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ohanne\FINANCIERO\EJECUCION\"/>
    </mc:Choice>
  </mc:AlternateContent>
  <bookViews>
    <workbookView xWindow="0" yWindow="840" windowWidth="19440" windowHeight="6915"/>
  </bookViews>
  <sheets>
    <sheet name="DIC" sheetId="4" r:id="rId1"/>
    <sheet name="Hoja1" sheetId="5" r:id="rId2"/>
  </sheets>
  <definedNames>
    <definedName name="_xlnm.Print_Area" localSheetId="0">DIC!#REF!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4" l="1"/>
  <c r="D30" i="4"/>
  <c r="D29" i="4"/>
  <c r="D28" i="4"/>
  <c r="D12" i="4"/>
  <c r="D11" i="4"/>
  <c r="D37" i="4"/>
  <c r="D35" i="4"/>
  <c r="C181" i="4"/>
  <c r="E179" i="4" l="1"/>
  <c r="D31" i="4" l="1"/>
  <c r="E142" i="4" l="1"/>
  <c r="E143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80" i="4"/>
  <c r="E141" i="4"/>
  <c r="E181" i="4" l="1"/>
  <c r="D181" i="4"/>
  <c r="E127" i="4" l="1"/>
  <c r="D128" i="4"/>
  <c r="D69" i="4" l="1"/>
  <c r="D107" i="4"/>
  <c r="E125" i="4"/>
  <c r="E44" i="4"/>
  <c r="D130" i="4" l="1"/>
  <c r="E21" i="4" l="1"/>
  <c r="E22" i="4" l="1"/>
  <c r="E90" i="4" l="1"/>
  <c r="E110" i="4" l="1"/>
  <c r="E93" i="4" l="1"/>
  <c r="E59" i="4"/>
  <c r="E111" i="4" l="1"/>
  <c r="E100" i="4"/>
  <c r="E99" i="4"/>
  <c r="E98" i="4"/>
  <c r="D134" i="4" l="1"/>
  <c r="C134" i="4"/>
  <c r="C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8" i="4" l="1"/>
  <c r="E69" i="4"/>
  <c r="E31" i="4"/>
  <c r="E134" i="4"/>
  <c r="C130" i="4"/>
  <c r="C132" i="4" s="1"/>
  <c r="C136" i="4" s="1"/>
  <c r="E107" i="4"/>
  <c r="E130" i="4" l="1"/>
  <c r="E132" i="4" s="1"/>
  <c r="E136" i="4" s="1"/>
  <c r="D132" i="4"/>
  <c r="D136" i="4" l="1"/>
</calcChain>
</file>

<file path=xl/sharedStrings.xml><?xml version="1.0" encoding="utf-8"?>
<sst xmlns="http://schemas.openxmlformats.org/spreadsheetml/2006/main" count="289" uniqueCount="282">
  <si>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</si>
  <si>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</si>
  <si>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</si>
  <si>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</si>
  <si>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</si>
  <si>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</si>
  <si>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</si>
  <si>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</si>
  <si>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</si>
  <si>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</si>
  <si>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</si>
  <si>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</si>
  <si>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</si>
  <si>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</si>
  <si>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</si>
  <si>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</si>
  <si>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</si>
  <si>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</si>
  <si>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</si>
  <si>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</si>
  <si>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</si>
  <si>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</si>
  <si>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</si>
  <si>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</si>
  <si>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</si>
  <si>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</si>
  <si>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</si>
  <si>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</si>
  <si>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</si>
  <si>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</si>
  <si>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</si>
  <si>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</si>
  <si>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</si>
  <si>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</si>
  <si>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</si>
  <si>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</si>
  <si>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</si>
  <si>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</si>
  <si>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</si>
  <si>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</si>
  <si>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</si>
  <si>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</si>
  <si>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</si>
  <si>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</si>
  <si>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</si>
  <si>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</si>
  <si>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</si>
  <si>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</si>
  <si>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</si>
  <si>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</si>
  <si>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</si>
  <si>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</si>
  <si>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</si>
  <si>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</si>
  <si>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</si>
  <si>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</si>
  <si>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</si>
  <si>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</si>
  <si>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</si>
  <si>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</si>
  <si>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</si>
  <si>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</si>
  <si>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</si>
  <si>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</si>
  <si>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</si>
  <si>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</si>
  <si>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</si>
  <si>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</si>
  <si>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</si>
  <si>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</si>
  <si>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</si>
  <si>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</si>
  <si>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</si>
  <si>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</si>
  <si>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</si>
  <si>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</si>
  <si>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</si>
  <si>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</si>
  <si>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</si>
  <si>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</si>
  <si>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</si>
  <si>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</si>
  <si>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</si>
  <si>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</si>
  <si>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</si>
  <si>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</si>
  <si>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</si>
  <si>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</si>
  <si>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</si>
  <si>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</si>
  <si>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</si>
  <si>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</si>
  <si>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</si>
  <si>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</si>
  <si>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</si>
  <si>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</si>
  <si>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</si>
  <si>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</si>
  <si>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</si>
  <si>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</si>
  <si>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</si>
  <si>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</si>
  <si>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</si>
  <si>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</si>
  <si>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</si>
  <si>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</si>
  <si>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</si>
  <si>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</si>
  <si>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</si>
  <si>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</si>
  <si>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</si>
  <si>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</si>
  <si>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</si>
  <si>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</si>
  <si>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</si>
  <si>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</si>
  <si>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</si>
  <si>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</si>
  <si>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</si>
  <si>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</si>
  <si>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</si>
  <si>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</si>
  <si>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</si>
  <si>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</si>
  <si>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</si>
  <si>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</si>
  <si>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</si>
  <si>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</si>
  <si>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</si>
  <si>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</si>
  <si>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</si>
  <si>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</si>
  <si>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</si>
  <si>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</si>
  <si>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</si>
  <si>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</si>
  <si>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</si>
  <si>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</si>
  <si>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</si>
  <si>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</si>
  <si>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</si>
  <si>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</si>
  <si>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</si>
  <si>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</si>
  <si>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</si>
  <si>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</si>
  <si>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</si>
  <si>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</si>
  <si>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</si>
  <si>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</si>
  <si>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</si>
  <si>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</si>
  <si>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</si>
  <si>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</si>
  <si>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</si>
  <si>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</si>
  <si>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</si>
  <si>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</si>
  <si>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</si>
  <si>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</si>
  <si>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</si>
  <si>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</si>
  <si>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</si>
  <si>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</si>
  <si>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</si>
  <si>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</si>
  <si>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</si>
  <si>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</si>
  <si>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</si>
  <si>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</si>
  <si>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</si>
  <si>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</si>
  <si>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</si>
  <si>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</si>
  <si>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</si>
  <si>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</si>
  <si>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</si>
  <si>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</si>
  <si>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</si>
  <si>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</si>
  <si>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</si>
  <si>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</si>
  <si>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</si>
  <si>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</si>
  <si>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</si>
  <si>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</si>
  <si>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</si>
  <si>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</si>
  <si>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</si>
  <si>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</si>
  <si>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</si>
  <si>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</si>
  <si>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DE LA CIUDAD SANITARIA DR. LUIS E. AYBAR, DISTRITO NACIONAL</t>
  </si>
  <si>
    <t xml:space="preserve">2.1.1.2.02 </t>
  </si>
  <si>
    <t xml:space="preserve">2.1.1.2.06 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</si>
  <si>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</si>
  <si>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</si>
  <si>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</si>
  <si>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</si>
  <si>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</si>
  <si>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</si>
  <si>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</si>
  <si>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</si>
  <si>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</si>
  <si>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</si>
  <si>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</si>
  <si>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</si>
  <si>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</si>
  <si>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</si>
  <si>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</si>
  <si>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</si>
  <si>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</si>
  <si>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</si>
  <si>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</si>
  <si>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</si>
  <si>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</si>
  <si>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</si>
  <si>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</si>
  <si>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</si>
  <si>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</si>
  <si>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</si>
  <si>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</si>
  <si>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</si>
  <si>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</si>
  <si>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</si>
  <si>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</si>
  <si>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</si>
  <si>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</si>
  <si>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</si>
  <si>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</si>
  <si>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</si>
  <si>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</si>
  <si>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</si>
  <si>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</si>
  <si>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</si>
  <si>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</si>
  <si>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</si>
  <si>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</si>
  <si>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</si>
  <si>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</si>
  <si>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</si>
  <si>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</si>
  <si>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</si>
  <si>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</si>
  <si>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</si>
  <si>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</si>
  <si>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</si>
  <si>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</si>
  <si>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</si>
  <si>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</si>
  <si>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</si>
  <si>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</si>
  <si>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</si>
  <si>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</si>
  <si>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</si>
  <si>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</si>
  <si>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</si>
  <si>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</si>
  <si>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</si>
  <si>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</si>
  <si>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</si>
  <si>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</si>
  <si>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</si>
  <si>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</si>
  <si>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</si>
  <si>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</si>
  <si>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</si>
  <si>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</si>
  <si>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</si>
  <si>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</si>
  <si>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</si>
  <si>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</si>
  <si>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</si>
  <si>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</si>
  <si>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</si>
  <si>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</si>
  <si>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</si>
  <si>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</si>
  <si>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OTROS</t>
  </si>
  <si>
    <t>ENERO</t>
  </si>
  <si>
    <t>AL 31 DE ENERO 2018</t>
  </si>
  <si>
    <t>CONSTRUCCION HOSPITAL DE BOCA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</si>
</sst>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3" fontId="0" fillId="0" borderId="0" xfId="1" applyFont="1"/>
    <xf numFmtId="0" fontId="0" fillId="0" borderId="13" xfId="0" applyBorder="1" applyAlignment="1">
      <alignment horizontal="center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11" xfId="0" applyNumberFormat="1" applyFill="1" applyBorder="1"/>
    <xf numFmtId="4" fontId="0" fillId="4" borderId="0" xfId="0" applyNumberFormat="1" applyFill="1"/>
    <xf numFmtId="4" fontId="0" fillId="4" borderId="0" xfId="0" applyNumberFormat="1" applyFont="1" applyFill="1" applyAlignment="1">
      <alignment horizontal="right"/>
    </xf>
    <xf numFmtId="43" fontId="8" fillId="4" borderId="11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topLeftCell="A175" workbookViewId="0">
      <selection activeCell="B189" sqref="B189"/>
    </sheetView>
  </sheetViews>
  <sheetFormatPr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18" t="s">
        <v>0</v>
      </c>
      <c r="B1" s="118"/>
      <c r="C1" s="118"/>
      <c r="D1" s="118"/>
      <c r="E1" s="118"/>
    </row>
    <row r="2" spans="1:13" ht="18.75" x14ac:dyDescent="0.4">
      <c r="A2" s="119" t="s">
        <v>1</v>
      </c>
      <c r="B2" s="119"/>
      <c r="C2" s="119"/>
      <c r="D2" s="119"/>
      <c r="E2" s="119"/>
    </row>
    <row r="3" spans="1:13" x14ac:dyDescent="0.25">
      <c r="A3" s="120" t="s">
        <v>280</v>
      </c>
      <c r="B3" s="120"/>
      <c r="C3" s="120"/>
      <c r="D3" s="120"/>
      <c r="E3" s="120"/>
    </row>
    <row r="4" spans="1:13" x14ac:dyDescent="0.25">
      <c r="A4" s="120" t="s">
        <v>2</v>
      </c>
      <c r="B4" s="120"/>
      <c r="C4" s="120"/>
      <c r="D4" s="120"/>
      <c r="E4" s="120"/>
    </row>
    <row r="5" spans="1:13" ht="15.75" thickBot="1" x14ac:dyDescent="0.3"/>
    <row r="6" spans="1:13" s="5" customFormat="1" ht="36" customHeight="1" thickBot="1" x14ac:dyDescent="0.3">
      <c r="A6" s="121" t="s">
        <v>3</v>
      </c>
      <c r="B6" s="122"/>
      <c r="C6" s="3" t="s">
        <v>4</v>
      </c>
      <c r="D6" s="66" t="s">
        <v>279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2"/>
      <c r="E7" s="10"/>
    </row>
    <row r="8" spans="1:13" x14ac:dyDescent="0.25">
      <c r="A8" s="11">
        <v>2.1</v>
      </c>
      <c r="B8" s="12" t="s">
        <v>7</v>
      </c>
      <c r="C8" s="13"/>
      <c r="D8" s="83"/>
      <c r="E8" s="15"/>
    </row>
    <row r="9" spans="1:13" x14ac:dyDescent="0.25">
      <c r="A9" s="16"/>
      <c r="B9" s="17"/>
      <c r="C9" s="13"/>
      <c r="D9" s="83"/>
      <c r="E9" s="15"/>
    </row>
    <row r="10" spans="1:13" x14ac:dyDescent="0.25">
      <c r="A10" s="18" t="s">
        <v>8</v>
      </c>
      <c r="B10" s="19" t="s">
        <v>9</v>
      </c>
      <c r="C10" s="13"/>
      <c r="D10" s="69"/>
      <c r="E10" s="15"/>
      <c r="M10" s="21"/>
    </row>
    <row r="11" spans="1:13" x14ac:dyDescent="0.25">
      <c r="A11" s="18" t="s">
        <v>10</v>
      </c>
      <c r="B11" s="19" t="s">
        <v>11</v>
      </c>
      <c r="C11" s="13">
        <v>444806612</v>
      </c>
      <c r="D11" s="13">
        <f>21211085.71+12776232.94</f>
        <v>33987318.649999999</v>
      </c>
      <c r="E11" s="22">
        <f t="shared" ref="E11:E30" si="0">SUM(D11:D11)</f>
        <v>33987318.649999999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6396000</v>
      </c>
      <c r="D12" s="13">
        <f>16777740.5+989000</f>
        <v>17766740.5</v>
      </c>
      <c r="E12" s="22">
        <f t="shared" si="0"/>
        <v>17766740.5</v>
      </c>
      <c r="F12" s="98"/>
      <c r="G12" s="26"/>
      <c r="H12" s="25"/>
      <c r="I12" s="25"/>
      <c r="J12" s="25"/>
      <c r="K12" s="25"/>
      <c r="L12" s="25"/>
      <c r="M12" s="21"/>
    </row>
    <row r="13" spans="1:13" x14ac:dyDescent="0.25">
      <c r="A13" s="18" t="s">
        <v>193</v>
      </c>
      <c r="B13" s="19" t="s">
        <v>12</v>
      </c>
      <c r="C13" s="13">
        <v>207880492</v>
      </c>
      <c r="D13" s="13">
        <v>2031137.5</v>
      </c>
      <c r="E13" s="22">
        <f t="shared" si="0"/>
        <v>2031137.5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194</v>
      </c>
      <c r="B14" s="19" t="s">
        <v>17</v>
      </c>
      <c r="C14" s="13">
        <v>0</v>
      </c>
      <c r="D14" s="13"/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2250000</v>
      </c>
      <c r="D15" s="13">
        <v>199860</v>
      </c>
      <c r="E15" s="22">
        <f t="shared" si="0"/>
        <v>199860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57529092</v>
      </c>
      <c r="D16" s="13"/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13"/>
      <c r="E17" s="22">
        <f t="shared" si="0"/>
        <v>0</v>
      </c>
      <c r="F17" s="21"/>
      <c r="G17" s="26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/>
      <c r="E18" s="22">
        <f t="shared" si="0"/>
        <v>0</v>
      </c>
      <c r="F18" s="21"/>
      <c r="G18" s="26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/>
      <c r="E19" s="22">
        <f t="shared" si="0"/>
        <v>0</v>
      </c>
      <c r="F19" s="21"/>
      <c r="G19" s="26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/>
      <c r="E20" s="22">
        <f t="shared" si="0"/>
        <v>0</v>
      </c>
      <c r="F20" s="21"/>
      <c r="G20" s="26"/>
      <c r="H20" s="25"/>
      <c r="I20" s="25"/>
      <c r="J20" s="25"/>
      <c r="K20" s="25"/>
      <c r="L20" s="25"/>
      <c r="M20" s="21"/>
    </row>
    <row r="21" spans="1:13" x14ac:dyDescent="0.25">
      <c r="A21" s="18" t="s">
        <v>267</v>
      </c>
      <c r="B21" s="19" t="s">
        <v>268</v>
      </c>
      <c r="C21" s="21">
        <v>12257438</v>
      </c>
      <c r="D21" s="13"/>
      <c r="E21" s="22">
        <f t="shared" si="0"/>
        <v>0</v>
      </c>
      <c r="F21" s="21"/>
      <c r="G21" s="26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/>
      <c r="E22" s="22">
        <f t="shared" si="0"/>
        <v>0</v>
      </c>
      <c r="F22" s="21"/>
      <c r="G22" s="26"/>
      <c r="H22" s="25"/>
    </row>
    <row r="23" spans="1:13" x14ac:dyDescent="0.25">
      <c r="A23" s="18" t="s">
        <v>30</v>
      </c>
      <c r="B23" s="19" t="s">
        <v>31</v>
      </c>
      <c r="C23" s="13">
        <v>23122000</v>
      </c>
      <c r="D23" s="21">
        <v>1929429.51</v>
      </c>
      <c r="E23" s="22">
        <f t="shared" si="0"/>
        <v>1929429.51</v>
      </c>
    </row>
    <row r="24" spans="1:13" x14ac:dyDescent="0.25">
      <c r="A24" s="18" t="s">
        <v>32</v>
      </c>
      <c r="B24" s="19" t="s">
        <v>33</v>
      </c>
      <c r="C24" s="13">
        <v>0</v>
      </c>
      <c r="D24" s="13"/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5389866</v>
      </c>
      <c r="D25" s="13"/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13"/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4500000</v>
      </c>
      <c r="D27" s="13"/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42894764</v>
      </c>
      <c r="D28" s="13">
        <f>1474041.21+14170.08+905834.91+1132962.05+139506.89</f>
        <v>3666515.14</v>
      </c>
      <c r="E28" s="22">
        <f t="shared" si="0"/>
        <v>3666515.14</v>
      </c>
      <c r="G28" s="24"/>
    </row>
    <row r="29" spans="1:13" x14ac:dyDescent="0.25">
      <c r="A29" s="18" t="s">
        <v>42</v>
      </c>
      <c r="B29" s="19" t="s">
        <v>43</v>
      </c>
      <c r="C29" s="13">
        <v>40894764</v>
      </c>
      <c r="D29" s="21">
        <f>1503255.11+14190.08+907112.55+1191219.41+144210.7</f>
        <v>3759987.8500000006</v>
      </c>
      <c r="E29" s="22">
        <f t="shared" si="0"/>
        <v>3759987.8500000006</v>
      </c>
      <c r="G29" s="21"/>
    </row>
    <row r="30" spans="1:13" x14ac:dyDescent="0.25">
      <c r="A30" s="18" t="s">
        <v>44</v>
      </c>
      <c r="B30" s="19" t="s">
        <v>45</v>
      </c>
      <c r="C30" s="13">
        <v>25510764</v>
      </c>
      <c r="D30" s="13">
        <f>212422.33+2298.4+135197.35+148595.31+19452.05</f>
        <v>517965.43999999994</v>
      </c>
      <c r="E30" s="22">
        <f t="shared" si="0"/>
        <v>517965.43999999994</v>
      </c>
      <c r="G30" s="21"/>
    </row>
    <row r="31" spans="1:13" ht="16.5" customHeight="1" x14ac:dyDescent="0.25">
      <c r="A31" s="27" t="s">
        <v>46</v>
      </c>
      <c r="B31" s="28"/>
      <c r="C31" s="29">
        <f>SUM(C11:C30)</f>
        <v>873431792</v>
      </c>
      <c r="D31" s="29">
        <f>+D11+D12+D13+D15+D16+D17+D23+D25+D28+D29+D30</f>
        <v>63858954.589999996</v>
      </c>
      <c r="E31" s="30">
        <f>SUM(E11:E30)</f>
        <v>63858954.589999996</v>
      </c>
      <c r="G31" s="24"/>
    </row>
    <row r="32" spans="1:13" s="1" customFormat="1" x14ac:dyDescent="0.25">
      <c r="A32" s="31"/>
      <c r="B32" s="32"/>
      <c r="C32" s="33"/>
      <c r="D32" s="85"/>
      <c r="E32" s="34"/>
      <c r="G32" s="24"/>
    </row>
    <row r="33" spans="1:7" x14ac:dyDescent="0.25">
      <c r="A33" s="35" t="s">
        <v>47</v>
      </c>
      <c r="B33" s="12"/>
      <c r="C33" s="13"/>
      <c r="D33" s="69"/>
      <c r="E33" s="15"/>
      <c r="G33" s="26"/>
    </row>
    <row r="34" spans="1:7" x14ac:dyDescent="0.25">
      <c r="A34" s="18" t="s">
        <v>48</v>
      </c>
      <c r="B34" s="19" t="s">
        <v>49</v>
      </c>
      <c r="C34" s="13">
        <v>438072</v>
      </c>
      <c r="D34" s="13">
        <v>758.5</v>
      </c>
      <c r="E34" s="22">
        <f t="shared" ref="E34:E68" si="1">SUM(D34:D34)</f>
        <v>758.5</v>
      </c>
    </row>
    <row r="35" spans="1:7" x14ac:dyDescent="0.25">
      <c r="A35" s="18" t="s">
        <v>50</v>
      </c>
      <c r="B35" s="19" t="s">
        <v>51</v>
      </c>
      <c r="C35" s="13">
        <v>6385272</v>
      </c>
      <c r="D35" s="13">
        <f>120389.77+228515.74</f>
        <v>348905.51</v>
      </c>
      <c r="E35" s="22">
        <f t="shared" si="1"/>
        <v>348905.51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/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12204000</v>
      </c>
      <c r="D37" s="13">
        <f>1039634.16+25300.77</f>
        <v>1064934.93</v>
      </c>
      <c r="E37" s="22">
        <f>SUM(D37:D37)</f>
        <v>1064934.93</v>
      </c>
      <c r="F37" s="23"/>
    </row>
    <row r="38" spans="1:7" x14ac:dyDescent="0.25">
      <c r="A38" s="18" t="s">
        <v>56</v>
      </c>
      <c r="B38" s="19" t="s">
        <v>57</v>
      </c>
      <c r="C38" s="13">
        <v>119509</v>
      </c>
      <c r="D38" s="13">
        <v>9959</v>
      </c>
      <c r="E38" s="22">
        <f t="shared" si="1"/>
        <v>9959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/>
      <c r="E39" s="22">
        <f t="shared" si="1"/>
        <v>0</v>
      </c>
      <c r="F39" s="98"/>
    </row>
    <row r="40" spans="1:7" x14ac:dyDescent="0.25">
      <c r="A40" s="18" t="s">
        <v>60</v>
      </c>
      <c r="B40" s="19" t="s">
        <v>61</v>
      </c>
      <c r="C40" s="13">
        <v>35692000</v>
      </c>
      <c r="D40" s="13"/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/>
      <c r="E41" s="22">
        <f t="shared" si="1"/>
        <v>0</v>
      </c>
    </row>
    <row r="42" spans="1:7" x14ac:dyDescent="0.25">
      <c r="A42" s="18" t="s">
        <v>254</v>
      </c>
      <c r="B42" s="19" t="s">
        <v>255</v>
      </c>
      <c r="C42" s="13">
        <v>0</v>
      </c>
      <c r="D42" s="13"/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7608000</v>
      </c>
      <c r="D43" s="13"/>
      <c r="E43" s="22">
        <f t="shared" si="1"/>
        <v>0</v>
      </c>
    </row>
    <row r="44" spans="1:7" x14ac:dyDescent="0.25">
      <c r="A44" s="18" t="s">
        <v>276</v>
      </c>
      <c r="B44" t="s">
        <v>277</v>
      </c>
      <c r="C44" s="13">
        <v>0</v>
      </c>
      <c r="D44" s="13"/>
      <c r="E44" s="22">
        <f t="shared" si="1"/>
        <v>0</v>
      </c>
    </row>
    <row r="45" spans="1:7" x14ac:dyDescent="0.25">
      <c r="A45" s="18" t="s">
        <v>66</v>
      </c>
      <c r="B45" s="19" t="s">
        <v>67</v>
      </c>
      <c r="C45" s="13">
        <v>0</v>
      </c>
      <c r="D45" s="13"/>
      <c r="E45" s="22">
        <f t="shared" si="1"/>
        <v>0</v>
      </c>
    </row>
    <row r="46" spans="1:7" x14ac:dyDescent="0.25">
      <c r="A46" s="18" t="s">
        <v>235</v>
      </c>
      <c r="B46" s="19" t="s">
        <v>236</v>
      </c>
      <c r="C46" s="13">
        <v>0</v>
      </c>
      <c r="D46" s="13"/>
      <c r="E46" s="22">
        <f t="shared" si="1"/>
        <v>0</v>
      </c>
    </row>
    <row r="47" spans="1:7" x14ac:dyDescent="0.25">
      <c r="A47" s="18" t="s">
        <v>68</v>
      </c>
      <c r="B47" s="19" t="s">
        <v>69</v>
      </c>
      <c r="C47" s="21">
        <v>8932972</v>
      </c>
      <c r="D47" s="13"/>
      <c r="E47" s="22">
        <f t="shared" si="1"/>
        <v>0</v>
      </c>
    </row>
    <row r="48" spans="1:7" x14ac:dyDescent="0.25">
      <c r="A48" s="18" t="s">
        <v>70</v>
      </c>
      <c r="B48" s="19" t="s">
        <v>71</v>
      </c>
      <c r="C48" s="13">
        <v>4800000</v>
      </c>
      <c r="D48" s="114">
        <v>308815.63</v>
      </c>
      <c r="E48" s="22">
        <f t="shared" si="1"/>
        <v>308815.63</v>
      </c>
      <c r="F48" s="100"/>
    </row>
    <row r="49" spans="1:7" x14ac:dyDescent="0.25">
      <c r="A49" s="18" t="s">
        <v>72</v>
      </c>
      <c r="B49" s="19" t="s">
        <v>73</v>
      </c>
      <c r="C49" s="13">
        <v>0</v>
      </c>
      <c r="D49" s="13"/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/>
      <c r="E50" s="22">
        <f t="shared" si="1"/>
        <v>0</v>
      </c>
      <c r="G50"/>
    </row>
    <row r="51" spans="1:7" x14ac:dyDescent="0.25">
      <c r="A51" s="18" t="s">
        <v>244</v>
      </c>
      <c r="B51" s="19" t="s">
        <v>245</v>
      </c>
      <c r="C51" s="13">
        <v>0</v>
      </c>
      <c r="D51" s="13"/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/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/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/>
      <c r="E54" s="22">
        <f t="shared" si="1"/>
        <v>0</v>
      </c>
    </row>
    <row r="55" spans="1:7" x14ac:dyDescent="0.25">
      <c r="A55" s="18" t="s">
        <v>246</v>
      </c>
      <c r="B55" s="19" t="s">
        <v>247</v>
      </c>
      <c r="C55" s="13">
        <v>0</v>
      </c>
      <c r="D55" s="13"/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13"/>
      <c r="E56" s="22">
        <f t="shared" si="1"/>
        <v>0</v>
      </c>
    </row>
    <row r="57" spans="1:7" x14ac:dyDescent="0.25">
      <c r="A57" s="18" t="s">
        <v>84</v>
      </c>
      <c r="B57" s="19" t="s">
        <v>85</v>
      </c>
      <c r="C57" s="13">
        <v>0</v>
      </c>
      <c r="D57" s="13"/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13"/>
      <c r="E58" s="22">
        <f t="shared" si="1"/>
        <v>0</v>
      </c>
    </row>
    <row r="59" spans="1:7" x14ac:dyDescent="0.25">
      <c r="A59" s="18" t="s">
        <v>88</v>
      </c>
      <c r="B59" s="19" t="s">
        <v>89</v>
      </c>
      <c r="C59" s="13">
        <v>0</v>
      </c>
      <c r="D59" s="13"/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/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13"/>
      <c r="E61" s="22">
        <f t="shared" si="1"/>
        <v>0</v>
      </c>
    </row>
    <row r="62" spans="1:7" x14ac:dyDescent="0.25">
      <c r="A62" s="18" t="s">
        <v>241</v>
      </c>
      <c r="B62" s="19" t="s">
        <v>242</v>
      </c>
      <c r="C62" s="13">
        <v>0</v>
      </c>
      <c r="D62" s="13"/>
      <c r="E62" s="22">
        <f t="shared" si="1"/>
        <v>0</v>
      </c>
    </row>
    <row r="63" spans="1:7" x14ac:dyDescent="0.25">
      <c r="A63" s="18" t="s">
        <v>94</v>
      </c>
      <c r="B63" s="19" t="s">
        <v>261</v>
      </c>
      <c r="C63" s="13">
        <v>0</v>
      </c>
      <c r="D63" s="13"/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/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/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/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13">
        <v>0</v>
      </c>
      <c r="D67" s="13"/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/>
      <c r="E68" s="22">
        <f t="shared" si="1"/>
        <v>0</v>
      </c>
      <c r="G68"/>
    </row>
    <row r="69" spans="1:7" x14ac:dyDescent="0.25">
      <c r="A69" s="36" t="s">
        <v>105</v>
      </c>
      <c r="B69" s="37"/>
      <c r="C69" s="38">
        <f>SUM(C34:C68)</f>
        <v>76210437</v>
      </c>
      <c r="D69" s="84">
        <f>SUM(D34:D68)</f>
        <v>1733373.5699999998</v>
      </c>
      <c r="E69" s="84">
        <f>SUM(E34:E68)</f>
        <v>1733373.5699999998</v>
      </c>
    </row>
    <row r="70" spans="1:7" x14ac:dyDescent="0.25">
      <c r="A70" s="39"/>
      <c r="B70" s="37"/>
      <c r="C70" s="13"/>
      <c r="D70" s="69"/>
      <c r="E70" s="22"/>
    </row>
    <row r="71" spans="1:7" x14ac:dyDescent="0.25">
      <c r="A71" s="18" t="s">
        <v>106</v>
      </c>
      <c r="B71" s="19" t="s">
        <v>107</v>
      </c>
      <c r="C71" s="13">
        <v>10200000</v>
      </c>
      <c r="D71" s="13">
        <v>0</v>
      </c>
      <c r="E71" s="22">
        <f t="shared" ref="E71:E106" si="2">SUM(D71:D71)</f>
        <v>0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224</v>
      </c>
      <c r="B74" s="19" t="s">
        <v>232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225</v>
      </c>
      <c r="B78" s="19" t="s">
        <v>231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256</v>
      </c>
      <c r="B79" s="19" t="s">
        <v>118</v>
      </c>
      <c r="C79" s="13">
        <v>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3000000</v>
      </c>
      <c r="D80" s="13">
        <v>0</v>
      </c>
      <c r="E80" s="22">
        <f t="shared" si="2"/>
        <v>0</v>
      </c>
    </row>
    <row r="81" spans="1:7" x14ac:dyDescent="0.25">
      <c r="A81" s="18" t="s">
        <v>237</v>
      </c>
      <c r="B81" s="19" t="s">
        <v>238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0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0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239</v>
      </c>
      <c r="B87" s="40" t="s">
        <v>240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0" t="s">
        <v>132</v>
      </c>
      <c r="C88" s="13">
        <v>26356000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1" t="s">
        <v>134</v>
      </c>
      <c r="C89" s="13">
        <v>0</v>
      </c>
      <c r="D89" s="13">
        <v>1713000</v>
      </c>
      <c r="E89" s="22">
        <f t="shared" si="2"/>
        <v>1713000</v>
      </c>
      <c r="F89" s="98"/>
      <c r="G89"/>
    </row>
    <row r="90" spans="1:7" x14ac:dyDescent="0.25">
      <c r="A90" s="18" t="s">
        <v>259</v>
      </c>
      <c r="B90" s="41" t="s">
        <v>260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226</v>
      </c>
      <c r="B91" s="41" t="s">
        <v>230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222</v>
      </c>
      <c r="B92" s="41" t="s">
        <v>223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257</v>
      </c>
      <c r="B93" s="41" t="s">
        <v>258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248</v>
      </c>
      <c r="B94" s="41" t="s">
        <v>249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1" t="s">
        <v>136</v>
      </c>
      <c r="C95" s="13">
        <v>0</v>
      </c>
      <c r="D95" s="13">
        <v>0</v>
      </c>
      <c r="E95" s="22">
        <f t="shared" si="2"/>
        <v>0</v>
      </c>
      <c r="F95" s="100"/>
      <c r="G95"/>
    </row>
    <row r="96" spans="1:7" x14ac:dyDescent="0.25">
      <c r="A96" s="18" t="s">
        <v>137</v>
      </c>
      <c r="B96" s="41" t="s">
        <v>138</v>
      </c>
      <c r="C96" s="13">
        <v>1044000</v>
      </c>
      <c r="D96" s="13"/>
      <c r="E96" s="22">
        <f t="shared" si="2"/>
        <v>0</v>
      </c>
      <c r="G96"/>
    </row>
    <row r="97" spans="1:7" x14ac:dyDescent="0.25">
      <c r="A97" s="18" t="s">
        <v>139</v>
      </c>
      <c r="B97" s="41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228</v>
      </c>
      <c r="B98" s="19" t="s">
        <v>229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243</v>
      </c>
      <c r="B102" s="19" t="s">
        <v>262</v>
      </c>
      <c r="C102" s="13">
        <v>0</v>
      </c>
      <c r="D102" s="13">
        <v>0</v>
      </c>
      <c r="E102" s="22">
        <f t="shared" si="2"/>
        <v>0</v>
      </c>
      <c r="F102" s="100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1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263</v>
      </c>
      <c r="B106" s="41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6" t="s">
        <v>105</v>
      </c>
      <c r="B107" s="42"/>
      <c r="C107" s="38">
        <f>SUM(C71:C106)</f>
        <v>41800000</v>
      </c>
      <c r="D107" s="38">
        <f>SUM(D71:D106)</f>
        <v>1713000</v>
      </c>
      <c r="E107" s="22">
        <f>SUM(E71:E106)</f>
        <v>1713000</v>
      </c>
    </row>
    <row r="108" spans="1:7" x14ac:dyDescent="0.25">
      <c r="A108" s="43"/>
      <c r="B108" s="44"/>
      <c r="C108" s="38"/>
      <c r="D108" s="67"/>
      <c r="E108" s="22"/>
      <c r="G108"/>
    </row>
    <row r="109" spans="1:7" x14ac:dyDescent="0.25">
      <c r="A109" s="90"/>
      <c r="B109" s="14"/>
      <c r="C109" s="13"/>
      <c r="D109" s="69"/>
      <c r="E109" s="22"/>
      <c r="G109"/>
    </row>
    <row r="110" spans="1:7" x14ac:dyDescent="0.25">
      <c r="A110" s="88" t="s">
        <v>154</v>
      </c>
      <c r="B110" s="14" t="s">
        <v>227</v>
      </c>
      <c r="C110" s="13">
        <v>2200000</v>
      </c>
      <c r="D110" s="13">
        <v>0</v>
      </c>
      <c r="E110" s="22">
        <f t="shared" ref="E110:E127" si="3">SUM(D110:D110)</f>
        <v>0</v>
      </c>
      <c r="G110"/>
    </row>
    <row r="111" spans="1:7" x14ac:dyDescent="0.25">
      <c r="A111" s="88" t="s">
        <v>155</v>
      </c>
      <c r="B111" s="14" t="s">
        <v>156</v>
      </c>
      <c r="C111" s="21">
        <v>43140315</v>
      </c>
      <c r="D111" s="13">
        <v>0</v>
      </c>
      <c r="E111" s="22">
        <f t="shared" si="3"/>
        <v>0</v>
      </c>
      <c r="G111"/>
    </row>
    <row r="112" spans="1:7" x14ac:dyDescent="0.25">
      <c r="A112" s="88" t="s">
        <v>157</v>
      </c>
      <c r="B112" s="14" t="s">
        <v>158</v>
      </c>
      <c r="C112" s="13">
        <v>0</v>
      </c>
      <c r="D112" s="13">
        <v>0</v>
      </c>
      <c r="E112" s="22">
        <f t="shared" si="3"/>
        <v>0</v>
      </c>
      <c r="G112"/>
    </row>
    <row r="113" spans="1:7" x14ac:dyDescent="0.25">
      <c r="A113" s="88" t="s">
        <v>159</v>
      </c>
      <c r="B113" s="14" t="s">
        <v>160</v>
      </c>
      <c r="C113" s="13">
        <v>0</v>
      </c>
      <c r="D113" s="13">
        <v>0</v>
      </c>
      <c r="E113" s="22">
        <f t="shared" si="3"/>
        <v>0</v>
      </c>
      <c r="G113"/>
    </row>
    <row r="114" spans="1:7" x14ac:dyDescent="0.25">
      <c r="A114" s="88" t="s">
        <v>161</v>
      </c>
      <c r="B114" s="14" t="s">
        <v>162</v>
      </c>
      <c r="C114" s="13">
        <v>0</v>
      </c>
      <c r="D114" s="13">
        <v>0</v>
      </c>
      <c r="E114" s="22">
        <f t="shared" si="3"/>
        <v>0</v>
      </c>
      <c r="G114"/>
    </row>
    <row r="115" spans="1:7" x14ac:dyDescent="0.25">
      <c r="A115" s="88" t="s">
        <v>163</v>
      </c>
      <c r="B115" s="14" t="s">
        <v>164</v>
      </c>
      <c r="C115" s="13">
        <v>0</v>
      </c>
      <c r="D115" s="13">
        <v>0</v>
      </c>
      <c r="E115" s="22">
        <f t="shared" si="3"/>
        <v>0</v>
      </c>
      <c r="G115"/>
    </row>
    <row r="116" spans="1:7" x14ac:dyDescent="0.25">
      <c r="A116" s="88" t="s">
        <v>165</v>
      </c>
      <c r="B116" s="14" t="s">
        <v>166</v>
      </c>
      <c r="C116" s="13">
        <v>0</v>
      </c>
      <c r="D116" s="13">
        <v>0</v>
      </c>
      <c r="E116" s="22">
        <f t="shared" si="3"/>
        <v>0</v>
      </c>
      <c r="G116"/>
    </row>
    <row r="117" spans="1:7" x14ac:dyDescent="0.25">
      <c r="A117" s="88" t="s">
        <v>167</v>
      </c>
      <c r="B117" s="14" t="s">
        <v>168</v>
      </c>
      <c r="C117" s="13">
        <v>0</v>
      </c>
      <c r="D117" s="13">
        <v>0</v>
      </c>
      <c r="E117" s="22">
        <f t="shared" si="3"/>
        <v>0</v>
      </c>
      <c r="G117"/>
    </row>
    <row r="118" spans="1:7" x14ac:dyDescent="0.25">
      <c r="A118" s="88" t="s">
        <v>169</v>
      </c>
      <c r="B118" s="14" t="s">
        <v>170</v>
      </c>
      <c r="C118" s="13">
        <v>0</v>
      </c>
      <c r="D118" s="13">
        <v>0</v>
      </c>
      <c r="E118" s="22">
        <f t="shared" si="3"/>
        <v>0</v>
      </c>
      <c r="G118"/>
    </row>
    <row r="119" spans="1:7" x14ac:dyDescent="0.25">
      <c r="A119" s="88" t="s">
        <v>250</v>
      </c>
      <c r="B119" s="14" t="s">
        <v>251</v>
      </c>
      <c r="C119" s="13">
        <v>0</v>
      </c>
      <c r="D119" s="13">
        <v>0</v>
      </c>
      <c r="E119" s="22">
        <f t="shared" si="3"/>
        <v>0</v>
      </c>
      <c r="G119"/>
    </row>
    <row r="120" spans="1:7" x14ac:dyDescent="0.25">
      <c r="A120" s="88" t="s">
        <v>171</v>
      </c>
      <c r="B120" s="14" t="s">
        <v>172</v>
      </c>
      <c r="C120" s="13">
        <v>0</v>
      </c>
      <c r="D120" s="13">
        <v>0</v>
      </c>
      <c r="E120" s="22">
        <f t="shared" si="3"/>
        <v>0</v>
      </c>
      <c r="G120"/>
    </row>
    <row r="121" spans="1:7" x14ac:dyDescent="0.25">
      <c r="A121" s="88" t="s">
        <v>173</v>
      </c>
      <c r="B121" s="14" t="s">
        <v>174</v>
      </c>
      <c r="C121" s="13">
        <v>0</v>
      </c>
      <c r="D121" s="13">
        <v>0</v>
      </c>
      <c r="E121" s="22">
        <f t="shared" si="3"/>
        <v>0</v>
      </c>
      <c r="G121"/>
    </row>
    <row r="122" spans="1:7" x14ac:dyDescent="0.25">
      <c r="A122" s="88" t="s">
        <v>175</v>
      </c>
      <c r="B122" s="14" t="s">
        <v>176</v>
      </c>
      <c r="C122" s="13">
        <v>0</v>
      </c>
      <c r="D122" s="13">
        <v>0</v>
      </c>
      <c r="E122" s="22">
        <f t="shared" si="3"/>
        <v>0</v>
      </c>
      <c r="G122"/>
    </row>
    <row r="123" spans="1:7" x14ac:dyDescent="0.25">
      <c r="A123" s="88" t="s">
        <v>177</v>
      </c>
      <c r="B123" s="14" t="s">
        <v>178</v>
      </c>
      <c r="C123" s="13">
        <v>0</v>
      </c>
      <c r="D123" s="13">
        <v>0</v>
      </c>
      <c r="E123" s="22">
        <f t="shared" si="3"/>
        <v>0</v>
      </c>
      <c r="G123"/>
    </row>
    <row r="124" spans="1:7" x14ac:dyDescent="0.25">
      <c r="A124" s="88" t="s">
        <v>252</v>
      </c>
      <c r="B124" s="14" t="s">
        <v>253</v>
      </c>
      <c r="C124" s="13">
        <v>0</v>
      </c>
      <c r="D124" s="13">
        <v>0</v>
      </c>
      <c r="E124" s="22">
        <f t="shared" si="3"/>
        <v>0</v>
      </c>
      <c r="G124"/>
    </row>
    <row r="125" spans="1:7" x14ac:dyDescent="0.25">
      <c r="A125" s="101" t="s">
        <v>269</v>
      </c>
      <c r="B125" s="14" t="s">
        <v>270</v>
      </c>
      <c r="C125" s="13">
        <v>0</v>
      </c>
      <c r="D125" s="13">
        <v>0</v>
      </c>
      <c r="E125" s="22">
        <f t="shared" si="3"/>
        <v>0</v>
      </c>
      <c r="G125"/>
    </row>
    <row r="126" spans="1:7" x14ac:dyDescent="0.25">
      <c r="A126" s="88" t="s">
        <v>179</v>
      </c>
      <c r="B126" s="14" t="s">
        <v>180</v>
      </c>
      <c r="C126" s="13">
        <v>0</v>
      </c>
      <c r="D126" s="13">
        <v>0</v>
      </c>
      <c r="E126" s="38">
        <f t="shared" si="3"/>
        <v>0</v>
      </c>
      <c r="F126" s="103"/>
      <c r="G126"/>
    </row>
    <row r="127" spans="1:7" x14ac:dyDescent="0.25">
      <c r="A127" s="108" t="s">
        <v>220</v>
      </c>
      <c r="B127" s="109" t="s">
        <v>221</v>
      </c>
      <c r="C127" s="13">
        <v>0</v>
      </c>
      <c r="D127" s="13">
        <v>0</v>
      </c>
      <c r="E127" s="38">
        <f t="shared" si="3"/>
        <v>0</v>
      </c>
      <c r="F127" s="103"/>
      <c r="G127"/>
    </row>
    <row r="128" spans="1:7" x14ac:dyDescent="0.25">
      <c r="A128" s="36" t="s">
        <v>105</v>
      </c>
      <c r="B128" s="37"/>
      <c r="C128" s="38">
        <f>SUM(C110:C126)</f>
        <v>45340315</v>
      </c>
      <c r="D128" s="38">
        <f>SUM(D110:D127)</f>
        <v>0</v>
      </c>
      <c r="E128" s="38">
        <f>SUM(E110:E127)</f>
        <v>0</v>
      </c>
      <c r="F128" s="103"/>
      <c r="G128" s="80"/>
    </row>
    <row r="129" spans="1:7" x14ac:dyDescent="0.25">
      <c r="A129" s="116"/>
      <c r="B129" s="117"/>
      <c r="C129" s="38"/>
      <c r="D129" s="67"/>
      <c r="E129" s="38"/>
      <c r="F129" s="103"/>
    </row>
    <row r="130" spans="1:7" ht="15.75" thickBot="1" x14ac:dyDescent="0.3">
      <c r="A130" s="45" t="s">
        <v>181</v>
      </c>
      <c r="B130" s="46"/>
      <c r="C130" s="47">
        <f>+C107+C69+C128</f>
        <v>163350752</v>
      </c>
      <c r="D130" s="47">
        <f>+D69+D107+D128</f>
        <v>3446373.57</v>
      </c>
      <c r="E130" s="47">
        <f>SUM(D130)</f>
        <v>3446373.57</v>
      </c>
      <c r="F130" s="86"/>
      <c r="G130" s="81"/>
    </row>
    <row r="131" spans="1:7" s="44" customFormat="1" ht="15.75" thickBot="1" x14ac:dyDescent="0.3">
      <c r="A131" s="123"/>
      <c r="B131" s="124"/>
      <c r="C131" s="48"/>
      <c r="D131" s="48"/>
      <c r="E131" s="70"/>
      <c r="G131" s="87"/>
    </row>
    <row r="132" spans="1:7" ht="15.75" thickBot="1" x14ac:dyDescent="0.3">
      <c r="A132" s="50" t="s">
        <v>182</v>
      </c>
      <c r="B132" s="51"/>
      <c r="C132" s="52">
        <f>+C130+C31</f>
        <v>1036782544</v>
      </c>
      <c r="D132" s="68">
        <f>+D31+D130</f>
        <v>67305328.159999996</v>
      </c>
      <c r="E132" s="71">
        <f>+E130+E31</f>
        <v>67305328.159999996</v>
      </c>
      <c r="F132" s="100"/>
      <c r="G132" s="21"/>
    </row>
    <row r="133" spans="1:7" s="44" customFormat="1" x14ac:dyDescent="0.25">
      <c r="A133" s="72"/>
      <c r="B133" s="53"/>
      <c r="C133" s="53"/>
      <c r="D133" s="54"/>
      <c r="E133" s="73"/>
      <c r="G133" s="23"/>
    </row>
    <row r="134" spans="1:7" s="44" customFormat="1" ht="15.75" thickBot="1" x14ac:dyDescent="0.3">
      <c r="A134" s="74" t="s">
        <v>183</v>
      </c>
      <c r="B134" s="55"/>
      <c r="C134" s="56">
        <f>SUM(C141:C180)</f>
        <v>15246427470</v>
      </c>
      <c r="D134" s="56">
        <f>SUM(D141:D180)</f>
        <v>191000000</v>
      </c>
      <c r="E134" s="75">
        <f>SUM(E141:E180)</f>
        <v>191000000</v>
      </c>
      <c r="G134" s="23"/>
    </row>
    <row r="135" spans="1:7" s="44" customFormat="1" x14ac:dyDescent="0.25">
      <c r="A135" s="76"/>
      <c r="B135" s="57"/>
      <c r="C135" s="57"/>
      <c r="D135" s="20"/>
      <c r="E135" s="77"/>
      <c r="G135" s="49"/>
    </row>
    <row r="136" spans="1:7" s="44" customFormat="1" ht="15.75" thickBot="1" x14ac:dyDescent="0.3">
      <c r="A136" s="78" t="s">
        <v>184</v>
      </c>
      <c r="B136" s="58"/>
      <c r="C136" s="59">
        <f t="shared" ref="C136:E136" si="4">SUM(C132:C134)</f>
        <v>16283210014</v>
      </c>
      <c r="D136" s="59">
        <f>SUM(D132:D134)</f>
        <v>258305328.16</v>
      </c>
      <c r="E136" s="79">
        <f t="shared" si="4"/>
        <v>258305328.16</v>
      </c>
      <c r="G136" s="49"/>
    </row>
    <row r="137" spans="1:7" s="44" customFormat="1" ht="16.5" thickTop="1" thickBot="1" x14ac:dyDescent="0.3">
      <c r="A137" s="78"/>
      <c r="B137" s="58"/>
      <c r="C137" s="60"/>
      <c r="D137" s="48"/>
      <c r="E137" s="70"/>
      <c r="G137" s="49"/>
    </row>
    <row r="138" spans="1:7" ht="16.5" thickBot="1" x14ac:dyDescent="0.3">
      <c r="A138" s="125" t="s">
        <v>185</v>
      </c>
      <c r="B138" s="126"/>
      <c r="C138" s="126"/>
      <c r="D138" s="127"/>
      <c r="E138" s="128"/>
    </row>
    <row r="139" spans="1:7" ht="15.75" customHeight="1" x14ac:dyDescent="0.25">
      <c r="A139" s="129" t="s">
        <v>186</v>
      </c>
      <c r="B139" s="129" t="s">
        <v>187</v>
      </c>
      <c r="C139" s="131" t="s">
        <v>188</v>
      </c>
      <c r="D139" s="135" t="s">
        <v>279</v>
      </c>
      <c r="E139" s="133" t="s">
        <v>189</v>
      </c>
    </row>
    <row r="140" spans="1:7" ht="15.75" thickBot="1" x14ac:dyDescent="0.3">
      <c r="A140" s="130"/>
      <c r="B140" s="130"/>
      <c r="C140" s="132"/>
      <c r="D140" s="136"/>
      <c r="E140" s="134"/>
    </row>
    <row r="141" spans="1:7" s="63" customFormat="1" ht="25.5" x14ac:dyDescent="0.25">
      <c r="A141" s="94">
        <v>11336</v>
      </c>
      <c r="B141" s="89" t="s">
        <v>190</v>
      </c>
      <c r="C141" s="96">
        <v>0</v>
      </c>
      <c r="D141" s="111">
        <v>0</v>
      </c>
      <c r="E141" s="96">
        <f>SUM(D141)</f>
        <v>0</v>
      </c>
    </row>
    <row r="142" spans="1:7" s="63" customFormat="1" ht="25.5" x14ac:dyDescent="0.25">
      <c r="A142" s="94">
        <v>12487</v>
      </c>
      <c r="B142" s="89" t="s">
        <v>275</v>
      </c>
      <c r="C142" s="96">
        <v>0</v>
      </c>
      <c r="D142" s="111">
        <v>0</v>
      </c>
      <c r="E142" s="96">
        <f t="shared" ref="E142:E156" si="5">SUM(D142)</f>
        <v>0</v>
      </c>
    </row>
    <row r="143" spans="1:7" s="61" customFormat="1" ht="25.5" x14ac:dyDescent="0.25">
      <c r="A143" s="95">
        <v>12897</v>
      </c>
      <c r="B143" s="64" t="s">
        <v>191</v>
      </c>
      <c r="C143" s="115">
        <v>400000000</v>
      </c>
      <c r="D143" s="111">
        <v>0</v>
      </c>
      <c r="E143" s="96">
        <f t="shared" si="5"/>
        <v>0</v>
      </c>
      <c r="G143" s="62"/>
    </row>
    <row r="144" spans="1:7" s="61" customFormat="1" x14ac:dyDescent="0.25">
      <c r="A144" s="95">
        <v>12944</v>
      </c>
      <c r="B144" s="64" t="s">
        <v>281</v>
      </c>
      <c r="C144" s="65">
        <v>50000000</v>
      </c>
      <c r="D144" s="111">
        <v>0</v>
      </c>
      <c r="E144" s="96"/>
      <c r="G144" s="62"/>
    </row>
    <row r="145" spans="1:7" s="61" customFormat="1" ht="25.5" x14ac:dyDescent="0.25">
      <c r="A145" s="95">
        <v>13302</v>
      </c>
      <c r="B145" s="64" t="s">
        <v>192</v>
      </c>
      <c r="C145" s="65">
        <v>5500000000</v>
      </c>
      <c r="D145" s="111">
        <v>0</v>
      </c>
      <c r="E145" s="96">
        <f t="shared" si="5"/>
        <v>0</v>
      </c>
      <c r="G145" s="62"/>
    </row>
    <row r="146" spans="1:7" s="61" customFormat="1" x14ac:dyDescent="0.25">
      <c r="A146" s="95">
        <v>13515</v>
      </c>
      <c r="B146" s="64" t="s">
        <v>195</v>
      </c>
      <c r="C146" s="65">
        <v>32840</v>
      </c>
      <c r="D146" s="111">
        <v>0</v>
      </c>
      <c r="E146" s="96">
        <f t="shared" si="5"/>
        <v>0</v>
      </c>
      <c r="G146" s="62"/>
    </row>
    <row r="147" spans="1:7" s="61" customFormat="1" x14ac:dyDescent="0.25">
      <c r="A147" s="95">
        <v>13516</v>
      </c>
      <c r="B147" s="64" t="s">
        <v>271</v>
      </c>
      <c r="C147" s="65">
        <v>28745444</v>
      </c>
      <c r="D147" s="111">
        <v>0</v>
      </c>
      <c r="E147" s="96">
        <f t="shared" si="5"/>
        <v>0</v>
      </c>
      <c r="G147" s="62"/>
    </row>
    <row r="148" spans="1:7" s="61" customFormat="1" ht="25.5" x14ac:dyDescent="0.25">
      <c r="A148" s="95">
        <v>13517</v>
      </c>
      <c r="B148" s="64" t="s">
        <v>196</v>
      </c>
      <c r="C148" s="96">
        <v>0</v>
      </c>
      <c r="D148" s="111">
        <v>0</v>
      </c>
      <c r="E148" s="96">
        <f t="shared" si="5"/>
        <v>0</v>
      </c>
      <c r="G148" s="62"/>
    </row>
    <row r="149" spans="1:7" s="61" customFormat="1" ht="25.5" x14ac:dyDescent="0.25">
      <c r="A149" s="95">
        <v>13518</v>
      </c>
      <c r="B149" s="64" t="s">
        <v>197</v>
      </c>
      <c r="C149" s="65">
        <v>59243475</v>
      </c>
      <c r="D149" s="111">
        <v>0</v>
      </c>
      <c r="E149" s="96">
        <f t="shared" si="5"/>
        <v>0</v>
      </c>
      <c r="G149" s="62"/>
    </row>
    <row r="150" spans="1:7" s="61" customFormat="1" ht="25.5" x14ac:dyDescent="0.25">
      <c r="A150" s="95">
        <v>13519</v>
      </c>
      <c r="B150" s="64" t="s">
        <v>198</v>
      </c>
      <c r="C150" s="65">
        <v>113937019</v>
      </c>
      <c r="D150" s="111">
        <v>0</v>
      </c>
      <c r="E150" s="96">
        <f t="shared" si="5"/>
        <v>0</v>
      </c>
      <c r="G150" s="62"/>
    </row>
    <row r="151" spans="1:7" s="61" customFormat="1" x14ac:dyDescent="0.25">
      <c r="A151" s="95">
        <v>13520</v>
      </c>
      <c r="B151" s="64" t="s">
        <v>199</v>
      </c>
      <c r="C151" s="65">
        <v>101962060</v>
      </c>
      <c r="D151" s="112">
        <v>15000000</v>
      </c>
      <c r="E151" s="96">
        <f t="shared" si="5"/>
        <v>15000000</v>
      </c>
      <c r="G151" s="62"/>
    </row>
    <row r="152" spans="1:7" ht="25.5" x14ac:dyDescent="0.25">
      <c r="A152" s="95">
        <v>13521</v>
      </c>
      <c r="B152" s="64" t="s">
        <v>200</v>
      </c>
      <c r="C152" s="102">
        <v>102284217</v>
      </c>
      <c r="D152" s="111">
        <v>0</v>
      </c>
      <c r="E152" s="96">
        <f t="shared" si="5"/>
        <v>0</v>
      </c>
    </row>
    <row r="153" spans="1:7" x14ac:dyDescent="0.25">
      <c r="A153" s="95">
        <v>13522</v>
      </c>
      <c r="B153" s="64" t="s">
        <v>201</v>
      </c>
      <c r="C153" s="65">
        <v>207762636</v>
      </c>
      <c r="D153" s="111">
        <v>0</v>
      </c>
      <c r="E153" s="96">
        <f t="shared" si="5"/>
        <v>0</v>
      </c>
    </row>
    <row r="154" spans="1:7" x14ac:dyDescent="0.25">
      <c r="A154" s="95">
        <v>13523</v>
      </c>
      <c r="B154" s="64" t="s">
        <v>202</v>
      </c>
      <c r="C154" s="65">
        <v>103831726</v>
      </c>
      <c r="D154" s="111">
        <v>0</v>
      </c>
      <c r="E154" s="96">
        <f t="shared" si="5"/>
        <v>0</v>
      </c>
    </row>
    <row r="155" spans="1:7" ht="25.5" x14ac:dyDescent="0.25">
      <c r="A155" s="95">
        <v>13524</v>
      </c>
      <c r="B155" s="64" t="s">
        <v>203</v>
      </c>
      <c r="C155" s="65">
        <v>134230839</v>
      </c>
      <c r="D155" s="112">
        <v>30000000</v>
      </c>
      <c r="E155" s="96">
        <f t="shared" si="5"/>
        <v>30000000</v>
      </c>
    </row>
    <row r="156" spans="1:7" ht="25.5" x14ac:dyDescent="0.25">
      <c r="A156" s="95">
        <v>13525</v>
      </c>
      <c r="B156" s="64" t="s">
        <v>204</v>
      </c>
      <c r="C156" s="65">
        <v>600000000</v>
      </c>
      <c r="D156" s="111">
        <v>0</v>
      </c>
      <c r="E156" s="96">
        <f t="shared" si="5"/>
        <v>0</v>
      </c>
    </row>
    <row r="157" spans="1:7" x14ac:dyDescent="0.25">
      <c r="A157" s="95">
        <v>13526</v>
      </c>
      <c r="B157" s="64" t="s">
        <v>205</v>
      </c>
      <c r="C157" s="65">
        <v>187793702</v>
      </c>
      <c r="D157" s="111">
        <v>0</v>
      </c>
      <c r="E157" s="96">
        <f t="shared" ref="E157:E180" si="6">SUM(D157)</f>
        <v>0</v>
      </c>
    </row>
    <row r="158" spans="1:7" x14ac:dyDescent="0.25">
      <c r="A158" s="95">
        <v>13527</v>
      </c>
      <c r="B158" s="64" t="s">
        <v>206</v>
      </c>
      <c r="C158" s="65">
        <v>206949380</v>
      </c>
      <c r="D158" s="96">
        <v>60000000</v>
      </c>
      <c r="E158" s="96">
        <f t="shared" si="6"/>
        <v>60000000</v>
      </c>
    </row>
    <row r="159" spans="1:7" x14ac:dyDescent="0.25">
      <c r="A159" s="95">
        <v>13528</v>
      </c>
      <c r="B159" s="64" t="s">
        <v>207</v>
      </c>
      <c r="C159" s="65">
        <v>202112910</v>
      </c>
      <c r="D159" s="96">
        <v>14000000</v>
      </c>
      <c r="E159" s="96">
        <f t="shared" si="6"/>
        <v>14000000</v>
      </c>
    </row>
    <row r="160" spans="1:7" x14ac:dyDescent="0.25">
      <c r="A160" s="95">
        <v>13529</v>
      </c>
      <c r="B160" s="64" t="s">
        <v>208</v>
      </c>
      <c r="C160" s="65">
        <v>206908186</v>
      </c>
      <c r="D160" s="111">
        <v>0</v>
      </c>
      <c r="E160" s="96">
        <f t="shared" si="6"/>
        <v>0</v>
      </c>
    </row>
    <row r="161" spans="1:7" x14ac:dyDescent="0.25">
      <c r="A161" s="95">
        <v>13530</v>
      </c>
      <c r="B161" s="64" t="s">
        <v>209</v>
      </c>
      <c r="C161" s="65">
        <v>206939169</v>
      </c>
      <c r="D161" s="111">
        <v>0</v>
      </c>
      <c r="E161" s="96">
        <f t="shared" si="6"/>
        <v>0</v>
      </c>
    </row>
    <row r="162" spans="1:7" ht="25.5" x14ac:dyDescent="0.25">
      <c r="A162" s="95">
        <v>13531</v>
      </c>
      <c r="B162" s="64" t="s">
        <v>210</v>
      </c>
      <c r="C162" s="65">
        <v>40856646</v>
      </c>
      <c r="D162" s="111">
        <v>0</v>
      </c>
      <c r="E162" s="96">
        <f t="shared" si="6"/>
        <v>0</v>
      </c>
    </row>
    <row r="163" spans="1:7" x14ac:dyDescent="0.25">
      <c r="A163" s="95">
        <v>13532</v>
      </c>
      <c r="B163" s="64" t="s">
        <v>211</v>
      </c>
      <c r="C163" s="65">
        <v>358077591</v>
      </c>
      <c r="D163" s="111">
        <v>0</v>
      </c>
      <c r="E163" s="96">
        <f t="shared" si="6"/>
        <v>0</v>
      </c>
      <c r="G163"/>
    </row>
    <row r="164" spans="1:7" x14ac:dyDescent="0.25">
      <c r="A164" s="95">
        <v>13533</v>
      </c>
      <c r="B164" s="64" t="s">
        <v>212</v>
      </c>
      <c r="C164" s="65">
        <v>139215756</v>
      </c>
      <c r="D164" s="111">
        <v>0</v>
      </c>
      <c r="E164" s="96">
        <f t="shared" si="6"/>
        <v>0</v>
      </c>
      <c r="G164"/>
    </row>
    <row r="165" spans="1:7" x14ac:dyDescent="0.25">
      <c r="A165" s="95">
        <v>13534</v>
      </c>
      <c r="B165" s="64" t="s">
        <v>213</v>
      </c>
      <c r="C165" s="65">
        <v>205237434</v>
      </c>
      <c r="D165" s="111">
        <f>40000000+15000000</f>
        <v>55000000</v>
      </c>
      <c r="E165" s="96">
        <f t="shared" si="6"/>
        <v>55000000</v>
      </c>
      <c r="G165"/>
    </row>
    <row r="166" spans="1:7" x14ac:dyDescent="0.25">
      <c r="A166" s="95">
        <v>13535</v>
      </c>
      <c r="B166" s="64" t="s">
        <v>214</v>
      </c>
      <c r="C166" s="65">
        <v>148183809</v>
      </c>
      <c r="D166" s="111">
        <v>0</v>
      </c>
      <c r="E166" s="96">
        <f t="shared" si="6"/>
        <v>0</v>
      </c>
      <c r="G166"/>
    </row>
    <row r="167" spans="1:7" x14ac:dyDescent="0.25">
      <c r="A167" s="95">
        <v>13536</v>
      </c>
      <c r="B167" s="64" t="s">
        <v>215</v>
      </c>
      <c r="C167" s="65">
        <v>493714905</v>
      </c>
      <c r="D167" s="111">
        <v>0</v>
      </c>
      <c r="E167" s="96">
        <f t="shared" si="6"/>
        <v>0</v>
      </c>
      <c r="G167"/>
    </row>
    <row r="168" spans="1:7" x14ac:dyDescent="0.25">
      <c r="A168" s="95">
        <v>13537</v>
      </c>
      <c r="B168" s="64" t="s">
        <v>216</v>
      </c>
      <c r="C168" s="65">
        <v>338819485</v>
      </c>
      <c r="D168" s="96">
        <v>17000000</v>
      </c>
      <c r="E168" s="96">
        <f t="shared" si="6"/>
        <v>17000000</v>
      </c>
      <c r="G168"/>
    </row>
    <row r="169" spans="1:7" ht="25.5" x14ac:dyDescent="0.25">
      <c r="A169" s="95">
        <v>13626</v>
      </c>
      <c r="B169" s="64" t="s">
        <v>272</v>
      </c>
      <c r="C169" s="96">
        <v>0</v>
      </c>
      <c r="D169" s="111">
        <v>0</v>
      </c>
      <c r="E169" s="96">
        <f t="shared" si="6"/>
        <v>0</v>
      </c>
      <c r="G169"/>
    </row>
    <row r="170" spans="1:7" ht="25.5" x14ac:dyDescent="0.25">
      <c r="A170" s="95">
        <v>13656</v>
      </c>
      <c r="B170" s="64" t="s">
        <v>217</v>
      </c>
      <c r="C170" s="115">
        <v>10000000</v>
      </c>
      <c r="D170" s="111">
        <v>0</v>
      </c>
      <c r="E170" s="96">
        <f t="shared" si="6"/>
        <v>0</v>
      </c>
      <c r="G170"/>
    </row>
    <row r="171" spans="1:7" x14ac:dyDescent="0.25">
      <c r="A171" s="95">
        <v>13747</v>
      </c>
      <c r="B171" s="64" t="s">
        <v>218</v>
      </c>
      <c r="C171" s="115">
        <v>41483030</v>
      </c>
      <c r="D171" s="111">
        <v>0</v>
      </c>
      <c r="E171" s="96">
        <f t="shared" si="6"/>
        <v>0</v>
      </c>
      <c r="G171"/>
    </row>
    <row r="172" spans="1:7" ht="25.5" x14ac:dyDescent="0.25">
      <c r="A172" s="95">
        <v>13748</v>
      </c>
      <c r="B172" s="64" t="s">
        <v>219</v>
      </c>
      <c r="C172" s="96">
        <v>0</v>
      </c>
      <c r="D172" s="111">
        <v>0</v>
      </c>
      <c r="E172" s="96">
        <f t="shared" si="6"/>
        <v>0</v>
      </c>
      <c r="G172" s="92"/>
    </row>
    <row r="173" spans="1:7" ht="25.5" x14ac:dyDescent="0.25">
      <c r="A173" s="95">
        <v>13842</v>
      </c>
      <c r="B173" s="64" t="s">
        <v>273</v>
      </c>
      <c r="C173" s="115">
        <v>52773384</v>
      </c>
      <c r="D173" s="111">
        <v>0</v>
      </c>
      <c r="E173" s="96">
        <f t="shared" si="6"/>
        <v>0</v>
      </c>
      <c r="G173" s="92"/>
    </row>
    <row r="174" spans="1:7" ht="25.5" x14ac:dyDescent="0.25">
      <c r="A174" s="95">
        <v>13843</v>
      </c>
      <c r="B174" s="64" t="s">
        <v>274</v>
      </c>
      <c r="C174" s="96">
        <v>0</v>
      </c>
      <c r="D174" s="111">
        <v>0</v>
      </c>
      <c r="E174" s="96">
        <f t="shared" si="6"/>
        <v>0</v>
      </c>
      <c r="G174" s="92"/>
    </row>
    <row r="175" spans="1:7" ht="24.75" customHeight="1" x14ac:dyDescent="0.25">
      <c r="A175" s="95">
        <v>13909</v>
      </c>
      <c r="B175" s="64" t="s">
        <v>265</v>
      </c>
      <c r="C175" s="96">
        <v>0</v>
      </c>
      <c r="D175" s="111">
        <v>0</v>
      </c>
      <c r="E175" s="96">
        <f t="shared" si="6"/>
        <v>0</v>
      </c>
      <c r="G175" s="97"/>
    </row>
    <row r="176" spans="1:7" ht="24.75" customHeight="1" x14ac:dyDescent="0.25">
      <c r="A176" s="95">
        <v>13911</v>
      </c>
      <c r="B176" s="64" t="s">
        <v>266</v>
      </c>
      <c r="C176" s="96">
        <v>0</v>
      </c>
      <c r="D176" s="111">
        <v>0</v>
      </c>
      <c r="E176" s="96">
        <f t="shared" si="6"/>
        <v>0</v>
      </c>
      <c r="G176" s="92"/>
    </row>
    <row r="177" spans="1:7" ht="25.5" x14ac:dyDescent="0.25">
      <c r="A177" s="95">
        <v>13912</v>
      </c>
      <c r="B177" s="64" t="s">
        <v>264</v>
      </c>
      <c r="C177" s="111">
        <v>165924357</v>
      </c>
      <c r="D177" s="111">
        <v>0</v>
      </c>
      <c r="E177" s="96">
        <f t="shared" si="6"/>
        <v>0</v>
      </c>
      <c r="G177" s="92"/>
    </row>
    <row r="178" spans="1:7" x14ac:dyDescent="0.25">
      <c r="A178" s="95" t="s">
        <v>233</v>
      </c>
      <c r="B178" s="64" t="s">
        <v>234</v>
      </c>
      <c r="C178" s="96">
        <v>0</v>
      </c>
      <c r="D178" s="111">
        <v>0</v>
      </c>
      <c r="E178" s="96">
        <f t="shared" si="6"/>
        <v>0</v>
      </c>
      <c r="F178" s="99"/>
      <c r="G178" s="92"/>
    </row>
    <row r="179" spans="1:7" x14ac:dyDescent="0.25">
      <c r="A179" s="95" t="s">
        <v>233</v>
      </c>
      <c r="B179" s="64" t="s">
        <v>278</v>
      </c>
      <c r="C179" s="96">
        <v>0</v>
      </c>
      <c r="D179" s="111">
        <v>0</v>
      </c>
      <c r="E179" s="96">
        <f t="shared" si="6"/>
        <v>0</v>
      </c>
      <c r="F179" s="99"/>
      <c r="G179" s="92"/>
    </row>
    <row r="180" spans="1:7" ht="15.75" thickBot="1" x14ac:dyDescent="0.3">
      <c r="A180" s="108" t="s">
        <v>220</v>
      </c>
      <c r="B180" s="109" t="s">
        <v>221</v>
      </c>
      <c r="C180" s="106">
        <v>4839407470</v>
      </c>
      <c r="D180" s="111">
        <v>0</v>
      </c>
      <c r="E180" s="96">
        <f t="shared" si="6"/>
        <v>0</v>
      </c>
      <c r="F180" s="91"/>
      <c r="G180" s="93"/>
    </row>
    <row r="181" spans="1:7" ht="15.75" thickBot="1" x14ac:dyDescent="0.3">
      <c r="A181" s="104"/>
      <c r="B181" s="110" t="s">
        <v>189</v>
      </c>
      <c r="C181" s="107">
        <f>SUM(C141:C180)</f>
        <v>15246427470</v>
      </c>
      <c r="D181" s="105">
        <f>SUM(D141:D180)</f>
        <v>191000000</v>
      </c>
      <c r="E181" s="105">
        <f>SUM(E141:E180)</f>
        <v>191000000</v>
      </c>
      <c r="G181"/>
    </row>
  </sheetData>
  <sortState ref="A232:E249">
    <sortCondition ref="E232:E249"/>
  </sortState>
  <mergeCells count="13">
    <mergeCell ref="A131:B131"/>
    <mergeCell ref="A138:E138"/>
    <mergeCell ref="A139:A140"/>
    <mergeCell ref="B139:B140"/>
    <mergeCell ref="C139:C140"/>
    <mergeCell ref="E139:E140"/>
    <mergeCell ref="D139:D140"/>
    <mergeCell ref="A129:B129"/>
    <mergeCell ref="A1:E1"/>
    <mergeCell ref="A2:E2"/>
    <mergeCell ref="A3:E3"/>
    <mergeCell ref="A4:E4"/>
    <mergeCell ref="A6:B6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Johanne Robles</cp:lastModifiedBy>
  <cp:lastPrinted>2018-02-01T19:12:29Z</cp:lastPrinted>
  <dcterms:created xsi:type="dcterms:W3CDTF">2016-01-14T14:08:40Z</dcterms:created>
  <dcterms:modified xsi:type="dcterms:W3CDTF">2018-02-02T19:02:33Z</dcterms:modified>
</cp:coreProperties>
</file>