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9440" windowHeight="7155"/>
  </bookViews>
  <sheets>
    <sheet name="MAYO" sheetId="3" r:id="rId1"/>
    <sheet name="Hoja1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3" l="1"/>
  <c r="E114" i="3"/>
  <c r="E90" i="3"/>
  <c r="E53" i="3"/>
  <c r="D127" i="3"/>
  <c r="D219" i="3" l="1"/>
  <c r="D121" i="3"/>
  <c r="C121" i="3"/>
  <c r="E106" i="3"/>
  <c r="E107" i="3"/>
  <c r="E108" i="3"/>
  <c r="E109" i="3"/>
  <c r="E110" i="3"/>
  <c r="E111" i="3"/>
  <c r="E112" i="3"/>
  <c r="E113" i="3"/>
  <c r="E115" i="3"/>
  <c r="E116" i="3"/>
  <c r="E117" i="3"/>
  <c r="E118" i="3"/>
  <c r="E120" i="3"/>
  <c r="E105" i="3"/>
  <c r="E121" i="3" s="1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1" i="3"/>
  <c r="E92" i="3"/>
  <c r="E93" i="3"/>
  <c r="E94" i="3"/>
  <c r="E95" i="3"/>
  <c r="E96" i="3"/>
  <c r="E97" i="3"/>
  <c r="E98" i="3"/>
  <c r="E99" i="3"/>
  <c r="E100" i="3"/>
  <c r="E101" i="3"/>
  <c r="E102" i="3"/>
  <c r="E69" i="3"/>
  <c r="D67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33" i="3"/>
  <c r="D103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134" i="3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1" i="3"/>
  <c r="D30" i="3"/>
  <c r="C219" i="3" l="1"/>
  <c r="E30" i="3" l="1"/>
  <c r="C103" i="3"/>
  <c r="C67" i="3"/>
  <c r="C30" i="3"/>
  <c r="D15" i="4" l="1"/>
  <c r="C9" i="4"/>
  <c r="C127" i="3" l="1"/>
  <c r="E67" i="3" l="1"/>
  <c r="E103" i="3"/>
  <c r="E219" i="3"/>
  <c r="E127" i="3"/>
  <c r="D123" i="3"/>
  <c r="C123" i="3"/>
  <c r="C125" i="3" s="1"/>
  <c r="C129" i="3" s="1"/>
  <c r="D125" i="3" l="1"/>
  <c r="D129" i="3" s="1"/>
  <c r="E123" i="3"/>
  <c r="E125" i="3" s="1"/>
  <c r="E129" i="3" s="1"/>
</calcChain>
</file>

<file path=xl/sharedStrings.xml><?xml version="1.0" encoding="utf-8"?>
<sst xmlns="http://schemas.openxmlformats.org/spreadsheetml/2006/main" count="333" uniqueCount="325">
  <si>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</si>
  <si>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</si>
  <si>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</si>
  <si>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</si>
  <si>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</si>
  <si>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</si>
  <si>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</si>
  <si>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</si>
  <si>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</si>
  <si>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</si>
  <si>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</si>
  <si>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</si>
  <si>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</si>
  <si>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</si>
  <si>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</si>
  <si>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</si>
  <si>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</si>
  <si>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</si>
  <si>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</si>
  <si>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</si>
  <si>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</si>
  <si>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</si>
  <si>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</si>
  <si>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</si>
  <si>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</si>
  <si>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</si>
  <si>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</si>
  <si>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</si>
  <si>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</si>
  <si>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</si>
  <si>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</si>
  <si>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</si>
  <si>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</si>
  <si>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</si>
  <si>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</si>
  <si>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</si>
  <si>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</si>
  <si>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</si>
  <si>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</si>
  <si>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</si>
  <si>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</si>
  <si>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</si>
  <si>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</si>
  <si>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</si>
  <si>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</si>
  <si>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</si>
  <si>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</si>
  <si>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</si>
  <si>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</si>
  <si>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</si>
  <si>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</si>
  <si>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</si>
  <si>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</si>
  <si>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</si>
  <si>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</si>
  <si>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</si>
  <si>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</si>
  <si>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</si>
  <si>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</si>
  <si>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</si>
  <si>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</si>
  <si>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</si>
  <si>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</si>
  <si>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</si>
  <si>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</si>
  <si>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</si>
  <si>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</si>
  <si>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</si>
  <si>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</si>
  <si>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</si>
  <si>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</si>
  <si>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</si>
  <si>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</si>
  <si>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</si>
  <si>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</si>
  <si>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</si>
  <si>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</si>
  <si>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</si>
  <si>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</si>
  <si>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</si>
  <si>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</si>
  <si>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</si>
  <si>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</si>
  <si>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</si>
  <si>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</si>
  <si>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</si>
  <si>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</si>
  <si>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</si>
  <si>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</si>
  <si>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</si>
  <si>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</si>
  <si>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</si>
  <si>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</si>
  <si>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</si>
  <si>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</si>
  <si>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</si>
  <si>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</si>
  <si>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</si>
  <si>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</si>
  <si>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</si>
  <si>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</si>
  <si>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</si>
  <si>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</si>
  <si>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</si>
  <si>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</si>
  <si>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</si>
  <si>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</si>
  <si>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</si>
  <si>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</si>
  <si>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</si>
  <si>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</si>
  <si>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</si>
  <si>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</si>
  <si>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</si>
  <si>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</si>
  <si>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</si>
  <si>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</si>
  <si>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</si>
  <si>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2.3.5.3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</si>
  <si>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</si>
  <si>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</si>
  <si>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</si>
  <si>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</si>
  <si>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</si>
  <si>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</si>
  <si>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</si>
  <si>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</si>
  <si>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</si>
  <si>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</si>
  <si>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</si>
  <si>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</si>
  <si>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</si>
  <si>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</si>
  <si>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</si>
  <si>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</si>
  <si>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</si>
  <si>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</si>
  <si>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</si>
  <si>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</si>
  <si>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</si>
  <si>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</si>
  <si>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</si>
  <si>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</si>
  <si>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</si>
  <si>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</si>
  <si>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</si>
  <si>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</si>
  <si>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</si>
  <si>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</si>
  <si>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</si>
  <si>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</si>
  <si>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</si>
  <si>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</si>
  <si>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</si>
  <si>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2.4.1.6.1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</si>
  <si>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</si>
  <si>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</si>
  <si>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</si>
  <si>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</si>
  <si>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</si>
  <si>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</si>
  <si>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</si>
  <si>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</si>
  <si>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</si>
  <si>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</si>
  <si>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</si>
  <si>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</si>
  <si>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</si>
  <si>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</si>
  <si>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</si>
  <si>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</si>
  <si>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</si>
  <si>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</si>
  <si>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</si>
  <si>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</si>
  <si>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</si>
  <si>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</si>
  <si>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</si>
  <si>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</si>
  <si>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</si>
  <si>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</si>
  <si>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</si>
  <si>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</si>
  <si>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</si>
  <si>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</si>
  <si>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</si>
  <si>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</si>
  <si>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</si>
  <si>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</si>
  <si>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</si>
  <si>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</si>
  <si>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</si>
  <si>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</si>
  <si>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</si>
  <si>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</si>
  <si>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</si>
  <si>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</si>
  <si>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</si>
  <si>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</si>
  <si>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</si>
  <si>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</si>
  <si>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</si>
  <si>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</si>
  <si>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</si>
  <si>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</si>
  <si>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</si>
  <si>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</si>
  <si>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</si>
  <si>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</si>
  <si>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</si>
  <si>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</si>
  <si>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</si>
  <si>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</si>
  <si>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</si>
  <si>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</si>
  <si>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</si>
  <si>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</si>
  <si>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</si>
  <si>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</si>
  <si>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</si>
  <si>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</si>
  <si>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</si>
  <si>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</si>
  <si>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</si>
  <si>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</si>
  <si>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</si>
  <si>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</si>
  <si>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</si>
  <si>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</si>
  <si>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</si>
  <si>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</si>
  <si>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</si>
  <si>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</si>
  <si>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</si>
  <si>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</si>
  <si>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</si>
  <si>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</si>
  <si>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</si>
  <si>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</si>
  <si>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 Estudios de ingenieria, arquiectura, investigacion y analisis de factibilidad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</si>
  <si>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</si>
  <si>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</si>
  <si>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</si>
  <si>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</si>
  <si>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</si>
  <si>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</si>
  <si>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</si>
  <si>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</si>
  <si>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</si>
  <si>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</si>
  <si>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</si>
  <si>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</si>
  <si>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</si>
  <si>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</si>
  <si>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</si>
  <si>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</si>
  <si>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</si>
  <si>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</si>
  <si>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</si>
  <si>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</si>
  <si>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</si>
  <si>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</si>
  <si>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</si>
  <si>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</si>
  <si>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</si>
  <si>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</si>
  <si>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</si>
  <si>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</si>
  <si>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</si>
  <si>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</si>
  <si>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</si>
  <si>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</si>
  <si>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</si>
  <si>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</si>
  <si>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</si>
  <si>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</si>
  <si>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2.7.1.1</t>
  </si>
  <si>
    <t>OBRAS PARA EDIFICACION RESIDENCIAL (VIVIENDAS)</t>
  </si>
  <si>
    <t>2.7.1.2</t>
  </si>
  <si>
    <t>OBRAS PARA EDIFICACION NO RESIDENCIAL</t>
  </si>
  <si>
    <t>2.7.1.3</t>
  </si>
  <si>
    <t>OBRAS PARA EDIFICACION DE OTRAS ESTRUCURAS</t>
  </si>
  <si>
    <t>COMPANIA DOMINICANA DE TELEFONOS C POR A</t>
  </si>
  <si>
    <t>2.3.2.4.1</t>
  </si>
  <si>
    <t>2.3.4.1.1</t>
  </si>
  <si>
    <t>2.3.7.1.6</t>
  </si>
  <si>
    <t>Muebles de Oficina</t>
  </si>
  <si>
    <t>2.3.9.5.1</t>
  </si>
  <si>
    <t>Obras urbanísticas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</si>
  <si>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</si>
  <si>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</si>
  <si>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</si>
  <si>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</si>
  <si>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</si>
  <si>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</si>
  <si>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2.2.3.2.01</t>
  </si>
  <si>
    <t>Viaticos fuera del pais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</si>
  <si>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</si>
  <si>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</si>
  <si>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</si>
  <si>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</si>
  <si>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</si>
  <si>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</si>
  <si>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COMPANIA DOMINICANA DE TELEFONOS</t>
  </si>
  <si>
    <t>2.7.2.2</t>
  </si>
  <si>
    <t>2.7.2.7</t>
  </si>
  <si>
    <t>2.7.2.4</t>
  </si>
  <si>
    <t>OBRAS DE ENERGIA</t>
  </si>
  <si>
    <t>AL 31 DE MAYO 2016</t>
  </si>
  <si>
    <t>2.2.8.6.04</t>
  </si>
  <si>
    <t>Actuaciones Artisticas</t>
  </si>
  <si>
    <t>2.3.9.9.02</t>
  </si>
  <si>
    <t>Productos  Uiles varios</t>
  </si>
  <si>
    <t>MAYO</t>
  </si>
  <si>
    <t>Infraestructura terresre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</si>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</sst>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09]#,##0.00;\(#,##0.00\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134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3" borderId="18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20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1" xfId="0" applyBorder="1"/>
    <xf numFmtId="4" fontId="0" fillId="0" borderId="21" xfId="0" applyNumberFormat="1" applyBorder="1"/>
    <xf numFmtId="0" fontId="2" fillId="0" borderId="0" xfId="0" applyFont="1" applyBorder="1"/>
    <xf numFmtId="4" fontId="2" fillId="0" borderId="19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2" xfId="0" applyNumberFormat="1" applyFont="1" applyBorder="1"/>
    <xf numFmtId="4" fontId="5" fillId="0" borderId="0" xfId="0" applyNumberFormat="1" applyFont="1" applyBorder="1"/>
    <xf numFmtId="164" fontId="8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27" xfId="0" applyNumberFormat="1" applyFill="1" applyBorder="1"/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7" fillId="0" borderId="30" xfId="0" applyFont="1" applyFill="1" applyBorder="1" applyAlignment="1" applyProtection="1">
      <alignment vertical="center" wrapText="1" readingOrder="1"/>
      <protection locked="0"/>
    </xf>
    <xf numFmtId="43" fontId="8" fillId="0" borderId="30" xfId="1" applyNumberFormat="1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3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4" fontId="0" fillId="0" borderId="33" xfId="0" applyNumberFormat="1" applyBorder="1"/>
    <xf numFmtId="4" fontId="0" fillId="0" borderId="33" xfId="0" applyNumberFormat="1" applyFont="1" applyBorder="1"/>
    <xf numFmtId="4" fontId="2" fillId="0" borderId="33" xfId="0" applyNumberFormat="1" applyFont="1" applyFill="1" applyBorder="1"/>
    <xf numFmtId="4" fontId="2" fillId="5" borderId="31" xfId="0" applyNumberFormat="1" applyFont="1" applyFill="1" applyBorder="1"/>
    <xf numFmtId="0" fontId="0" fillId="4" borderId="0" xfId="0" applyFill="1"/>
    <xf numFmtId="43" fontId="8" fillId="4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12" fillId="4" borderId="0" xfId="0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horizontal="right" vertical="center"/>
    </xf>
    <xf numFmtId="43" fontId="8" fillId="0" borderId="33" xfId="1" applyNumberFormat="1" applyFont="1" applyFill="1" applyBorder="1" applyAlignment="1" applyProtection="1">
      <alignment horizontal="right" vertical="center" wrapText="1" readingOrder="1"/>
      <protection locked="0"/>
    </xf>
    <xf numFmtId="4" fontId="0" fillId="0" borderId="33" xfId="0" applyNumberFormat="1" applyFont="1" applyBorder="1" applyAlignment="1">
      <alignment horizontal="right"/>
    </xf>
    <xf numFmtId="43" fontId="8" fillId="4" borderId="33" xfId="1" applyNumberFormat="1" applyFont="1" applyFill="1" applyBorder="1" applyAlignment="1" applyProtection="1">
      <alignment horizontal="right" vertical="center" wrapText="1" readingOrder="1"/>
      <protection locked="0"/>
    </xf>
    <xf numFmtId="164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3" fontId="9" fillId="4" borderId="33" xfId="1" applyNumberFormat="1" applyFont="1" applyFill="1" applyBorder="1" applyAlignment="1" applyProtection="1">
      <alignment horizontal="right" vertical="center" wrapText="1" readingOrder="1"/>
      <protection locked="0"/>
    </xf>
    <xf numFmtId="4" fontId="0" fillId="4" borderId="33" xfId="0" applyNumberFormat="1" applyFill="1" applyBorder="1"/>
    <xf numFmtId="43" fontId="9" fillId="4" borderId="12" xfId="1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7" xfId="0" applyNumberFormat="1" applyFont="1" applyBorder="1"/>
    <xf numFmtId="4" fontId="2" fillId="5" borderId="4" xfId="0" applyNumberFormat="1" applyFont="1" applyFill="1" applyBorder="1"/>
    <xf numFmtId="0" fontId="0" fillId="0" borderId="35" xfId="0" applyBorder="1"/>
    <xf numFmtId="0" fontId="2" fillId="0" borderId="36" xfId="0" applyFont="1" applyBorder="1"/>
    <xf numFmtId="0" fontId="2" fillId="0" borderId="14" xfId="0" applyFont="1" applyBorder="1"/>
    <xf numFmtId="4" fontId="2" fillId="0" borderId="38" xfId="0" applyNumberFormat="1" applyFont="1" applyBorder="1"/>
    <xf numFmtId="0" fontId="1" fillId="0" borderId="14" xfId="0" applyFont="1" applyBorder="1"/>
    <xf numFmtId="0" fontId="2" fillId="0" borderId="37" xfId="0" applyFont="1" applyBorder="1"/>
    <xf numFmtId="0" fontId="5" fillId="0" borderId="14" xfId="0" applyFont="1" applyBorder="1"/>
    <xf numFmtId="4" fontId="2" fillId="0" borderId="39" xfId="0" applyNumberFormat="1" applyFont="1" applyBorder="1"/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 applyBorder="1" applyAlignment="1">
      <alignment horizontal="right"/>
    </xf>
    <xf numFmtId="0" fontId="7" fillId="0" borderId="40" xfId="0" applyFont="1" applyFill="1" applyBorder="1" applyAlignment="1" applyProtection="1">
      <alignment horizontal="center" vertical="center" wrapText="1" readingOrder="1"/>
      <protection locked="0"/>
    </xf>
    <xf numFmtId="43" fontId="9" fillId="0" borderId="12" xfId="1" applyNumberFormat="1" applyFont="1" applyFill="1" applyBorder="1" applyAlignment="1" applyProtection="1">
      <alignment horizontal="right" vertical="center" wrapText="1" readingOrder="1"/>
      <protection locked="0"/>
    </xf>
    <xf numFmtId="164" fontId="8" fillId="4" borderId="4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workbookViewId="0">
      <selection activeCell="C135" sqref="C135"/>
    </sheetView>
  </sheetViews>
  <sheetFormatPr baseColWidth="10" defaultRowHeight="15" x14ac:dyDescent="0.25"/>
  <cols>
    <col min="1" max="1" width="10.28515625" customWidth="1"/>
    <col min="2" max="2" width="52.42578125" customWidth="1"/>
    <col min="3" max="3" width="16.140625" customWidth="1"/>
    <col min="4" max="4" width="16.85546875" customWidth="1"/>
    <col min="5" max="5" width="16.42578125" style="2" customWidth="1"/>
    <col min="6" max="6" width="15" customWidth="1"/>
    <col min="7" max="7" width="13.5703125" style="1" bestFit="1" customWidth="1"/>
    <col min="8" max="8" width="14.140625" bestFit="1" customWidth="1"/>
    <col min="9" max="9" width="14.28515625" customWidth="1"/>
    <col min="10" max="10" width="14.140625" customWidth="1"/>
    <col min="11" max="11" width="15.140625" customWidth="1"/>
    <col min="12" max="12" width="13.7109375" customWidth="1"/>
    <col min="13" max="13" width="14.14062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17" t="s">
        <v>0</v>
      </c>
      <c r="B1" s="117"/>
      <c r="C1" s="117"/>
      <c r="D1" s="117"/>
      <c r="E1" s="117"/>
    </row>
    <row r="2" spans="1:13" ht="18.75" x14ac:dyDescent="0.4">
      <c r="A2" s="118" t="s">
        <v>1</v>
      </c>
      <c r="B2" s="118"/>
      <c r="C2" s="118"/>
      <c r="D2" s="118"/>
      <c r="E2" s="118"/>
    </row>
    <row r="3" spans="1:13" x14ac:dyDescent="0.25">
      <c r="A3" s="119" t="s">
        <v>308</v>
      </c>
      <c r="B3" s="119"/>
      <c r="C3" s="119"/>
      <c r="D3" s="119"/>
      <c r="E3" s="119"/>
    </row>
    <row r="4" spans="1:13" x14ac:dyDescent="0.25">
      <c r="A4" s="119" t="s">
        <v>2</v>
      </c>
      <c r="B4" s="119"/>
      <c r="C4" s="119"/>
      <c r="D4" s="119"/>
      <c r="E4" s="119"/>
    </row>
    <row r="5" spans="1:13" ht="15.75" thickBot="1" x14ac:dyDescent="0.3"/>
    <row r="6" spans="1:13" s="5" customFormat="1" ht="36" customHeight="1" thickBot="1" x14ac:dyDescent="0.3">
      <c r="A6" s="120" t="s">
        <v>3</v>
      </c>
      <c r="B6" s="121"/>
      <c r="C6" s="3" t="s">
        <v>4</v>
      </c>
      <c r="D6" s="78" t="s">
        <v>313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79"/>
      <c r="E7" s="10"/>
    </row>
    <row r="8" spans="1:13" x14ac:dyDescent="0.25">
      <c r="A8" s="11">
        <v>2.1</v>
      </c>
      <c r="B8" s="12" t="s">
        <v>7</v>
      </c>
      <c r="C8" s="13"/>
      <c r="D8" s="80"/>
      <c r="E8" s="15"/>
    </row>
    <row r="9" spans="1:13" x14ac:dyDescent="0.25">
      <c r="A9" s="16"/>
      <c r="B9" s="17"/>
      <c r="C9" s="13"/>
      <c r="D9" s="80"/>
      <c r="E9" s="15"/>
    </row>
    <row r="10" spans="1:13" x14ac:dyDescent="0.25">
      <c r="A10" s="18" t="s">
        <v>8</v>
      </c>
      <c r="B10" s="19" t="s">
        <v>9</v>
      </c>
      <c r="C10" s="13"/>
      <c r="D10" s="81"/>
      <c r="E10" s="15"/>
      <c r="M10" s="21"/>
    </row>
    <row r="11" spans="1:13" x14ac:dyDescent="0.25">
      <c r="A11" s="18" t="s">
        <v>10</v>
      </c>
      <c r="B11" s="19" t="s">
        <v>11</v>
      </c>
      <c r="C11" s="13">
        <v>633777688</v>
      </c>
      <c r="D11" s="81">
        <v>40615899.850000001</v>
      </c>
      <c r="E11" s="22">
        <f t="shared" ref="E11:E29" si="0">SUM(D11:D11)</f>
        <v>40615899.850000001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81">
        <v>570000</v>
      </c>
      <c r="E12" s="22">
        <f t="shared" si="0"/>
        <v>570000</v>
      </c>
      <c r="F12" s="21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240</v>
      </c>
      <c r="B13" s="19" t="s">
        <v>12</v>
      </c>
      <c r="C13" s="13">
        <v>21720000</v>
      </c>
      <c r="D13" s="81">
        <v>18745735.48</v>
      </c>
      <c r="E13" s="22">
        <f t="shared" si="0"/>
        <v>18745735.48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241</v>
      </c>
      <c r="B14" s="19" t="s">
        <v>17</v>
      </c>
      <c r="C14" s="13">
        <v>11750000</v>
      </c>
      <c r="D14" s="81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1534609</v>
      </c>
      <c r="D15" s="81">
        <v>97212.17</v>
      </c>
      <c r="E15" s="22">
        <f t="shared" si="0"/>
        <v>97212.17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26840000</v>
      </c>
      <c r="D16" s="81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81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8703023.1099999994</v>
      </c>
      <c r="D18" s="81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81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1296976.8899999999</v>
      </c>
      <c r="D20" s="81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28</v>
      </c>
      <c r="B21" s="19" t="s">
        <v>29</v>
      </c>
      <c r="C21" s="66">
        <v>14405100</v>
      </c>
      <c r="D21" s="81">
        <v>0</v>
      </c>
      <c r="E21" s="22">
        <f t="shared" si="0"/>
        <v>0</v>
      </c>
      <c r="F21" s="21"/>
      <c r="G21" s="27"/>
      <c r="H21" s="25"/>
    </row>
    <row r="22" spans="1:13" x14ac:dyDescent="0.25">
      <c r="A22" s="18" t="s">
        <v>30</v>
      </c>
      <c r="B22" s="19" t="s">
        <v>31</v>
      </c>
      <c r="C22" s="13">
        <v>23064000</v>
      </c>
      <c r="D22" s="81">
        <v>1854606.47</v>
      </c>
      <c r="E22" s="22">
        <f t="shared" si="0"/>
        <v>1854606.47</v>
      </c>
    </row>
    <row r="23" spans="1:13" x14ac:dyDescent="0.25">
      <c r="A23" s="18" t="s">
        <v>32</v>
      </c>
      <c r="B23" s="19" t="s">
        <v>33</v>
      </c>
      <c r="C23" s="13">
        <v>0</v>
      </c>
      <c r="D23" s="81">
        <v>0</v>
      </c>
      <c r="E23" s="22">
        <f t="shared" si="0"/>
        <v>0</v>
      </c>
    </row>
    <row r="24" spans="1:13" x14ac:dyDescent="0.25">
      <c r="A24" s="18" t="s">
        <v>34</v>
      </c>
      <c r="B24" s="19" t="s">
        <v>35</v>
      </c>
      <c r="C24" s="13">
        <v>1570738</v>
      </c>
      <c r="D24" s="81">
        <v>0</v>
      </c>
      <c r="E24" s="22">
        <f t="shared" si="0"/>
        <v>0</v>
      </c>
    </row>
    <row r="25" spans="1:13" x14ac:dyDescent="0.25">
      <c r="A25" s="18" t="s">
        <v>36</v>
      </c>
      <c r="B25" s="19" t="s">
        <v>37</v>
      </c>
      <c r="C25" s="13">
        <v>0</v>
      </c>
      <c r="D25" s="81">
        <v>0</v>
      </c>
      <c r="E25" s="22">
        <f t="shared" si="0"/>
        <v>0</v>
      </c>
    </row>
    <row r="26" spans="1:13" x14ac:dyDescent="0.25">
      <c r="A26" s="18" t="s">
        <v>38</v>
      </c>
      <c r="B26" s="19" t="s">
        <v>39</v>
      </c>
      <c r="C26" s="13">
        <v>0</v>
      </c>
      <c r="D26" s="81">
        <v>0</v>
      </c>
      <c r="E26" s="22">
        <f t="shared" si="0"/>
        <v>0</v>
      </c>
    </row>
    <row r="27" spans="1:13" x14ac:dyDescent="0.25">
      <c r="A27" s="18" t="s">
        <v>40</v>
      </c>
      <c r="B27" s="19" t="s">
        <v>41</v>
      </c>
      <c r="C27" s="13">
        <v>38185677</v>
      </c>
      <c r="D27" s="82">
        <v>3607187.93</v>
      </c>
      <c r="E27" s="22">
        <f t="shared" si="0"/>
        <v>3607187.93</v>
      </c>
      <c r="G27" s="24"/>
    </row>
    <row r="28" spans="1:13" x14ac:dyDescent="0.25">
      <c r="A28" s="18" t="s">
        <v>42</v>
      </c>
      <c r="B28" s="19" t="s">
        <v>43</v>
      </c>
      <c r="C28" s="13">
        <v>38685283</v>
      </c>
      <c r="D28" s="81">
        <v>3645556.9</v>
      </c>
      <c r="E28" s="22">
        <f t="shared" si="0"/>
        <v>3645556.9</v>
      </c>
      <c r="G28" s="27"/>
    </row>
    <row r="29" spans="1:13" x14ac:dyDescent="0.25">
      <c r="A29" s="18" t="s">
        <v>44</v>
      </c>
      <c r="B29" s="19" t="s">
        <v>45</v>
      </c>
      <c r="C29" s="13">
        <v>6254918.9400000004</v>
      </c>
      <c r="D29" s="81">
        <v>543105.97</v>
      </c>
      <c r="E29" s="22">
        <f t="shared" si="0"/>
        <v>543105.97</v>
      </c>
      <c r="G29" s="24"/>
    </row>
    <row r="30" spans="1:13" ht="16.5" customHeight="1" x14ac:dyDescent="0.25">
      <c r="A30" s="28" t="s">
        <v>46</v>
      </c>
      <c r="B30" s="29"/>
      <c r="C30" s="30">
        <f>SUM(C11:C29)</f>
        <v>837508013.94000006</v>
      </c>
      <c r="D30" s="30">
        <f>SUM(D10:D29)</f>
        <v>69679304.769999996</v>
      </c>
      <c r="E30" s="31">
        <f>SUM(E11:E29)</f>
        <v>69679304.769999996</v>
      </c>
      <c r="G30" s="24"/>
    </row>
    <row r="31" spans="1:13" s="1" customFormat="1" x14ac:dyDescent="0.25">
      <c r="A31" s="32"/>
      <c r="B31" s="33"/>
      <c r="C31" s="34"/>
      <c r="D31" s="83"/>
      <c r="E31" s="35"/>
      <c r="G31" s="24"/>
    </row>
    <row r="32" spans="1:13" x14ac:dyDescent="0.25">
      <c r="A32" s="36" t="s">
        <v>47</v>
      </c>
      <c r="B32" s="12"/>
      <c r="C32" s="13"/>
      <c r="D32" s="81"/>
      <c r="E32" s="15"/>
      <c r="G32" s="27"/>
    </row>
    <row r="33" spans="1:7" x14ac:dyDescent="0.25">
      <c r="A33" s="18" t="s">
        <v>48</v>
      </c>
      <c r="B33" s="19" t="s">
        <v>49</v>
      </c>
      <c r="C33" s="13">
        <v>738071</v>
      </c>
      <c r="D33" s="81">
        <v>1211.32</v>
      </c>
      <c r="E33" s="22">
        <f t="shared" ref="E33:E66" si="1">SUM(D33:D33)</f>
        <v>1211.32</v>
      </c>
    </row>
    <row r="34" spans="1:7" x14ac:dyDescent="0.25">
      <c r="A34" s="18" t="s">
        <v>50</v>
      </c>
      <c r="B34" s="19" t="s">
        <v>51</v>
      </c>
      <c r="C34" s="13">
        <v>6741144</v>
      </c>
      <c r="D34" s="81">
        <v>359792.75</v>
      </c>
      <c r="E34" s="22">
        <f t="shared" si="1"/>
        <v>359792.75</v>
      </c>
      <c r="G34" s="24"/>
    </row>
    <row r="35" spans="1:7" x14ac:dyDescent="0.25">
      <c r="A35" s="18" t="s">
        <v>52</v>
      </c>
      <c r="B35" s="19" t="s">
        <v>53</v>
      </c>
      <c r="C35" s="13">
        <v>0</v>
      </c>
      <c r="D35" s="81"/>
      <c r="E35" s="22">
        <f t="shared" si="1"/>
        <v>0</v>
      </c>
    </row>
    <row r="36" spans="1:7" x14ac:dyDescent="0.25">
      <c r="A36" s="18" t="s">
        <v>54</v>
      </c>
      <c r="B36" s="19" t="s">
        <v>55</v>
      </c>
      <c r="C36" s="13">
        <v>12757311</v>
      </c>
      <c r="D36" s="97">
        <v>871567.06</v>
      </c>
      <c r="E36" s="22">
        <f t="shared" si="1"/>
        <v>871567.06</v>
      </c>
      <c r="F36" s="23"/>
    </row>
    <row r="37" spans="1:7" x14ac:dyDescent="0.25">
      <c r="A37" s="18" t="s">
        <v>56</v>
      </c>
      <c r="B37" s="19" t="s">
        <v>57</v>
      </c>
      <c r="C37" s="13">
        <v>119508</v>
      </c>
      <c r="D37" s="81">
        <v>19919</v>
      </c>
      <c r="E37" s="22">
        <f t="shared" si="1"/>
        <v>19919</v>
      </c>
      <c r="F37" s="23"/>
    </row>
    <row r="38" spans="1:7" x14ac:dyDescent="0.25">
      <c r="A38" s="18" t="s">
        <v>58</v>
      </c>
      <c r="B38" s="19" t="s">
        <v>59</v>
      </c>
      <c r="C38" s="13">
        <v>30684</v>
      </c>
      <c r="D38" s="97">
        <v>4953</v>
      </c>
      <c r="E38" s="22">
        <f t="shared" si="1"/>
        <v>4953</v>
      </c>
      <c r="F38" s="21"/>
    </row>
    <row r="39" spans="1:7" x14ac:dyDescent="0.25">
      <c r="A39" s="18" t="s">
        <v>60</v>
      </c>
      <c r="B39" s="19" t="s">
        <v>61</v>
      </c>
      <c r="C39" s="13">
        <v>23294171.940000001</v>
      </c>
      <c r="D39" s="81">
        <v>2950000</v>
      </c>
      <c r="E39" s="22">
        <f t="shared" si="1"/>
        <v>2950000</v>
      </c>
    </row>
    <row r="40" spans="1:7" x14ac:dyDescent="0.25">
      <c r="A40" s="18" t="s">
        <v>62</v>
      </c>
      <c r="B40" s="19" t="s">
        <v>63</v>
      </c>
      <c r="C40" s="13">
        <v>0</v>
      </c>
      <c r="D40" s="81">
        <v>0</v>
      </c>
      <c r="E40" s="22">
        <f t="shared" si="1"/>
        <v>0</v>
      </c>
    </row>
    <row r="41" spans="1:7" x14ac:dyDescent="0.25">
      <c r="A41" s="18" t="s">
        <v>295</v>
      </c>
      <c r="B41" s="19" t="s">
        <v>296</v>
      </c>
      <c r="C41" s="20">
        <v>130829.17</v>
      </c>
      <c r="D41" s="81">
        <v>0</v>
      </c>
      <c r="E41" s="22">
        <f t="shared" si="1"/>
        <v>0</v>
      </c>
    </row>
    <row r="42" spans="1:7" x14ac:dyDescent="0.25">
      <c r="A42" s="18" t="s">
        <v>64</v>
      </c>
      <c r="B42" s="19" t="s">
        <v>65</v>
      </c>
      <c r="C42" s="13">
        <v>3482821.28</v>
      </c>
      <c r="D42" s="81">
        <v>4989498.01</v>
      </c>
      <c r="E42" s="22">
        <f t="shared" si="1"/>
        <v>4989498.01</v>
      </c>
    </row>
    <row r="43" spans="1:7" x14ac:dyDescent="0.25">
      <c r="A43" s="18" t="s">
        <v>66</v>
      </c>
      <c r="B43" s="19" t="s">
        <v>67</v>
      </c>
      <c r="C43" s="13">
        <v>9500000</v>
      </c>
      <c r="D43" s="81">
        <v>273000</v>
      </c>
      <c r="E43" s="22">
        <f t="shared" si="1"/>
        <v>273000</v>
      </c>
    </row>
    <row r="44" spans="1:7" x14ac:dyDescent="0.25">
      <c r="A44" s="18" t="s">
        <v>297</v>
      </c>
      <c r="B44" s="19" t="s">
        <v>298</v>
      </c>
      <c r="C44" s="13">
        <v>36700</v>
      </c>
      <c r="D44" s="81">
        <v>0</v>
      </c>
      <c r="E44" s="22">
        <f t="shared" si="1"/>
        <v>0</v>
      </c>
    </row>
    <row r="45" spans="1:7" x14ac:dyDescent="0.25">
      <c r="A45" s="18" t="s">
        <v>68</v>
      </c>
      <c r="B45" s="19" t="s">
        <v>69</v>
      </c>
      <c r="C45" s="13">
        <v>2619360</v>
      </c>
      <c r="D45" s="81">
        <v>0</v>
      </c>
      <c r="E45" s="22">
        <f t="shared" si="1"/>
        <v>0</v>
      </c>
    </row>
    <row r="46" spans="1:7" x14ac:dyDescent="0.25">
      <c r="A46" s="18" t="s">
        <v>70</v>
      </c>
      <c r="B46" s="19" t="s">
        <v>71</v>
      </c>
      <c r="C46" s="13">
        <v>12670500</v>
      </c>
      <c r="D46" s="81">
        <v>385901.23</v>
      </c>
      <c r="E46" s="22">
        <f t="shared" si="1"/>
        <v>385901.23</v>
      </c>
    </row>
    <row r="47" spans="1:7" x14ac:dyDescent="0.25">
      <c r="A47" s="18" t="s">
        <v>72</v>
      </c>
      <c r="B47" s="19" t="s">
        <v>73</v>
      </c>
      <c r="C47" s="13">
        <v>642457</v>
      </c>
      <c r="D47" s="81">
        <v>0</v>
      </c>
      <c r="E47" s="22">
        <f t="shared" si="1"/>
        <v>0</v>
      </c>
      <c r="G47"/>
    </row>
    <row r="48" spans="1:7" x14ac:dyDescent="0.25">
      <c r="A48" s="18" t="s">
        <v>74</v>
      </c>
      <c r="B48" s="19" t="s">
        <v>75</v>
      </c>
      <c r="C48" s="13">
        <v>2838532.46</v>
      </c>
      <c r="D48" s="81">
        <v>0</v>
      </c>
      <c r="E48" s="22">
        <f t="shared" si="1"/>
        <v>0</v>
      </c>
      <c r="G48"/>
    </row>
    <row r="49" spans="1:7" x14ac:dyDescent="0.25">
      <c r="A49" s="18" t="s">
        <v>315</v>
      </c>
      <c r="B49" s="19" t="s">
        <v>316</v>
      </c>
      <c r="C49" s="13">
        <v>674958</v>
      </c>
      <c r="D49" s="81">
        <v>0</v>
      </c>
      <c r="E49" s="22">
        <f t="shared" si="1"/>
        <v>0</v>
      </c>
      <c r="G49"/>
    </row>
    <row r="50" spans="1:7" x14ac:dyDescent="0.25">
      <c r="A50" s="18" t="s">
        <v>76</v>
      </c>
      <c r="B50" s="19" t="s">
        <v>77</v>
      </c>
      <c r="C50" s="13">
        <v>214482</v>
      </c>
      <c r="D50" s="81">
        <v>0</v>
      </c>
      <c r="E50" s="22">
        <f t="shared" si="1"/>
        <v>0</v>
      </c>
      <c r="G50"/>
    </row>
    <row r="51" spans="1:7" x14ac:dyDescent="0.25">
      <c r="A51" s="18" t="s">
        <v>78</v>
      </c>
      <c r="B51" s="19" t="s">
        <v>79</v>
      </c>
      <c r="C51" s="13">
        <v>60400</v>
      </c>
      <c r="D51" s="81">
        <v>0</v>
      </c>
      <c r="E51" s="22">
        <f t="shared" si="1"/>
        <v>0</v>
      </c>
    </row>
    <row r="52" spans="1:7" x14ac:dyDescent="0.25">
      <c r="A52" s="18" t="s">
        <v>80</v>
      </c>
      <c r="B52" s="19" t="s">
        <v>81</v>
      </c>
      <c r="C52" s="13">
        <v>20000</v>
      </c>
      <c r="D52" s="89">
        <v>-17292.900000000001</v>
      </c>
      <c r="E52" s="112">
        <f t="shared" si="1"/>
        <v>-17292.900000000001</v>
      </c>
    </row>
    <row r="53" spans="1:7" x14ac:dyDescent="0.25">
      <c r="A53" s="18" t="s">
        <v>317</v>
      </c>
      <c r="B53" s="19" t="s">
        <v>318</v>
      </c>
      <c r="C53" s="13">
        <v>21806.400000000001</v>
      </c>
      <c r="D53" s="13">
        <v>0</v>
      </c>
      <c r="E53" s="22">
        <f t="shared" si="1"/>
        <v>0</v>
      </c>
    </row>
    <row r="54" spans="1:7" x14ac:dyDescent="0.25">
      <c r="A54" s="18" t="s">
        <v>82</v>
      </c>
      <c r="B54" s="19" t="s">
        <v>83</v>
      </c>
      <c r="C54" s="13">
        <v>5909261.6200000001</v>
      </c>
      <c r="D54" s="81">
        <v>0</v>
      </c>
      <c r="E54" s="22">
        <f t="shared" si="1"/>
        <v>0</v>
      </c>
    </row>
    <row r="55" spans="1:7" x14ac:dyDescent="0.25">
      <c r="A55" s="18" t="s">
        <v>84</v>
      </c>
      <c r="B55" s="19" t="s">
        <v>85</v>
      </c>
      <c r="C55" s="13">
        <v>0</v>
      </c>
      <c r="D55" s="81">
        <v>0</v>
      </c>
      <c r="E55" s="22">
        <f t="shared" si="1"/>
        <v>0</v>
      </c>
    </row>
    <row r="56" spans="1:7" x14ac:dyDescent="0.25">
      <c r="A56" s="18" t="s">
        <v>86</v>
      </c>
      <c r="B56" s="19" t="s">
        <v>87</v>
      </c>
      <c r="C56" s="13">
        <v>1053271</v>
      </c>
      <c r="D56" s="81">
        <v>0</v>
      </c>
      <c r="E56" s="22">
        <f t="shared" si="1"/>
        <v>0</v>
      </c>
    </row>
    <row r="57" spans="1:7" x14ac:dyDescent="0.25">
      <c r="A57" s="18" t="s">
        <v>88</v>
      </c>
      <c r="B57" s="19" t="s">
        <v>89</v>
      </c>
      <c r="C57" s="13">
        <v>2121472.56</v>
      </c>
      <c r="D57" s="81">
        <v>0</v>
      </c>
      <c r="E57" s="22">
        <f t="shared" si="1"/>
        <v>0</v>
      </c>
    </row>
    <row r="58" spans="1:7" x14ac:dyDescent="0.25">
      <c r="A58" s="18" t="s">
        <v>90</v>
      </c>
      <c r="B58" s="19" t="s">
        <v>91</v>
      </c>
      <c r="C58" s="13">
        <v>281109.38</v>
      </c>
      <c r="D58" s="81">
        <v>0</v>
      </c>
      <c r="E58" s="22">
        <f t="shared" si="1"/>
        <v>0</v>
      </c>
    </row>
    <row r="59" spans="1:7" x14ac:dyDescent="0.25">
      <c r="A59" s="18" t="s">
        <v>92</v>
      </c>
      <c r="B59" s="19" t="s">
        <v>93</v>
      </c>
      <c r="C59" s="13">
        <v>1079350</v>
      </c>
      <c r="D59" s="81">
        <v>0</v>
      </c>
      <c r="E59" s="22">
        <f t="shared" si="1"/>
        <v>0</v>
      </c>
    </row>
    <row r="60" spans="1:7" x14ac:dyDescent="0.25">
      <c r="A60" s="18" t="s">
        <v>309</v>
      </c>
      <c r="B60" s="19" t="s">
        <v>310</v>
      </c>
      <c r="C60" s="13">
        <v>150000</v>
      </c>
      <c r="D60" s="81">
        <v>150000</v>
      </c>
      <c r="E60" s="22">
        <f t="shared" si="1"/>
        <v>150000</v>
      </c>
    </row>
    <row r="61" spans="1:7" x14ac:dyDescent="0.25">
      <c r="A61" s="18" t="s">
        <v>94</v>
      </c>
      <c r="B61" s="19" t="s">
        <v>239</v>
      </c>
      <c r="C61" s="13">
        <v>2276572</v>
      </c>
      <c r="D61" s="97"/>
      <c r="E61" s="22">
        <f t="shared" si="1"/>
        <v>0</v>
      </c>
    </row>
    <row r="62" spans="1:7" x14ac:dyDescent="0.25">
      <c r="A62" s="18" t="s">
        <v>95</v>
      </c>
      <c r="B62" s="19" t="s">
        <v>96</v>
      </c>
      <c r="C62" s="13">
        <v>0</v>
      </c>
      <c r="D62" s="81">
        <v>200000</v>
      </c>
      <c r="E62" s="22">
        <f t="shared" si="1"/>
        <v>200000</v>
      </c>
    </row>
    <row r="63" spans="1:7" x14ac:dyDescent="0.25">
      <c r="A63" s="18" t="s">
        <v>97</v>
      </c>
      <c r="B63" s="19" t="s">
        <v>98</v>
      </c>
      <c r="C63" s="13">
        <v>437160.5</v>
      </c>
      <c r="D63" s="81">
        <v>0</v>
      </c>
      <c r="E63" s="22">
        <f t="shared" si="1"/>
        <v>0</v>
      </c>
    </row>
    <row r="64" spans="1:7" x14ac:dyDescent="0.25">
      <c r="A64" s="18" t="s">
        <v>99</v>
      </c>
      <c r="B64" s="19" t="s">
        <v>100</v>
      </c>
      <c r="C64" s="13">
        <v>1802290.39</v>
      </c>
      <c r="D64" s="81">
        <v>0</v>
      </c>
      <c r="E64" s="22">
        <f t="shared" si="1"/>
        <v>0</v>
      </c>
    </row>
    <row r="65" spans="1:7" x14ac:dyDescent="0.25">
      <c r="A65" s="18" t="s">
        <v>101</v>
      </c>
      <c r="B65" s="19" t="s">
        <v>102</v>
      </c>
      <c r="C65" s="13">
        <v>124560563</v>
      </c>
      <c r="D65" s="81">
        <v>140522</v>
      </c>
      <c r="E65" s="22">
        <f t="shared" si="1"/>
        <v>140522</v>
      </c>
    </row>
    <row r="66" spans="1:7" x14ac:dyDescent="0.25">
      <c r="A66" s="18" t="s">
        <v>103</v>
      </c>
      <c r="B66" s="19" t="s">
        <v>104</v>
      </c>
      <c r="C66" s="13">
        <v>0</v>
      </c>
      <c r="D66" s="81">
        <v>0</v>
      </c>
      <c r="E66" s="22">
        <f t="shared" si="1"/>
        <v>0</v>
      </c>
      <c r="G66"/>
    </row>
    <row r="67" spans="1:7" x14ac:dyDescent="0.25">
      <c r="A67" s="37" t="s">
        <v>105</v>
      </c>
      <c r="B67" s="38"/>
      <c r="C67" s="39">
        <f t="shared" ref="C67:E67" si="2">SUM(C33:C66)</f>
        <v>216264786.69999999</v>
      </c>
      <c r="D67" s="39">
        <f t="shared" si="2"/>
        <v>10329071.470000001</v>
      </c>
      <c r="E67" s="22">
        <f t="shared" si="2"/>
        <v>10329071.470000001</v>
      </c>
    </row>
    <row r="68" spans="1:7" x14ac:dyDescent="0.25">
      <c r="A68" s="40"/>
      <c r="B68" s="38"/>
      <c r="C68" s="13"/>
      <c r="D68" s="81"/>
      <c r="E68" s="22"/>
    </row>
    <row r="69" spans="1:7" x14ac:dyDescent="0.25">
      <c r="A69" s="18" t="s">
        <v>106</v>
      </c>
      <c r="B69" s="19" t="s">
        <v>107</v>
      </c>
      <c r="C69" s="13">
        <v>14806061.5</v>
      </c>
      <c r="D69" s="81">
        <v>1865545.2</v>
      </c>
      <c r="E69" s="22">
        <f t="shared" ref="E69:E102" si="3">SUM(D69:D69)</f>
        <v>1865545.2</v>
      </c>
    </row>
    <row r="70" spans="1:7" x14ac:dyDescent="0.25">
      <c r="A70" s="18" t="s">
        <v>108</v>
      </c>
      <c r="B70" s="19" t="s">
        <v>109</v>
      </c>
      <c r="C70" s="13">
        <v>0</v>
      </c>
      <c r="D70" s="81">
        <v>0</v>
      </c>
      <c r="E70" s="22">
        <f t="shared" si="3"/>
        <v>0</v>
      </c>
    </row>
    <row r="71" spans="1:7" x14ac:dyDescent="0.25">
      <c r="A71" s="18" t="s">
        <v>110</v>
      </c>
      <c r="B71" s="19" t="s">
        <v>111</v>
      </c>
      <c r="C71" s="13">
        <v>830518.24</v>
      </c>
      <c r="D71" s="81">
        <v>0</v>
      </c>
      <c r="E71" s="22">
        <f t="shared" si="3"/>
        <v>0</v>
      </c>
    </row>
    <row r="72" spans="1:7" x14ac:dyDescent="0.25">
      <c r="A72" s="18" t="s">
        <v>283</v>
      </c>
      <c r="B72" s="19" t="s">
        <v>292</v>
      </c>
      <c r="C72" s="13">
        <v>73200</v>
      </c>
      <c r="D72" s="81">
        <v>0</v>
      </c>
      <c r="E72" s="22">
        <f t="shared" si="3"/>
        <v>0</v>
      </c>
    </row>
    <row r="73" spans="1:7" x14ac:dyDescent="0.25">
      <c r="A73" s="18" t="s">
        <v>112</v>
      </c>
      <c r="B73" s="19" t="s">
        <v>113</v>
      </c>
      <c r="C73" s="13">
        <v>1160345.83</v>
      </c>
      <c r="D73" s="81">
        <v>155642</v>
      </c>
      <c r="E73" s="22">
        <f t="shared" si="3"/>
        <v>155642</v>
      </c>
    </row>
    <row r="74" spans="1:7" x14ac:dyDescent="0.25">
      <c r="A74" s="18" t="s">
        <v>114</v>
      </c>
      <c r="B74" s="19" t="s">
        <v>115</v>
      </c>
      <c r="C74" s="13">
        <v>36108</v>
      </c>
      <c r="D74" s="81">
        <v>0</v>
      </c>
      <c r="E74" s="22">
        <f t="shared" si="3"/>
        <v>0</v>
      </c>
    </row>
    <row r="75" spans="1:7" x14ac:dyDescent="0.25">
      <c r="A75" s="18" t="s">
        <v>116</v>
      </c>
      <c r="B75" s="19" t="s">
        <v>117</v>
      </c>
      <c r="C75" s="13">
        <v>224259</v>
      </c>
      <c r="D75" s="81">
        <v>0</v>
      </c>
      <c r="E75" s="22">
        <f t="shared" si="3"/>
        <v>0</v>
      </c>
    </row>
    <row r="76" spans="1:7" x14ac:dyDescent="0.25">
      <c r="A76" s="18" t="s">
        <v>284</v>
      </c>
      <c r="B76" s="19" t="s">
        <v>291</v>
      </c>
      <c r="C76" s="13">
        <v>63503</v>
      </c>
      <c r="D76" s="81">
        <v>0</v>
      </c>
      <c r="E76" s="22">
        <f t="shared" si="3"/>
        <v>0</v>
      </c>
    </row>
    <row r="77" spans="1:7" x14ac:dyDescent="0.25">
      <c r="A77" s="18" t="s">
        <v>118</v>
      </c>
      <c r="B77" s="19" t="s">
        <v>119</v>
      </c>
      <c r="C77" s="13">
        <v>1502248.54</v>
      </c>
      <c r="D77" s="81">
        <v>0</v>
      </c>
      <c r="E77" s="22">
        <f t="shared" si="3"/>
        <v>0</v>
      </c>
      <c r="F77" s="21"/>
      <c r="G77"/>
    </row>
    <row r="78" spans="1:7" x14ac:dyDescent="0.25">
      <c r="A78" s="18" t="s">
        <v>120</v>
      </c>
      <c r="B78" s="19" t="s">
        <v>121</v>
      </c>
      <c r="C78" s="13">
        <v>81656.56</v>
      </c>
      <c r="D78" s="81">
        <v>0</v>
      </c>
      <c r="E78" s="22">
        <f t="shared" si="3"/>
        <v>0</v>
      </c>
    </row>
    <row r="79" spans="1:7" x14ac:dyDescent="0.25">
      <c r="A79" s="18" t="s">
        <v>299</v>
      </c>
      <c r="B79" s="19" t="s">
        <v>300</v>
      </c>
      <c r="C79" s="13">
        <v>29930</v>
      </c>
      <c r="D79" s="81">
        <v>0</v>
      </c>
      <c r="E79" s="22">
        <f t="shared" si="3"/>
        <v>0</v>
      </c>
    </row>
    <row r="80" spans="1:7" x14ac:dyDescent="0.25">
      <c r="A80" s="18" t="s">
        <v>122</v>
      </c>
      <c r="B80" s="19" t="s">
        <v>123</v>
      </c>
      <c r="C80" s="13">
        <v>0</v>
      </c>
      <c r="D80" s="81">
        <v>0</v>
      </c>
      <c r="E80" s="22">
        <f t="shared" si="3"/>
        <v>0</v>
      </c>
    </row>
    <row r="81" spans="1:5" x14ac:dyDescent="0.25">
      <c r="A81" s="18" t="s">
        <v>124</v>
      </c>
      <c r="B81" s="19" t="s">
        <v>125</v>
      </c>
      <c r="C81" s="13">
        <v>0</v>
      </c>
      <c r="D81" s="81">
        <v>0</v>
      </c>
      <c r="E81" s="22">
        <f t="shared" si="3"/>
        <v>0</v>
      </c>
    </row>
    <row r="82" spans="1:5" x14ac:dyDescent="0.25">
      <c r="A82" s="18" t="s">
        <v>126</v>
      </c>
      <c r="B82" s="19" t="s">
        <v>127</v>
      </c>
      <c r="C82" s="13">
        <v>0</v>
      </c>
      <c r="D82" s="81">
        <v>0</v>
      </c>
      <c r="E82" s="22">
        <f t="shared" si="3"/>
        <v>0</v>
      </c>
    </row>
    <row r="83" spans="1:5" x14ac:dyDescent="0.25">
      <c r="A83" s="18" t="s">
        <v>128</v>
      </c>
      <c r="B83" s="41" t="s">
        <v>129</v>
      </c>
      <c r="C83" s="20">
        <v>145858.38</v>
      </c>
      <c r="D83" s="81">
        <v>0</v>
      </c>
      <c r="E83" s="22">
        <f t="shared" si="3"/>
        <v>0</v>
      </c>
    </row>
    <row r="84" spans="1:5" x14ac:dyDescent="0.25">
      <c r="A84" s="18" t="s">
        <v>130</v>
      </c>
      <c r="B84" s="41" t="s">
        <v>131</v>
      </c>
      <c r="C84" s="13">
        <v>33836.5</v>
      </c>
      <c r="D84" s="81">
        <v>0</v>
      </c>
      <c r="E84" s="22">
        <f t="shared" si="3"/>
        <v>0</v>
      </c>
    </row>
    <row r="85" spans="1:5" x14ac:dyDescent="0.25">
      <c r="A85" s="18" t="s">
        <v>301</v>
      </c>
      <c r="B85" s="41" t="s">
        <v>302</v>
      </c>
      <c r="C85" s="13">
        <v>52773.21</v>
      </c>
      <c r="D85" s="81">
        <v>0</v>
      </c>
      <c r="E85" s="22">
        <f t="shared" si="3"/>
        <v>0</v>
      </c>
    </row>
    <row r="86" spans="1:5" x14ac:dyDescent="0.25">
      <c r="A86" s="18" t="s">
        <v>132</v>
      </c>
      <c r="B86" s="41" t="s">
        <v>133</v>
      </c>
      <c r="C86" s="13">
        <v>9356000</v>
      </c>
      <c r="D86" s="81">
        <v>0</v>
      </c>
      <c r="E86" s="22">
        <f t="shared" si="3"/>
        <v>0</v>
      </c>
    </row>
    <row r="87" spans="1:5" x14ac:dyDescent="0.25">
      <c r="A87" s="18" t="s">
        <v>134</v>
      </c>
      <c r="B87" s="42" t="s">
        <v>135</v>
      </c>
      <c r="C87" s="13">
        <v>16788600</v>
      </c>
      <c r="D87" s="90">
        <v>1613000</v>
      </c>
      <c r="E87" s="22">
        <f t="shared" si="3"/>
        <v>1613000</v>
      </c>
    </row>
    <row r="88" spans="1:5" x14ac:dyDescent="0.25">
      <c r="A88" s="18" t="s">
        <v>285</v>
      </c>
      <c r="B88" s="42" t="s">
        <v>290</v>
      </c>
      <c r="C88" s="13">
        <v>6000</v>
      </c>
      <c r="D88" s="81">
        <v>0</v>
      </c>
      <c r="E88" s="22">
        <f t="shared" si="3"/>
        <v>0</v>
      </c>
    </row>
    <row r="89" spans="1:5" x14ac:dyDescent="0.25">
      <c r="A89" s="18" t="s">
        <v>274</v>
      </c>
      <c r="B89" s="42" t="s">
        <v>275</v>
      </c>
      <c r="C89" s="13">
        <v>116632</v>
      </c>
      <c r="D89" s="81">
        <v>0</v>
      </c>
      <c r="E89" s="22">
        <f t="shared" si="3"/>
        <v>0</v>
      </c>
    </row>
    <row r="90" spans="1:5" x14ac:dyDescent="0.25">
      <c r="A90" s="18" t="s">
        <v>319</v>
      </c>
      <c r="B90" s="42" t="s">
        <v>320</v>
      </c>
      <c r="C90" s="13">
        <v>114294.42</v>
      </c>
      <c r="D90" s="13">
        <v>0</v>
      </c>
      <c r="E90" s="22">
        <f t="shared" si="3"/>
        <v>0</v>
      </c>
    </row>
    <row r="91" spans="1:5" x14ac:dyDescent="0.25">
      <c r="A91" s="18" t="s">
        <v>136</v>
      </c>
      <c r="B91" s="42" t="s">
        <v>137</v>
      </c>
      <c r="C91" s="13">
        <v>2070801.58</v>
      </c>
      <c r="D91" s="81">
        <v>99109.38</v>
      </c>
      <c r="E91" s="22">
        <f t="shared" si="3"/>
        <v>99109.38</v>
      </c>
    </row>
    <row r="92" spans="1:5" x14ac:dyDescent="0.25">
      <c r="A92" s="18" t="s">
        <v>138</v>
      </c>
      <c r="B92" s="42" t="s">
        <v>139</v>
      </c>
      <c r="C92" s="13">
        <v>9227447.1099999994</v>
      </c>
      <c r="D92" s="81">
        <v>0</v>
      </c>
      <c r="E92" s="22">
        <f t="shared" si="3"/>
        <v>0</v>
      </c>
    </row>
    <row r="93" spans="1:5" x14ac:dyDescent="0.25">
      <c r="A93" s="18" t="s">
        <v>140</v>
      </c>
      <c r="B93" s="42" t="s">
        <v>141</v>
      </c>
      <c r="C93" s="13">
        <v>76101</v>
      </c>
      <c r="D93" s="81">
        <v>0</v>
      </c>
      <c r="E93" s="22">
        <f t="shared" si="3"/>
        <v>0</v>
      </c>
    </row>
    <row r="94" spans="1:5" x14ac:dyDescent="0.25">
      <c r="A94" s="18" t="s">
        <v>287</v>
      </c>
      <c r="B94" s="19" t="s">
        <v>289</v>
      </c>
      <c r="C94" s="13">
        <v>391357.51</v>
      </c>
      <c r="D94" s="89">
        <v>-26414.3</v>
      </c>
      <c r="E94" s="112">
        <f t="shared" si="3"/>
        <v>-26414.3</v>
      </c>
    </row>
    <row r="95" spans="1:5" x14ac:dyDescent="0.25">
      <c r="A95" s="18" t="s">
        <v>142</v>
      </c>
      <c r="B95" s="19" t="s">
        <v>143</v>
      </c>
      <c r="C95" s="13">
        <v>279000.40000000002</v>
      </c>
      <c r="D95" s="81">
        <v>0</v>
      </c>
      <c r="E95" s="22">
        <f t="shared" si="3"/>
        <v>0</v>
      </c>
    </row>
    <row r="96" spans="1:5" x14ac:dyDescent="0.25">
      <c r="A96" s="18" t="s">
        <v>144</v>
      </c>
      <c r="B96" s="19" t="s">
        <v>145</v>
      </c>
      <c r="C96" s="13">
        <v>256500</v>
      </c>
      <c r="D96" s="89">
        <v>-132836.14000000001</v>
      </c>
      <c r="E96" s="112">
        <f t="shared" si="3"/>
        <v>-132836.14000000001</v>
      </c>
    </row>
    <row r="97" spans="1:7" x14ac:dyDescent="0.25">
      <c r="A97" s="18" t="s">
        <v>146</v>
      </c>
      <c r="B97" s="19" t="s">
        <v>147</v>
      </c>
      <c r="C97" s="13">
        <v>23880</v>
      </c>
      <c r="D97" s="81">
        <v>0</v>
      </c>
      <c r="E97" s="22">
        <f t="shared" si="3"/>
        <v>0</v>
      </c>
    </row>
    <row r="98" spans="1:7" x14ac:dyDescent="0.25">
      <c r="A98" s="18" t="s">
        <v>311</v>
      </c>
      <c r="B98" s="19" t="s">
        <v>312</v>
      </c>
      <c r="C98" s="13">
        <v>4000000</v>
      </c>
      <c r="D98" s="81">
        <v>4000000</v>
      </c>
      <c r="E98" s="22">
        <f t="shared" si="3"/>
        <v>4000000</v>
      </c>
    </row>
    <row r="99" spans="1:7" x14ac:dyDescent="0.25">
      <c r="A99" s="18" t="s">
        <v>148</v>
      </c>
      <c r="B99" s="19" t="s">
        <v>149</v>
      </c>
      <c r="C99" s="13">
        <v>4000000</v>
      </c>
      <c r="D99" s="81">
        <v>0</v>
      </c>
      <c r="E99" s="22">
        <f t="shared" si="3"/>
        <v>0</v>
      </c>
    </row>
    <row r="100" spans="1:7" x14ac:dyDescent="0.25">
      <c r="A100" s="18" t="s">
        <v>150</v>
      </c>
      <c r="B100" s="19" t="s">
        <v>151</v>
      </c>
      <c r="C100" s="13">
        <v>0</v>
      </c>
      <c r="D100" s="81">
        <v>0</v>
      </c>
      <c r="E100" s="22">
        <f t="shared" si="3"/>
        <v>0</v>
      </c>
    </row>
    <row r="101" spans="1:7" x14ac:dyDescent="0.25">
      <c r="A101" s="18" t="s">
        <v>152</v>
      </c>
      <c r="B101" s="42" t="s">
        <v>153</v>
      </c>
      <c r="C101" s="13">
        <v>0</v>
      </c>
      <c r="D101" s="81">
        <v>0</v>
      </c>
      <c r="E101" s="22">
        <f t="shared" si="3"/>
        <v>0</v>
      </c>
    </row>
    <row r="102" spans="1:7" x14ac:dyDescent="0.25">
      <c r="A102" s="18" t="s">
        <v>154</v>
      </c>
      <c r="B102" s="42" t="s">
        <v>155</v>
      </c>
      <c r="C102" s="13">
        <v>0</v>
      </c>
      <c r="D102" s="81">
        <v>0</v>
      </c>
      <c r="E102" s="22">
        <f t="shared" si="3"/>
        <v>0</v>
      </c>
      <c r="G102"/>
    </row>
    <row r="103" spans="1:7" x14ac:dyDescent="0.25">
      <c r="A103" s="37" t="s">
        <v>105</v>
      </c>
      <c r="B103" s="43"/>
      <c r="C103" s="39">
        <f t="shared" ref="C103:E103" si="4">SUM(C69:C102)</f>
        <v>65746912.779999994</v>
      </c>
      <c r="D103" s="39">
        <f t="shared" si="4"/>
        <v>7574046.1400000006</v>
      </c>
      <c r="E103" s="22">
        <f t="shared" si="4"/>
        <v>7574046.1400000006</v>
      </c>
    </row>
    <row r="104" spans="1:7" x14ac:dyDescent="0.25">
      <c r="A104" s="44"/>
      <c r="B104" s="45"/>
      <c r="C104" s="39"/>
      <c r="D104" s="81"/>
      <c r="E104" s="22"/>
      <c r="G104"/>
    </row>
    <row r="105" spans="1:7" x14ac:dyDescent="0.25">
      <c r="A105" s="93" t="s">
        <v>156</v>
      </c>
      <c r="B105" s="14" t="s">
        <v>286</v>
      </c>
      <c r="C105" s="20">
        <v>85223.06</v>
      </c>
      <c r="D105" s="81">
        <v>0</v>
      </c>
      <c r="E105" s="22">
        <f t="shared" ref="E105:E120" si="5">SUM(D105:D105)</f>
        <v>0</v>
      </c>
      <c r="G105"/>
    </row>
    <row r="106" spans="1:7" x14ac:dyDescent="0.25">
      <c r="A106" s="93" t="s">
        <v>157</v>
      </c>
      <c r="B106" s="14" t="s">
        <v>158</v>
      </c>
      <c r="C106" s="26">
        <v>5060522</v>
      </c>
      <c r="D106" s="91">
        <v>-15305.78</v>
      </c>
      <c r="E106" s="98">
        <f t="shared" si="5"/>
        <v>-15305.78</v>
      </c>
      <c r="G106"/>
    </row>
    <row r="107" spans="1:7" x14ac:dyDescent="0.25">
      <c r="A107" s="93" t="s">
        <v>159</v>
      </c>
      <c r="B107" s="14" t="s">
        <v>160</v>
      </c>
      <c r="C107" s="26">
        <v>24769.1</v>
      </c>
      <c r="D107" s="81">
        <v>0</v>
      </c>
      <c r="E107" s="22">
        <f t="shared" si="5"/>
        <v>0</v>
      </c>
      <c r="G107"/>
    </row>
    <row r="108" spans="1:7" x14ac:dyDescent="0.25">
      <c r="A108" s="93" t="s">
        <v>161</v>
      </c>
      <c r="B108" s="14" t="s">
        <v>162</v>
      </c>
      <c r="C108" s="26">
        <v>0</v>
      </c>
      <c r="D108" s="81">
        <v>0</v>
      </c>
      <c r="E108" s="22">
        <f t="shared" si="5"/>
        <v>0</v>
      </c>
      <c r="G108"/>
    </row>
    <row r="109" spans="1:7" x14ac:dyDescent="0.25">
      <c r="A109" s="93" t="s">
        <v>163</v>
      </c>
      <c r="B109" s="14" t="s">
        <v>164</v>
      </c>
      <c r="C109" s="26">
        <v>16500</v>
      </c>
      <c r="D109" s="81">
        <v>0</v>
      </c>
      <c r="E109" s="22">
        <f t="shared" si="5"/>
        <v>0</v>
      </c>
      <c r="G109"/>
    </row>
    <row r="110" spans="1:7" x14ac:dyDescent="0.25">
      <c r="A110" s="93" t="s">
        <v>165</v>
      </c>
      <c r="B110" s="14" t="s">
        <v>166</v>
      </c>
      <c r="C110" s="26">
        <v>0</v>
      </c>
      <c r="D110" s="81">
        <v>0</v>
      </c>
      <c r="E110" s="22">
        <f t="shared" si="5"/>
        <v>0</v>
      </c>
      <c r="G110"/>
    </row>
    <row r="111" spans="1:7" x14ac:dyDescent="0.25">
      <c r="A111" s="93" t="s">
        <v>167</v>
      </c>
      <c r="B111" s="14" t="s">
        <v>168</v>
      </c>
      <c r="C111" s="26">
        <v>0</v>
      </c>
      <c r="D111" s="81">
        <v>0</v>
      </c>
      <c r="E111" s="22">
        <f t="shared" si="5"/>
        <v>0</v>
      </c>
      <c r="G111"/>
    </row>
    <row r="112" spans="1:7" x14ac:dyDescent="0.25">
      <c r="A112" s="93" t="s">
        <v>169</v>
      </c>
      <c r="B112" s="14" t="s">
        <v>170</v>
      </c>
      <c r="C112" s="20">
        <v>323733355</v>
      </c>
      <c r="D112" s="81">
        <v>0</v>
      </c>
      <c r="E112" s="22">
        <f t="shared" si="5"/>
        <v>0</v>
      </c>
      <c r="G112"/>
    </row>
    <row r="113" spans="1:7" x14ac:dyDescent="0.25">
      <c r="A113" s="93" t="s">
        <v>171</v>
      </c>
      <c r="B113" s="14" t="s">
        <v>172</v>
      </c>
      <c r="C113" s="26">
        <v>0</v>
      </c>
      <c r="D113" s="81">
        <v>0</v>
      </c>
      <c r="E113" s="22">
        <f t="shared" si="5"/>
        <v>0</v>
      </c>
      <c r="G113"/>
    </row>
    <row r="114" spans="1:7" x14ac:dyDescent="0.25">
      <c r="A114" s="93" t="s">
        <v>321</v>
      </c>
      <c r="B114" s="14" t="s">
        <v>322</v>
      </c>
      <c r="C114" s="26">
        <v>14848698</v>
      </c>
      <c r="D114" s="81">
        <v>0</v>
      </c>
      <c r="E114" s="22">
        <f t="shared" si="5"/>
        <v>0</v>
      </c>
      <c r="G114"/>
    </row>
    <row r="115" spans="1:7" x14ac:dyDescent="0.25">
      <c r="A115" s="93" t="s">
        <v>173</v>
      </c>
      <c r="B115" s="14" t="s">
        <v>174</v>
      </c>
      <c r="C115" s="26">
        <v>0</v>
      </c>
      <c r="D115" s="81">
        <v>0</v>
      </c>
      <c r="E115" s="22">
        <f t="shared" si="5"/>
        <v>0</v>
      </c>
      <c r="G115"/>
    </row>
    <row r="116" spans="1:7" x14ac:dyDescent="0.25">
      <c r="A116" s="93" t="s">
        <v>175</v>
      </c>
      <c r="B116" s="14" t="s">
        <v>176</v>
      </c>
      <c r="C116" s="26">
        <v>0</v>
      </c>
      <c r="D116" s="81">
        <v>0</v>
      </c>
      <c r="E116" s="22">
        <f t="shared" si="5"/>
        <v>0</v>
      </c>
      <c r="G116"/>
    </row>
    <row r="117" spans="1:7" x14ac:dyDescent="0.25">
      <c r="A117" s="93" t="s">
        <v>177</v>
      </c>
      <c r="B117" s="14" t="s">
        <v>178</v>
      </c>
      <c r="C117" s="26">
        <v>0</v>
      </c>
      <c r="D117" s="81">
        <v>0</v>
      </c>
      <c r="E117" s="22">
        <f t="shared" si="5"/>
        <v>0</v>
      </c>
      <c r="G117"/>
    </row>
    <row r="118" spans="1:7" x14ac:dyDescent="0.25">
      <c r="A118" s="93" t="s">
        <v>179</v>
      </c>
      <c r="B118" s="14" t="s">
        <v>180</v>
      </c>
      <c r="C118" s="26">
        <v>0</v>
      </c>
      <c r="D118" s="81">
        <v>0</v>
      </c>
      <c r="E118" s="22">
        <f t="shared" si="5"/>
        <v>0</v>
      </c>
      <c r="G118"/>
    </row>
    <row r="119" spans="1:7" x14ac:dyDescent="0.25">
      <c r="A119" s="93" t="s">
        <v>323</v>
      </c>
      <c r="B119" s="14" t="s">
        <v>324</v>
      </c>
      <c r="C119" s="26">
        <v>16528786.91</v>
      </c>
      <c r="D119" s="26">
        <v>0</v>
      </c>
      <c r="E119" s="22">
        <f t="shared" si="5"/>
        <v>0</v>
      </c>
      <c r="G119"/>
    </row>
    <row r="120" spans="1:7" x14ac:dyDescent="0.25">
      <c r="A120" s="93" t="s">
        <v>181</v>
      </c>
      <c r="B120" s="14" t="s">
        <v>182</v>
      </c>
      <c r="C120" s="26">
        <v>2373386</v>
      </c>
      <c r="D120" s="81">
        <v>0</v>
      </c>
      <c r="E120" s="22">
        <f t="shared" si="5"/>
        <v>0</v>
      </c>
      <c r="G120"/>
    </row>
    <row r="121" spans="1:7" x14ac:dyDescent="0.25">
      <c r="A121" s="37" t="s">
        <v>105</v>
      </c>
      <c r="B121" s="38"/>
      <c r="C121" s="39">
        <f>SUM(C105:C120)</f>
        <v>362671240.07000005</v>
      </c>
      <c r="D121" s="96">
        <f t="shared" ref="D121" si="6">SUM(D105:D120)</f>
        <v>-15305.78</v>
      </c>
      <c r="E121" s="98">
        <f>SUM(E105:E120)</f>
        <v>-15305.78</v>
      </c>
      <c r="G121"/>
    </row>
    <row r="122" spans="1:7" x14ac:dyDescent="0.25">
      <c r="A122" s="115"/>
      <c r="B122" s="116"/>
      <c r="C122" s="39"/>
      <c r="D122" s="81"/>
      <c r="E122" s="22"/>
    </row>
    <row r="123" spans="1:7" ht="15.75" thickBot="1" x14ac:dyDescent="0.3">
      <c r="A123" s="46" t="s">
        <v>183</v>
      </c>
      <c r="B123" s="47"/>
      <c r="C123" s="48">
        <f t="shared" ref="C123:D123" si="7">+C103+C67+C121</f>
        <v>644682939.54999995</v>
      </c>
      <c r="D123" s="48">
        <f t="shared" si="7"/>
        <v>17887811.829999998</v>
      </c>
      <c r="E123" s="49">
        <f>SUM(D123)</f>
        <v>17887811.829999998</v>
      </c>
    </row>
    <row r="124" spans="1:7" s="45" customFormat="1" ht="15.75" thickBot="1" x14ac:dyDescent="0.3">
      <c r="A124" s="122"/>
      <c r="B124" s="123"/>
      <c r="C124" s="50"/>
      <c r="D124" s="50"/>
      <c r="E124" s="99"/>
      <c r="G124" s="51"/>
    </row>
    <row r="125" spans="1:7" ht="15.75" thickBot="1" x14ac:dyDescent="0.3">
      <c r="A125" s="52" t="s">
        <v>184</v>
      </c>
      <c r="B125" s="53"/>
      <c r="C125" s="54">
        <f>+C123+C30</f>
        <v>1482190953.49</v>
      </c>
      <c r="D125" s="84">
        <f>+D30+D123</f>
        <v>87567116.599999994</v>
      </c>
      <c r="E125" s="100">
        <f>+E123+E30</f>
        <v>87567116.599999994</v>
      </c>
    </row>
    <row r="126" spans="1:7" s="45" customFormat="1" x14ac:dyDescent="0.25">
      <c r="A126" s="101"/>
      <c r="B126" s="55"/>
      <c r="C126" s="55"/>
      <c r="D126" s="56"/>
      <c r="E126" s="102"/>
      <c r="G126" s="51"/>
    </row>
    <row r="127" spans="1:7" s="45" customFormat="1" ht="15.75" thickBot="1" x14ac:dyDescent="0.3">
      <c r="A127" s="103" t="s">
        <v>185</v>
      </c>
      <c r="B127" s="57"/>
      <c r="C127" s="58">
        <f>SUM(C134:C215)</f>
        <v>7993421928</v>
      </c>
      <c r="D127" s="58">
        <f>SUM(D134:D218)</f>
        <v>2276751581.7200003</v>
      </c>
      <c r="E127" s="104">
        <f t="shared" ref="E127" si="8">SUM(E134:E215)</f>
        <v>2133513568.7300005</v>
      </c>
      <c r="G127" s="51"/>
    </row>
    <row r="128" spans="1:7" s="45" customFormat="1" x14ac:dyDescent="0.25">
      <c r="A128" s="105"/>
      <c r="B128" s="59"/>
      <c r="C128" s="59"/>
      <c r="D128" s="20"/>
      <c r="E128" s="106"/>
      <c r="G128" s="51"/>
    </row>
    <row r="129" spans="1:7" s="45" customFormat="1" ht="15.75" thickBot="1" x14ac:dyDescent="0.3">
      <c r="A129" s="107" t="s">
        <v>186</v>
      </c>
      <c r="B129" s="60"/>
      <c r="C129" s="61">
        <f t="shared" ref="C129:E129" si="9">SUM(C125:C127)</f>
        <v>9475612881.4899998</v>
      </c>
      <c r="D129" s="61">
        <f>SUM(D125:D127)</f>
        <v>2364318698.3200002</v>
      </c>
      <c r="E129" s="108">
        <f t="shared" si="9"/>
        <v>2221080685.3300004</v>
      </c>
      <c r="G129" s="51"/>
    </row>
    <row r="130" spans="1:7" s="45" customFormat="1" ht="16.5" thickTop="1" thickBot="1" x14ac:dyDescent="0.3">
      <c r="A130" s="107"/>
      <c r="B130" s="60"/>
      <c r="C130" s="62"/>
      <c r="D130" s="50"/>
      <c r="E130" s="99"/>
      <c r="G130" s="51"/>
    </row>
    <row r="131" spans="1:7" ht="16.5" thickBot="1" x14ac:dyDescent="0.3">
      <c r="A131" s="124" t="s">
        <v>187</v>
      </c>
      <c r="B131" s="125"/>
      <c r="C131" s="125"/>
      <c r="D131" s="126"/>
      <c r="E131" s="127"/>
    </row>
    <row r="132" spans="1:7" ht="15.75" x14ac:dyDescent="0.25">
      <c r="A132" s="128" t="s">
        <v>188</v>
      </c>
      <c r="B132" s="128" t="s">
        <v>189</v>
      </c>
      <c r="C132" s="130" t="s">
        <v>190</v>
      </c>
      <c r="D132" s="114"/>
      <c r="E132" s="132" t="s">
        <v>191</v>
      </c>
    </row>
    <row r="133" spans="1:7" ht="15.75" thickBot="1" x14ac:dyDescent="0.3">
      <c r="A133" s="129"/>
      <c r="B133" s="129"/>
      <c r="C133" s="131"/>
      <c r="D133" s="95" t="s">
        <v>313</v>
      </c>
      <c r="E133" s="133"/>
    </row>
    <row r="134" spans="1:7" s="67" customFormat="1" ht="25.5" x14ac:dyDescent="0.25">
      <c r="A134" s="109">
        <v>11336</v>
      </c>
      <c r="B134" s="68" t="s">
        <v>192</v>
      </c>
      <c r="C134" s="69">
        <v>500000000</v>
      </c>
      <c r="D134" s="113">
        <v>0</v>
      </c>
      <c r="E134" s="92">
        <f t="shared" ref="E134:E165" si="10">SUM(D134:D134)</f>
        <v>0</v>
      </c>
    </row>
    <row r="135" spans="1:7" s="64" customFormat="1" ht="25.5" x14ac:dyDescent="0.25">
      <c r="A135" s="109">
        <v>12897</v>
      </c>
      <c r="B135" s="68" t="s">
        <v>193</v>
      </c>
      <c r="C135" s="69">
        <v>500000000</v>
      </c>
      <c r="D135" s="63">
        <v>0</v>
      </c>
      <c r="E135" s="92">
        <f t="shared" si="10"/>
        <v>0</v>
      </c>
      <c r="G135" s="65"/>
    </row>
    <row r="136" spans="1:7" s="64" customFormat="1" ht="38.25" x14ac:dyDescent="0.25">
      <c r="A136" s="109">
        <v>13233</v>
      </c>
      <c r="B136" s="68" t="s">
        <v>194</v>
      </c>
      <c r="C136" s="69">
        <v>15560000</v>
      </c>
      <c r="D136" s="63">
        <v>0</v>
      </c>
      <c r="E136" s="92">
        <f t="shared" si="10"/>
        <v>0</v>
      </c>
      <c r="G136" s="65"/>
    </row>
    <row r="137" spans="1:7" s="64" customFormat="1" ht="38.25" x14ac:dyDescent="0.25">
      <c r="A137" s="109">
        <v>13235</v>
      </c>
      <c r="B137" s="68" t="s">
        <v>195</v>
      </c>
      <c r="C137" s="69">
        <v>15560000</v>
      </c>
      <c r="D137" s="63">
        <v>0</v>
      </c>
      <c r="E137" s="92">
        <f t="shared" si="10"/>
        <v>0</v>
      </c>
      <c r="G137" s="65"/>
    </row>
    <row r="138" spans="1:7" s="64" customFormat="1" ht="38.25" x14ac:dyDescent="0.25">
      <c r="A138" s="109">
        <v>13236</v>
      </c>
      <c r="B138" s="68" t="s">
        <v>196</v>
      </c>
      <c r="C138" s="69">
        <v>15560000</v>
      </c>
      <c r="D138" s="63">
        <v>0</v>
      </c>
      <c r="E138" s="92">
        <f t="shared" si="10"/>
        <v>0</v>
      </c>
      <c r="G138" s="65"/>
    </row>
    <row r="139" spans="1:7" s="64" customFormat="1" ht="38.25" x14ac:dyDescent="0.25">
      <c r="A139" s="109">
        <v>13237</v>
      </c>
      <c r="B139" s="68" t="s">
        <v>197</v>
      </c>
      <c r="C139" s="69">
        <v>15560000</v>
      </c>
      <c r="D139" s="63">
        <v>0</v>
      </c>
      <c r="E139" s="92">
        <f t="shared" si="10"/>
        <v>0</v>
      </c>
      <c r="G139" s="65"/>
    </row>
    <row r="140" spans="1:7" s="64" customFormat="1" ht="38.25" x14ac:dyDescent="0.25">
      <c r="A140" s="109">
        <v>13238</v>
      </c>
      <c r="B140" s="68" t="s">
        <v>198</v>
      </c>
      <c r="C140" s="69">
        <v>15560000</v>
      </c>
      <c r="D140" s="63">
        <v>0</v>
      </c>
      <c r="E140" s="92">
        <f t="shared" si="10"/>
        <v>0</v>
      </c>
      <c r="G140" s="65"/>
    </row>
    <row r="141" spans="1:7" s="64" customFormat="1" ht="38.25" x14ac:dyDescent="0.25">
      <c r="A141" s="109">
        <v>13239</v>
      </c>
      <c r="B141" s="68" t="s">
        <v>199</v>
      </c>
      <c r="C141" s="69">
        <v>15560000</v>
      </c>
      <c r="D141" s="63">
        <v>0</v>
      </c>
      <c r="E141" s="92">
        <f t="shared" si="10"/>
        <v>0</v>
      </c>
      <c r="G141" s="65"/>
    </row>
    <row r="142" spans="1:7" s="64" customFormat="1" ht="38.25" x14ac:dyDescent="0.25">
      <c r="A142" s="109">
        <v>13240</v>
      </c>
      <c r="B142" s="68" t="s">
        <v>200</v>
      </c>
      <c r="C142" s="69">
        <v>15560000</v>
      </c>
      <c r="D142" s="63">
        <v>0</v>
      </c>
      <c r="E142" s="92">
        <f t="shared" si="10"/>
        <v>0</v>
      </c>
      <c r="G142" s="65"/>
    </row>
    <row r="143" spans="1:7" s="64" customFormat="1" ht="38.25" x14ac:dyDescent="0.25">
      <c r="A143" s="109">
        <v>13241</v>
      </c>
      <c r="B143" s="68" t="s">
        <v>201</v>
      </c>
      <c r="C143" s="69">
        <v>15560000</v>
      </c>
      <c r="D143" s="63">
        <v>0</v>
      </c>
      <c r="E143" s="92">
        <f t="shared" si="10"/>
        <v>0</v>
      </c>
      <c r="G143" s="65"/>
    </row>
    <row r="144" spans="1:7" s="64" customFormat="1" ht="38.25" x14ac:dyDescent="0.25">
      <c r="A144" s="109">
        <v>13242</v>
      </c>
      <c r="B144" s="68" t="s">
        <v>202</v>
      </c>
      <c r="C144" s="69">
        <v>18772134</v>
      </c>
      <c r="D144" s="63">
        <v>0</v>
      </c>
      <c r="E144" s="92">
        <f t="shared" si="10"/>
        <v>0</v>
      </c>
      <c r="G144" s="65"/>
    </row>
    <row r="145" spans="1:7" s="64" customFormat="1" ht="38.25" x14ac:dyDescent="0.25">
      <c r="A145" s="109">
        <v>13243</v>
      </c>
      <c r="B145" s="68" t="s">
        <v>203</v>
      </c>
      <c r="C145" s="69">
        <v>15560000</v>
      </c>
      <c r="D145" s="63">
        <v>0</v>
      </c>
      <c r="E145" s="92">
        <f t="shared" si="10"/>
        <v>0</v>
      </c>
      <c r="G145" s="65"/>
    </row>
    <row r="146" spans="1:7" s="64" customFormat="1" ht="38.25" x14ac:dyDescent="0.25">
      <c r="A146" s="109">
        <v>13244</v>
      </c>
      <c r="B146" s="68" t="s">
        <v>204</v>
      </c>
      <c r="C146" s="69">
        <v>15560000</v>
      </c>
      <c r="D146" s="63">
        <v>0</v>
      </c>
      <c r="E146" s="92">
        <f t="shared" si="10"/>
        <v>0</v>
      </c>
      <c r="G146" s="65"/>
    </row>
    <row r="147" spans="1:7" s="64" customFormat="1" ht="38.25" x14ac:dyDescent="0.25">
      <c r="A147" s="109">
        <v>13245</v>
      </c>
      <c r="B147" s="68" t="s">
        <v>205</v>
      </c>
      <c r="C147" s="69">
        <v>15560000</v>
      </c>
      <c r="D147" s="63">
        <v>0</v>
      </c>
      <c r="E147" s="92">
        <f t="shared" si="10"/>
        <v>0</v>
      </c>
      <c r="G147" s="65"/>
    </row>
    <row r="148" spans="1:7" s="64" customFormat="1" ht="38.25" x14ac:dyDescent="0.25">
      <c r="A148" s="109">
        <v>13246</v>
      </c>
      <c r="B148" s="68" t="s">
        <v>206</v>
      </c>
      <c r="C148" s="69">
        <v>15560000</v>
      </c>
      <c r="D148" s="63">
        <v>0</v>
      </c>
      <c r="E148" s="92">
        <f t="shared" si="10"/>
        <v>0</v>
      </c>
      <c r="G148" s="65"/>
    </row>
    <row r="149" spans="1:7" s="64" customFormat="1" ht="25.5" x14ac:dyDescent="0.25">
      <c r="A149" s="109">
        <v>13247</v>
      </c>
      <c r="B149" s="68" t="s">
        <v>207</v>
      </c>
      <c r="C149" s="69">
        <v>15560000</v>
      </c>
      <c r="D149" s="63">
        <v>0</v>
      </c>
      <c r="E149" s="92">
        <f t="shared" si="10"/>
        <v>0</v>
      </c>
      <c r="G149" s="65"/>
    </row>
    <row r="150" spans="1:7" s="64" customFormat="1" ht="38.25" x14ac:dyDescent="0.25">
      <c r="A150" s="109">
        <v>13249</v>
      </c>
      <c r="B150" s="68" t="s">
        <v>208</v>
      </c>
      <c r="C150" s="69">
        <v>15560000</v>
      </c>
      <c r="D150" s="63">
        <v>0</v>
      </c>
      <c r="E150" s="92">
        <f t="shared" si="10"/>
        <v>0</v>
      </c>
      <c r="G150" s="65"/>
    </row>
    <row r="151" spans="1:7" s="64" customFormat="1" ht="38.25" x14ac:dyDescent="0.25">
      <c r="A151" s="109">
        <v>13250</v>
      </c>
      <c r="B151" s="68" t="s">
        <v>209</v>
      </c>
      <c r="C151" s="69">
        <v>15560000</v>
      </c>
      <c r="D151" s="63">
        <v>0</v>
      </c>
      <c r="E151" s="92">
        <f t="shared" si="10"/>
        <v>0</v>
      </c>
      <c r="G151" s="65"/>
    </row>
    <row r="152" spans="1:7" s="64" customFormat="1" ht="38.25" x14ac:dyDescent="0.25">
      <c r="A152" s="109">
        <v>13251</v>
      </c>
      <c r="B152" s="68" t="s">
        <v>242</v>
      </c>
      <c r="C152" s="69">
        <v>21925695</v>
      </c>
      <c r="D152" s="63">
        <v>0</v>
      </c>
      <c r="E152" s="92">
        <f t="shared" si="10"/>
        <v>0</v>
      </c>
      <c r="G152" s="65"/>
    </row>
    <row r="153" spans="1:7" s="64" customFormat="1" ht="38.25" x14ac:dyDescent="0.25">
      <c r="A153" s="109">
        <v>13252</v>
      </c>
      <c r="B153" s="68" t="s">
        <v>210</v>
      </c>
      <c r="C153" s="69">
        <v>15560000</v>
      </c>
      <c r="D153" s="63">
        <v>0</v>
      </c>
      <c r="E153" s="92">
        <f t="shared" si="10"/>
        <v>0</v>
      </c>
      <c r="G153" s="65"/>
    </row>
    <row r="154" spans="1:7" s="64" customFormat="1" ht="38.25" x14ac:dyDescent="0.25">
      <c r="A154" s="109">
        <v>13253</v>
      </c>
      <c r="B154" s="68" t="s">
        <v>211</v>
      </c>
      <c r="C154" s="69">
        <v>15560000</v>
      </c>
      <c r="D154" s="63">
        <v>0</v>
      </c>
      <c r="E154" s="92">
        <f t="shared" si="10"/>
        <v>0</v>
      </c>
      <c r="G154" s="65"/>
    </row>
    <row r="155" spans="1:7" s="64" customFormat="1" ht="38.25" x14ac:dyDescent="0.25">
      <c r="A155" s="109">
        <v>13254</v>
      </c>
      <c r="B155" s="68" t="s">
        <v>212</v>
      </c>
      <c r="C155" s="69">
        <v>15560000</v>
      </c>
      <c r="D155" s="63">
        <v>0</v>
      </c>
      <c r="E155" s="92">
        <f t="shared" si="10"/>
        <v>0</v>
      </c>
      <c r="G155" s="65"/>
    </row>
    <row r="156" spans="1:7" s="64" customFormat="1" ht="38.25" x14ac:dyDescent="0.25">
      <c r="A156" s="109">
        <v>13255</v>
      </c>
      <c r="B156" s="68" t="s">
        <v>213</v>
      </c>
      <c r="C156" s="69">
        <v>15560000</v>
      </c>
      <c r="D156" s="63">
        <v>0</v>
      </c>
      <c r="E156" s="92">
        <f t="shared" si="10"/>
        <v>0</v>
      </c>
      <c r="G156" s="65"/>
    </row>
    <row r="157" spans="1:7" s="64" customFormat="1" ht="38.25" x14ac:dyDescent="0.25">
      <c r="A157" s="109">
        <v>13256</v>
      </c>
      <c r="B157" s="68" t="s">
        <v>214</v>
      </c>
      <c r="C157" s="69">
        <v>15560000</v>
      </c>
      <c r="D157" s="63">
        <v>0</v>
      </c>
      <c r="E157" s="92">
        <f t="shared" si="10"/>
        <v>0</v>
      </c>
      <c r="G157" s="65"/>
    </row>
    <row r="158" spans="1:7" s="64" customFormat="1" ht="38.25" x14ac:dyDescent="0.25">
      <c r="A158" s="109">
        <v>13257</v>
      </c>
      <c r="B158" s="68" t="s">
        <v>215</v>
      </c>
      <c r="C158" s="69">
        <v>15560000</v>
      </c>
      <c r="D158" s="63">
        <v>0</v>
      </c>
      <c r="E158" s="92">
        <f t="shared" si="10"/>
        <v>0</v>
      </c>
      <c r="G158" s="65"/>
    </row>
    <row r="159" spans="1:7" s="64" customFormat="1" ht="38.25" x14ac:dyDescent="0.25">
      <c r="A159" s="109">
        <v>13258</v>
      </c>
      <c r="B159" s="68" t="s">
        <v>216</v>
      </c>
      <c r="C159" s="69">
        <v>15560000</v>
      </c>
      <c r="D159" s="63">
        <v>0</v>
      </c>
      <c r="E159" s="92">
        <f t="shared" si="10"/>
        <v>0</v>
      </c>
      <c r="G159" s="65"/>
    </row>
    <row r="160" spans="1:7" s="64" customFormat="1" ht="38.25" x14ac:dyDescent="0.25">
      <c r="A160" s="109">
        <v>13259</v>
      </c>
      <c r="B160" s="68" t="s">
        <v>217</v>
      </c>
      <c r="C160" s="69">
        <v>15560000</v>
      </c>
      <c r="D160" s="110">
        <v>3393969</v>
      </c>
      <c r="E160" s="92">
        <f t="shared" si="10"/>
        <v>3393969</v>
      </c>
      <c r="G160" s="65"/>
    </row>
    <row r="161" spans="1:7" s="64" customFormat="1" ht="38.25" x14ac:dyDescent="0.25">
      <c r="A161" s="109">
        <v>13260</v>
      </c>
      <c r="B161" s="68" t="s">
        <v>218</v>
      </c>
      <c r="C161" s="69">
        <v>15560000</v>
      </c>
      <c r="D161" s="63">
        <v>0</v>
      </c>
      <c r="E161" s="92">
        <f t="shared" si="10"/>
        <v>0</v>
      </c>
      <c r="G161" s="65"/>
    </row>
    <row r="162" spans="1:7" s="64" customFormat="1" ht="38.25" x14ac:dyDescent="0.25">
      <c r="A162" s="109">
        <v>13261</v>
      </c>
      <c r="B162" s="68" t="s">
        <v>219</v>
      </c>
      <c r="C162" s="69">
        <v>15560000</v>
      </c>
      <c r="D162" s="63">
        <v>0</v>
      </c>
      <c r="E162" s="92">
        <f t="shared" si="10"/>
        <v>0</v>
      </c>
      <c r="G162" s="65"/>
    </row>
    <row r="163" spans="1:7" s="64" customFormat="1" ht="38.25" x14ac:dyDescent="0.25">
      <c r="A163" s="109">
        <v>13262</v>
      </c>
      <c r="B163" s="68" t="s">
        <v>220</v>
      </c>
      <c r="C163" s="69">
        <v>15560000</v>
      </c>
      <c r="D163" s="63">
        <v>0</v>
      </c>
      <c r="E163" s="92">
        <f t="shared" si="10"/>
        <v>0</v>
      </c>
      <c r="G163" s="65"/>
    </row>
    <row r="164" spans="1:7" s="64" customFormat="1" ht="38.25" x14ac:dyDescent="0.25">
      <c r="A164" s="109">
        <v>13263</v>
      </c>
      <c r="B164" s="68" t="s">
        <v>221</v>
      </c>
      <c r="C164" s="69">
        <v>15560000</v>
      </c>
      <c r="D164" s="63">
        <v>0</v>
      </c>
      <c r="E164" s="92">
        <f t="shared" si="10"/>
        <v>0</v>
      </c>
      <c r="G164" s="65"/>
    </row>
    <row r="165" spans="1:7" s="64" customFormat="1" ht="38.25" x14ac:dyDescent="0.25">
      <c r="A165" s="109">
        <v>13265</v>
      </c>
      <c r="B165" s="68" t="s">
        <v>222</v>
      </c>
      <c r="C165" s="69">
        <v>15560000</v>
      </c>
      <c r="D165" s="63">
        <v>0</v>
      </c>
      <c r="E165" s="92">
        <f t="shared" si="10"/>
        <v>0</v>
      </c>
      <c r="G165" s="65"/>
    </row>
    <row r="166" spans="1:7" s="64" customFormat="1" ht="38.25" x14ac:dyDescent="0.25">
      <c r="A166" s="109">
        <v>13266</v>
      </c>
      <c r="B166" s="68" t="s">
        <v>223</v>
      </c>
      <c r="C166" s="69">
        <v>15560000</v>
      </c>
      <c r="D166" s="63">
        <v>0</v>
      </c>
      <c r="E166" s="92">
        <f t="shared" ref="E166:E197" si="11">SUM(D166:D166)</f>
        <v>0</v>
      </c>
      <c r="G166" s="65"/>
    </row>
    <row r="167" spans="1:7" s="64" customFormat="1" ht="38.25" x14ac:dyDescent="0.25">
      <c r="A167" s="109">
        <v>13267</v>
      </c>
      <c r="B167" s="68" t="s">
        <v>224</v>
      </c>
      <c r="C167" s="69">
        <v>15560000</v>
      </c>
      <c r="D167" s="63">
        <v>0</v>
      </c>
      <c r="E167" s="92">
        <f t="shared" si="11"/>
        <v>0</v>
      </c>
      <c r="G167" s="65"/>
    </row>
    <row r="168" spans="1:7" s="64" customFormat="1" ht="38.25" x14ac:dyDescent="0.25">
      <c r="A168" s="109">
        <v>13268</v>
      </c>
      <c r="B168" s="68" t="s">
        <v>225</v>
      </c>
      <c r="C168" s="69">
        <v>15560000</v>
      </c>
      <c r="D168" s="63">
        <v>0</v>
      </c>
      <c r="E168" s="92">
        <f t="shared" si="11"/>
        <v>0</v>
      </c>
      <c r="G168" s="65"/>
    </row>
    <row r="169" spans="1:7" s="64" customFormat="1" ht="38.25" x14ac:dyDescent="0.25">
      <c r="A169" s="109">
        <v>13269</v>
      </c>
      <c r="B169" s="68" t="s">
        <v>226</v>
      </c>
      <c r="C169" s="69">
        <v>15560000</v>
      </c>
      <c r="D169" s="63">
        <v>0</v>
      </c>
      <c r="E169" s="92">
        <f t="shared" si="11"/>
        <v>0</v>
      </c>
      <c r="G169" s="65"/>
    </row>
    <row r="170" spans="1:7" s="64" customFormat="1" ht="38.25" x14ac:dyDescent="0.25">
      <c r="A170" s="109">
        <v>13270</v>
      </c>
      <c r="B170" s="68" t="s">
        <v>227</v>
      </c>
      <c r="C170" s="69">
        <v>15560000</v>
      </c>
      <c r="D170" s="63">
        <v>0</v>
      </c>
      <c r="E170" s="92">
        <f t="shared" si="11"/>
        <v>0</v>
      </c>
      <c r="G170" s="65"/>
    </row>
    <row r="171" spans="1:7" s="64" customFormat="1" ht="38.25" x14ac:dyDescent="0.25">
      <c r="A171" s="109">
        <v>13271</v>
      </c>
      <c r="B171" s="68" t="s">
        <v>228</v>
      </c>
      <c r="C171" s="69">
        <v>15560000</v>
      </c>
      <c r="D171" s="63">
        <v>0</v>
      </c>
      <c r="E171" s="92">
        <f t="shared" si="11"/>
        <v>0</v>
      </c>
      <c r="G171" s="65"/>
    </row>
    <row r="172" spans="1:7" s="64" customFormat="1" ht="38.25" x14ac:dyDescent="0.25">
      <c r="A172" s="109">
        <v>13272</v>
      </c>
      <c r="B172" s="68" t="s">
        <v>229</v>
      </c>
      <c r="C172" s="69">
        <v>1146752</v>
      </c>
      <c r="D172" s="63">
        <v>0</v>
      </c>
      <c r="E172" s="92">
        <f t="shared" si="11"/>
        <v>0</v>
      </c>
      <c r="G172" s="65"/>
    </row>
    <row r="173" spans="1:7" s="64" customFormat="1" ht="38.25" x14ac:dyDescent="0.25">
      <c r="A173" s="109">
        <v>13273</v>
      </c>
      <c r="B173" s="68" t="s">
        <v>230</v>
      </c>
      <c r="C173" s="69">
        <v>15560000</v>
      </c>
      <c r="D173" s="110">
        <v>3393969</v>
      </c>
      <c r="E173" s="92">
        <f t="shared" si="11"/>
        <v>3393969</v>
      </c>
      <c r="G173" s="65"/>
    </row>
    <row r="174" spans="1:7" s="64" customFormat="1" ht="38.25" x14ac:dyDescent="0.25">
      <c r="A174" s="109">
        <v>13274</v>
      </c>
      <c r="B174" s="68" t="s">
        <v>231</v>
      </c>
      <c r="C174" s="69">
        <v>15560000</v>
      </c>
      <c r="D174" s="63">
        <v>0</v>
      </c>
      <c r="E174" s="92">
        <f t="shared" si="11"/>
        <v>0</v>
      </c>
      <c r="G174" s="65"/>
    </row>
    <row r="175" spans="1:7" s="64" customFormat="1" ht="38.25" x14ac:dyDescent="0.25">
      <c r="A175" s="109">
        <v>13275</v>
      </c>
      <c r="B175" s="68" t="s">
        <v>232</v>
      </c>
      <c r="C175" s="69">
        <v>15560000</v>
      </c>
      <c r="D175" s="63">
        <v>0</v>
      </c>
      <c r="E175" s="92">
        <f t="shared" si="11"/>
        <v>0</v>
      </c>
      <c r="G175" s="65"/>
    </row>
    <row r="176" spans="1:7" s="64" customFormat="1" ht="38.25" x14ac:dyDescent="0.25">
      <c r="A176" s="109">
        <v>13276</v>
      </c>
      <c r="B176" s="68" t="s">
        <v>233</v>
      </c>
      <c r="C176" s="69">
        <v>15560000</v>
      </c>
      <c r="D176" s="63">
        <v>0</v>
      </c>
      <c r="E176" s="92">
        <f t="shared" si="11"/>
        <v>0</v>
      </c>
      <c r="G176" s="65"/>
    </row>
    <row r="177" spans="1:7" s="64" customFormat="1" ht="38.25" x14ac:dyDescent="0.25">
      <c r="A177" s="109">
        <v>13277</v>
      </c>
      <c r="B177" s="68" t="s">
        <v>234</v>
      </c>
      <c r="C177" s="69">
        <v>15560000</v>
      </c>
      <c r="D177" s="63">
        <v>0</v>
      </c>
      <c r="E177" s="92">
        <f t="shared" si="11"/>
        <v>0</v>
      </c>
      <c r="G177" s="65"/>
    </row>
    <row r="178" spans="1:7" s="64" customFormat="1" ht="38.25" x14ac:dyDescent="0.25">
      <c r="A178" s="109">
        <v>13278</v>
      </c>
      <c r="B178" s="68" t="s">
        <v>235</v>
      </c>
      <c r="C178" s="69">
        <v>21376713</v>
      </c>
      <c r="D178" s="63">
        <v>0</v>
      </c>
      <c r="E178" s="92">
        <f t="shared" si="11"/>
        <v>0</v>
      </c>
      <c r="G178" s="65"/>
    </row>
    <row r="179" spans="1:7" s="64" customFormat="1" ht="38.25" x14ac:dyDescent="0.25">
      <c r="A179" s="109">
        <v>13279</v>
      </c>
      <c r="B179" s="68" t="s">
        <v>243</v>
      </c>
      <c r="C179" s="69">
        <v>30138706</v>
      </c>
      <c r="D179" s="63">
        <v>0</v>
      </c>
      <c r="E179" s="92">
        <f t="shared" si="11"/>
        <v>0</v>
      </c>
      <c r="G179" s="65"/>
    </row>
    <row r="180" spans="1:7" s="64" customFormat="1" ht="38.25" x14ac:dyDescent="0.25">
      <c r="A180" s="109">
        <v>13281</v>
      </c>
      <c r="B180" s="68" t="s">
        <v>244</v>
      </c>
      <c r="C180" s="69">
        <v>15560000</v>
      </c>
      <c r="D180" s="63">
        <v>0</v>
      </c>
      <c r="E180" s="92">
        <f t="shared" si="11"/>
        <v>0</v>
      </c>
      <c r="G180" s="65"/>
    </row>
    <row r="181" spans="1:7" s="64" customFormat="1" ht="38.25" x14ac:dyDescent="0.25">
      <c r="A181" s="109">
        <v>13282</v>
      </c>
      <c r="B181" s="68" t="s">
        <v>245</v>
      </c>
      <c r="C181" s="69">
        <v>15560000</v>
      </c>
      <c r="D181" s="63">
        <v>0</v>
      </c>
      <c r="E181" s="92">
        <f t="shared" si="11"/>
        <v>0</v>
      </c>
      <c r="G181" s="65"/>
    </row>
    <row r="182" spans="1:7" s="64" customFormat="1" ht="38.25" x14ac:dyDescent="0.25">
      <c r="A182" s="109">
        <v>13283</v>
      </c>
      <c r="B182" s="68" t="s">
        <v>246</v>
      </c>
      <c r="C182" s="69">
        <v>15560000</v>
      </c>
      <c r="D182" s="63">
        <v>0</v>
      </c>
      <c r="E182" s="92">
        <f t="shared" si="11"/>
        <v>0</v>
      </c>
      <c r="G182" s="65"/>
    </row>
    <row r="183" spans="1:7" s="64" customFormat="1" ht="38.25" x14ac:dyDescent="0.25">
      <c r="A183" s="109">
        <v>13284</v>
      </c>
      <c r="B183" s="68" t="s">
        <v>236</v>
      </c>
      <c r="C183" s="69">
        <v>15560000</v>
      </c>
      <c r="D183" s="63">
        <v>0</v>
      </c>
      <c r="E183" s="92">
        <f t="shared" si="11"/>
        <v>0</v>
      </c>
      <c r="F183" s="65"/>
      <c r="G183" s="65"/>
    </row>
    <row r="184" spans="1:7" s="64" customFormat="1" ht="38.25" x14ac:dyDescent="0.25">
      <c r="A184" s="109">
        <v>13285</v>
      </c>
      <c r="B184" s="68" t="s">
        <v>237</v>
      </c>
      <c r="C184" s="69">
        <v>15560000</v>
      </c>
      <c r="D184" s="63">
        <v>0</v>
      </c>
      <c r="E184" s="92">
        <f t="shared" si="11"/>
        <v>0</v>
      </c>
      <c r="G184" s="65"/>
    </row>
    <row r="185" spans="1:7" s="64" customFormat="1" ht="25.5" x14ac:dyDescent="0.25">
      <c r="A185" s="109">
        <v>13302</v>
      </c>
      <c r="B185" s="68" t="s">
        <v>238</v>
      </c>
      <c r="C185" s="69">
        <v>1400000000</v>
      </c>
      <c r="D185" s="63">
        <v>0</v>
      </c>
      <c r="E185" s="92">
        <f t="shared" si="11"/>
        <v>0</v>
      </c>
      <c r="G185" s="65"/>
    </row>
    <row r="186" spans="1:7" s="64" customFormat="1" x14ac:dyDescent="0.25">
      <c r="A186" s="109">
        <v>13515</v>
      </c>
      <c r="B186" s="68" t="s">
        <v>247</v>
      </c>
      <c r="C186" s="69">
        <v>42024109</v>
      </c>
      <c r="D186" s="63">
        <v>0</v>
      </c>
      <c r="E186" s="92">
        <f t="shared" si="11"/>
        <v>0</v>
      </c>
      <c r="G186" s="65"/>
    </row>
    <row r="187" spans="1:7" s="64" customFormat="1" x14ac:dyDescent="0.25">
      <c r="A187" s="109">
        <v>13517</v>
      </c>
      <c r="B187" s="68" t="s">
        <v>248</v>
      </c>
      <c r="C187" s="69">
        <v>28070176</v>
      </c>
      <c r="D187" s="63">
        <v>0</v>
      </c>
      <c r="E187" s="92">
        <f t="shared" si="11"/>
        <v>0</v>
      </c>
      <c r="G187" s="65"/>
    </row>
    <row r="188" spans="1:7" s="64" customFormat="1" ht="25.5" x14ac:dyDescent="0.25">
      <c r="A188" s="109">
        <v>13518</v>
      </c>
      <c r="B188" s="68" t="s">
        <v>249</v>
      </c>
      <c r="C188" s="69">
        <v>18532123</v>
      </c>
      <c r="D188" s="63">
        <v>0</v>
      </c>
      <c r="E188" s="92">
        <f t="shared" si="11"/>
        <v>0</v>
      </c>
      <c r="G188" s="65"/>
    </row>
    <row r="189" spans="1:7" s="64" customFormat="1" ht="25.5" x14ac:dyDescent="0.25">
      <c r="A189" s="109">
        <v>13519</v>
      </c>
      <c r="B189" s="68" t="s">
        <v>250</v>
      </c>
      <c r="C189" s="69">
        <v>58746419</v>
      </c>
      <c r="D189" s="63">
        <v>0</v>
      </c>
      <c r="E189" s="92">
        <f t="shared" si="11"/>
        <v>0</v>
      </c>
      <c r="G189" s="65"/>
    </row>
    <row r="190" spans="1:7" s="64" customFormat="1" x14ac:dyDescent="0.25">
      <c r="A190" s="109">
        <v>13520</v>
      </c>
      <c r="B190" s="68" t="s">
        <v>251</v>
      </c>
      <c r="C190" s="69">
        <v>50647720</v>
      </c>
      <c r="D190" s="63">
        <v>0</v>
      </c>
      <c r="E190" s="92">
        <f t="shared" si="11"/>
        <v>0</v>
      </c>
      <c r="G190" s="65"/>
    </row>
    <row r="191" spans="1:7" ht="25.5" x14ac:dyDescent="0.25">
      <c r="A191" s="109">
        <v>13521</v>
      </c>
      <c r="B191" s="68" t="s">
        <v>252</v>
      </c>
      <c r="C191" s="69">
        <v>50647720</v>
      </c>
      <c r="D191" s="63">
        <v>0</v>
      </c>
      <c r="E191" s="92">
        <f t="shared" si="11"/>
        <v>0</v>
      </c>
    </row>
    <row r="192" spans="1:7" x14ac:dyDescent="0.25">
      <c r="A192" s="109">
        <v>13522</v>
      </c>
      <c r="B192" s="68" t="s">
        <v>253</v>
      </c>
      <c r="C192" s="69">
        <v>14035088</v>
      </c>
      <c r="D192" s="63">
        <v>0</v>
      </c>
      <c r="E192" s="92">
        <f t="shared" si="11"/>
        <v>0</v>
      </c>
    </row>
    <row r="193" spans="1:7" x14ac:dyDescent="0.25">
      <c r="A193" s="109">
        <v>13523</v>
      </c>
      <c r="B193" s="68" t="s">
        <v>254</v>
      </c>
      <c r="C193" s="69">
        <v>422000000</v>
      </c>
      <c r="D193" s="63">
        <v>0</v>
      </c>
      <c r="E193" s="92">
        <f t="shared" si="11"/>
        <v>0</v>
      </c>
    </row>
    <row r="194" spans="1:7" ht="25.5" x14ac:dyDescent="0.25">
      <c r="A194" s="109">
        <v>13524</v>
      </c>
      <c r="B194" s="68" t="s">
        <v>255</v>
      </c>
      <c r="C194" s="69">
        <v>42105264</v>
      </c>
      <c r="D194" s="63">
        <v>0</v>
      </c>
      <c r="E194" s="92">
        <f t="shared" si="11"/>
        <v>0</v>
      </c>
    </row>
    <row r="195" spans="1:7" ht="25.5" x14ac:dyDescent="0.25">
      <c r="A195" s="109">
        <v>13525</v>
      </c>
      <c r="B195" s="68" t="s">
        <v>256</v>
      </c>
      <c r="C195" s="69">
        <v>17543860</v>
      </c>
      <c r="D195" s="63">
        <v>0</v>
      </c>
      <c r="E195" s="92">
        <f t="shared" si="11"/>
        <v>0</v>
      </c>
    </row>
    <row r="196" spans="1:7" x14ac:dyDescent="0.25">
      <c r="A196" s="109">
        <v>13526</v>
      </c>
      <c r="B196" s="68" t="s">
        <v>257</v>
      </c>
      <c r="C196" s="69">
        <v>14035088</v>
      </c>
      <c r="D196" s="63">
        <v>0</v>
      </c>
      <c r="E196" s="92">
        <f t="shared" si="11"/>
        <v>0</v>
      </c>
    </row>
    <row r="197" spans="1:7" x14ac:dyDescent="0.25">
      <c r="A197" s="109">
        <v>13527</v>
      </c>
      <c r="B197" s="68" t="s">
        <v>258</v>
      </c>
      <c r="C197" s="69">
        <v>28070176</v>
      </c>
      <c r="D197" s="63">
        <v>0</v>
      </c>
      <c r="E197" s="92">
        <f t="shared" si="11"/>
        <v>0</v>
      </c>
    </row>
    <row r="198" spans="1:7" x14ac:dyDescent="0.25">
      <c r="A198" s="109">
        <v>13528</v>
      </c>
      <c r="B198" s="68" t="s">
        <v>259</v>
      </c>
      <c r="C198" s="69">
        <v>42105264</v>
      </c>
      <c r="D198" s="63">
        <v>0</v>
      </c>
      <c r="E198" s="92">
        <f t="shared" ref="E198:E229" si="12">SUM(D198:D198)</f>
        <v>0</v>
      </c>
    </row>
    <row r="199" spans="1:7" x14ac:dyDescent="0.25">
      <c r="A199" s="109">
        <v>13529</v>
      </c>
      <c r="B199" s="68" t="s">
        <v>260</v>
      </c>
      <c r="C199" s="69">
        <v>28070176</v>
      </c>
      <c r="D199" s="63">
        <v>0</v>
      </c>
      <c r="E199" s="92">
        <f t="shared" si="12"/>
        <v>0</v>
      </c>
    </row>
    <row r="200" spans="1:7" x14ac:dyDescent="0.25">
      <c r="A200" s="109">
        <v>13530</v>
      </c>
      <c r="B200" s="68" t="s">
        <v>261</v>
      </c>
      <c r="C200" s="69">
        <v>45614036</v>
      </c>
      <c r="D200" s="63">
        <v>0</v>
      </c>
      <c r="E200" s="92">
        <f t="shared" si="12"/>
        <v>0</v>
      </c>
    </row>
    <row r="201" spans="1:7" ht="25.5" x14ac:dyDescent="0.25">
      <c r="A201" s="109">
        <v>13531</v>
      </c>
      <c r="B201" s="68" t="s">
        <v>262</v>
      </c>
      <c r="C201" s="69">
        <v>14035088</v>
      </c>
      <c r="D201" s="63">
        <v>0</v>
      </c>
      <c r="E201" s="92">
        <f t="shared" si="12"/>
        <v>0</v>
      </c>
    </row>
    <row r="202" spans="1:7" x14ac:dyDescent="0.25">
      <c r="A202" s="109">
        <v>13532</v>
      </c>
      <c r="B202" s="68" t="s">
        <v>263</v>
      </c>
      <c r="C202" s="69">
        <v>63608663</v>
      </c>
      <c r="D202" s="63">
        <v>0</v>
      </c>
      <c r="E202" s="92">
        <f t="shared" si="12"/>
        <v>0</v>
      </c>
      <c r="G202"/>
    </row>
    <row r="203" spans="1:7" x14ac:dyDescent="0.25">
      <c r="A203" s="109">
        <v>13533</v>
      </c>
      <c r="B203" s="68" t="s">
        <v>264</v>
      </c>
      <c r="C203" s="69">
        <v>31578948</v>
      </c>
      <c r="D203" s="63">
        <v>0</v>
      </c>
      <c r="E203" s="92">
        <f t="shared" si="12"/>
        <v>0</v>
      </c>
      <c r="G203"/>
    </row>
    <row r="204" spans="1:7" x14ac:dyDescent="0.25">
      <c r="A204" s="109">
        <v>13534</v>
      </c>
      <c r="B204" s="68" t="s">
        <v>265</v>
      </c>
      <c r="C204" s="69">
        <v>42105264</v>
      </c>
      <c r="D204" s="63">
        <v>0</v>
      </c>
      <c r="E204" s="92">
        <f t="shared" si="12"/>
        <v>0</v>
      </c>
      <c r="G204"/>
    </row>
    <row r="205" spans="1:7" x14ac:dyDescent="0.25">
      <c r="A205" s="109">
        <v>13535</v>
      </c>
      <c r="B205" s="68" t="s">
        <v>266</v>
      </c>
      <c r="C205" s="69">
        <v>14035088</v>
      </c>
      <c r="D205" s="63">
        <v>0</v>
      </c>
      <c r="E205" s="92">
        <f t="shared" si="12"/>
        <v>0</v>
      </c>
      <c r="G205"/>
    </row>
    <row r="206" spans="1:7" x14ac:dyDescent="0.25">
      <c r="A206" s="109">
        <v>13536</v>
      </c>
      <c r="B206" s="68" t="s">
        <v>267</v>
      </c>
      <c r="C206" s="69">
        <v>88173847</v>
      </c>
      <c r="D206" s="63">
        <v>0</v>
      </c>
      <c r="E206" s="92">
        <f t="shared" si="12"/>
        <v>0</v>
      </c>
      <c r="G206"/>
    </row>
    <row r="207" spans="1:7" x14ac:dyDescent="0.25">
      <c r="A207" s="109">
        <v>13537</v>
      </c>
      <c r="B207" s="68" t="s">
        <v>268</v>
      </c>
      <c r="C207" s="69">
        <v>28070176</v>
      </c>
      <c r="D207" s="63">
        <v>0</v>
      </c>
      <c r="E207" s="92">
        <f t="shared" si="12"/>
        <v>0</v>
      </c>
      <c r="G207"/>
    </row>
    <row r="208" spans="1:7" ht="25.5" x14ac:dyDescent="0.25">
      <c r="A208" s="109">
        <v>13656</v>
      </c>
      <c r="B208" s="68" t="s">
        <v>269</v>
      </c>
      <c r="C208" s="69">
        <v>600000000</v>
      </c>
      <c r="D208" s="63">
        <v>0</v>
      </c>
      <c r="E208" s="92">
        <f t="shared" si="12"/>
        <v>0</v>
      </c>
      <c r="G208"/>
    </row>
    <row r="209" spans="1:7" x14ac:dyDescent="0.25">
      <c r="A209" s="109">
        <v>13747</v>
      </c>
      <c r="B209" s="68" t="s">
        <v>270</v>
      </c>
      <c r="C209" s="69">
        <v>24110619</v>
      </c>
      <c r="D209" s="63">
        <v>0</v>
      </c>
      <c r="E209" s="92">
        <f t="shared" si="12"/>
        <v>0</v>
      </c>
      <c r="G209"/>
    </row>
    <row r="210" spans="1:7" ht="25.5" x14ac:dyDescent="0.25">
      <c r="A210" s="109">
        <v>13748</v>
      </c>
      <c r="B210" s="68" t="s">
        <v>271</v>
      </c>
      <c r="C210" s="69">
        <v>14035088</v>
      </c>
      <c r="D210" s="63">
        <v>0</v>
      </c>
      <c r="E210" s="92">
        <f t="shared" si="12"/>
        <v>0</v>
      </c>
      <c r="G210"/>
    </row>
    <row r="211" spans="1:7" x14ac:dyDescent="0.25">
      <c r="A211" s="111" t="s">
        <v>293</v>
      </c>
      <c r="B211" s="70" t="s">
        <v>294</v>
      </c>
      <c r="C211" s="63">
        <v>0</v>
      </c>
      <c r="D211" s="63">
        <v>76954184.789999992</v>
      </c>
      <c r="E211" s="92">
        <f t="shared" si="12"/>
        <v>76954184.789999992</v>
      </c>
      <c r="G211"/>
    </row>
    <row r="212" spans="1:7" x14ac:dyDescent="0.25">
      <c r="A212" s="111" t="s">
        <v>272</v>
      </c>
      <c r="B212" s="70" t="s">
        <v>273</v>
      </c>
      <c r="C212" s="71">
        <v>2900000000</v>
      </c>
      <c r="D212" s="63">
        <v>2049771445.9400005</v>
      </c>
      <c r="E212" s="92">
        <f t="shared" si="12"/>
        <v>2049771445.9400005</v>
      </c>
      <c r="G212"/>
    </row>
    <row r="213" spans="1:7" x14ac:dyDescent="0.25">
      <c r="A213" s="111" t="s">
        <v>276</v>
      </c>
      <c r="B213" s="70" t="s">
        <v>277</v>
      </c>
      <c r="C213" s="71">
        <v>10000000</v>
      </c>
      <c r="D213" s="63">
        <v>0</v>
      </c>
      <c r="E213" s="92">
        <f t="shared" si="12"/>
        <v>0</v>
      </c>
      <c r="G213"/>
    </row>
    <row r="214" spans="1:7" x14ac:dyDescent="0.25">
      <c r="A214" s="111" t="s">
        <v>278</v>
      </c>
      <c r="B214" s="70" t="s">
        <v>279</v>
      </c>
      <c r="C214" s="71">
        <v>9999991</v>
      </c>
      <c r="D214" s="63">
        <v>0</v>
      </c>
      <c r="E214" s="92">
        <f t="shared" si="12"/>
        <v>0</v>
      </c>
      <c r="G214"/>
    </row>
    <row r="215" spans="1:7" x14ac:dyDescent="0.25">
      <c r="A215" s="111" t="s">
        <v>280</v>
      </c>
      <c r="B215" s="70" t="s">
        <v>281</v>
      </c>
      <c r="C215" s="71">
        <v>73421937</v>
      </c>
      <c r="D215" s="63">
        <v>0</v>
      </c>
      <c r="E215" s="92">
        <f t="shared" si="12"/>
        <v>0</v>
      </c>
      <c r="G215"/>
    </row>
    <row r="216" spans="1:7" x14ac:dyDescent="0.25">
      <c r="A216" s="111" t="s">
        <v>304</v>
      </c>
      <c r="B216" s="70" t="s">
        <v>307</v>
      </c>
      <c r="C216" s="63">
        <v>0</v>
      </c>
      <c r="D216" s="63">
        <v>0</v>
      </c>
      <c r="E216" s="92">
        <f t="shared" si="12"/>
        <v>0</v>
      </c>
      <c r="G216"/>
    </row>
    <row r="217" spans="1:7" x14ac:dyDescent="0.25">
      <c r="A217" s="111" t="s">
        <v>305</v>
      </c>
      <c r="B217" s="70" t="s">
        <v>288</v>
      </c>
      <c r="C217" s="26">
        <v>13512765.23</v>
      </c>
      <c r="D217" s="63">
        <v>0</v>
      </c>
      <c r="E217" s="92">
        <f t="shared" si="12"/>
        <v>0</v>
      </c>
      <c r="G217"/>
    </row>
    <row r="218" spans="1:7" ht="15.75" thickBot="1" x14ac:dyDescent="0.3">
      <c r="A218" s="111" t="s">
        <v>306</v>
      </c>
      <c r="B218" s="70" t="s">
        <v>314</v>
      </c>
      <c r="C218" s="26">
        <v>55494908.829999998</v>
      </c>
      <c r="D218" s="20">
        <v>143238012.99000001</v>
      </c>
      <c r="E218" s="92">
        <f t="shared" si="12"/>
        <v>143238012.99000001</v>
      </c>
      <c r="G218"/>
    </row>
    <row r="219" spans="1:7" ht="15.75" thickBot="1" x14ac:dyDescent="0.3">
      <c r="A219" s="94"/>
      <c r="B219" s="72" t="s">
        <v>191</v>
      </c>
      <c r="C219" s="73">
        <f>SUM(C134:C218)</f>
        <v>8062429602.0599995</v>
      </c>
      <c r="D219" s="73">
        <f>SUM(D134:D218)</f>
        <v>2276751581.7200003</v>
      </c>
      <c r="E219" s="74">
        <f>SUM(E134:E218)</f>
        <v>2276751581.7200003</v>
      </c>
      <c r="G219"/>
    </row>
    <row r="222" spans="1:7" x14ac:dyDescent="0.25">
      <c r="C222" s="21"/>
    </row>
    <row r="223" spans="1:7" x14ac:dyDescent="0.25">
      <c r="C223" s="21"/>
    </row>
  </sheetData>
  <sortState ref="A218:F294">
    <sortCondition ref="A218:A294"/>
  </sortState>
  <mergeCells count="12">
    <mergeCell ref="A124:B124"/>
    <mergeCell ref="A131:E131"/>
    <mergeCell ref="A132:A133"/>
    <mergeCell ref="B132:B133"/>
    <mergeCell ref="C132:C133"/>
    <mergeCell ref="E132:E133"/>
    <mergeCell ref="A122:B122"/>
    <mergeCell ref="A1:E1"/>
    <mergeCell ref="A2:E2"/>
    <mergeCell ref="A3:E3"/>
    <mergeCell ref="A4:E4"/>
    <mergeCell ref="A6:B6"/>
  </mergeCells>
  <printOptions horizontalCentered="1"/>
  <pageMargins left="0.31496062992125984" right="0.31496062992125984" top="0.74803149606299213" bottom="0.74803149606299213" header="0.31496062992125984" footer="0.31496062992125984"/>
  <pageSetup paperSize="123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workbookViewId="0">
      <selection activeCell="J3" sqref="J3"/>
    </sheetView>
  </sheetViews>
  <sheetFormatPr baseColWidth="10" defaultRowHeight="15" x14ac:dyDescent="0.25"/>
  <cols>
    <col min="2" max="2" width="37.42578125" customWidth="1"/>
    <col min="3" max="3" width="19.42578125" customWidth="1"/>
    <col min="4" max="4" width="14.7109375" customWidth="1"/>
  </cols>
  <sheetData>
    <row r="3" spans="2:4" x14ac:dyDescent="0.25">
      <c r="B3" s="75" t="s">
        <v>282</v>
      </c>
      <c r="C3" s="76">
        <v>151079.94</v>
      </c>
    </row>
    <row r="4" spans="2:4" x14ac:dyDescent="0.25">
      <c r="B4" t="s">
        <v>282</v>
      </c>
      <c r="C4" s="77">
        <v>266664.53000000003</v>
      </c>
    </row>
    <row r="5" spans="2:4" x14ac:dyDescent="0.25">
      <c r="B5" s="85" t="s">
        <v>282</v>
      </c>
      <c r="C5" s="86">
        <v>286373.37</v>
      </c>
    </row>
    <row r="6" spans="2:4" x14ac:dyDescent="0.25">
      <c r="B6" s="85" t="s">
        <v>282</v>
      </c>
      <c r="C6" s="86">
        <v>147358.21</v>
      </c>
    </row>
    <row r="7" spans="2:4" ht="30" x14ac:dyDescent="0.25">
      <c r="B7" s="87" t="s">
        <v>303</v>
      </c>
      <c r="C7" s="88">
        <v>212277.2</v>
      </c>
    </row>
    <row r="8" spans="2:4" ht="30" x14ac:dyDescent="0.25">
      <c r="B8" s="87" t="s">
        <v>303</v>
      </c>
      <c r="C8" s="88">
        <v>149218.53</v>
      </c>
    </row>
    <row r="9" spans="2:4" x14ac:dyDescent="0.25">
      <c r="C9" s="21">
        <f>SUM(C3:C8)</f>
        <v>1212971.78</v>
      </c>
    </row>
    <row r="14" spans="2:4" x14ac:dyDescent="0.25">
      <c r="C14">
        <v>3</v>
      </c>
      <c r="D14" s="88">
        <v>1212971.78</v>
      </c>
    </row>
    <row r="15" spans="2:4" x14ac:dyDescent="0.25">
      <c r="C15">
        <v>9</v>
      </c>
      <c r="D15" s="88">
        <f>+D14*C15/C14</f>
        <v>3638915.34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2016-06-15T16:00:57Z</cp:lastPrinted>
  <dcterms:created xsi:type="dcterms:W3CDTF">2016-01-14T14:08:40Z</dcterms:created>
  <dcterms:modified xsi:type="dcterms:W3CDTF">2018-01-16T13:51:22Z</dcterms:modified>
</cp:coreProperties>
</file>