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castillo\Documents\"/>
    </mc:Choice>
  </mc:AlternateContent>
  <bookViews>
    <workbookView xWindow="14385" yWindow="-15" windowWidth="7230" windowHeight="9645" activeTab="1"/>
  </bookViews>
  <sheets>
    <sheet name="RESUMEN" sheetId="1" r:id="rId1"/>
    <sheet name="Civil" sheetId="11" r:id="rId2"/>
    <sheet name="Sanitaria UASD" sheetId="7" r:id="rId3"/>
    <sheet name="Climatizacion" sheetId="9" r:id="rId4"/>
    <sheet name="electrica" sheetId="10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</externalReferences>
  <definedNames>
    <definedName name="\" localSheetId="0">#REF!</definedName>
    <definedName name="\">#REF!</definedName>
    <definedName name="\4">#REF!</definedName>
    <definedName name="\6">#REF!</definedName>
    <definedName name="\A" localSheetId="0">[1]Presup.!#REF!</definedName>
    <definedName name="\A">[1]Presup.!#REF!</definedName>
    <definedName name="\D">#REF!</definedName>
    <definedName name="\E">#REF!</definedName>
    <definedName name="\I">#REF!</definedName>
    <definedName name="\M" localSheetId="0">[1]Presup.!#REF!</definedName>
    <definedName name="\M">[1]Presup.!#REF!</definedName>
    <definedName name="\N">#REF!</definedName>
    <definedName name="\O">#REF!</definedName>
    <definedName name="\P" localSheetId="0">'[2]Part. No Ejecutables'!#REF!</definedName>
    <definedName name="\P">'[2]Part. No Ejecutables'!#REF!</definedName>
    <definedName name="\Q">#REF!</definedName>
    <definedName name="\R" localSheetId="0">[1]Presup.!#REF!</definedName>
    <definedName name="\R">[1]Presup.!#REF!</definedName>
    <definedName name="\S">#REF!</definedName>
    <definedName name="\T" localSheetId="0">[1]Presup.!#REF!</definedName>
    <definedName name="\T">[1]Presup.!#REF!</definedName>
    <definedName name="\U">#REF!</definedName>
    <definedName name="\W">#REF!</definedName>
    <definedName name="___________________________________F">[3]A!#REF!</definedName>
    <definedName name="__________________________________F">[3]A!#REF!</definedName>
    <definedName name="_________________________________F">[3]A!#REF!</definedName>
    <definedName name="________________________________F">[3]A!#REF!</definedName>
    <definedName name="_______________________________F">[3]A!#REF!</definedName>
    <definedName name="______________________________F">[3]A!#REF!</definedName>
    <definedName name="_____________________________F" localSheetId="0">[3]A!#REF!</definedName>
    <definedName name="_____________________________F">[3]A!#REF!</definedName>
    <definedName name="____________________________F">[3]A!#REF!</definedName>
    <definedName name="___________________________F" localSheetId="0">#REF!</definedName>
    <definedName name="___________________________F">#REF!</definedName>
    <definedName name="__________________________F" localSheetId="0">[3]A!#REF!</definedName>
    <definedName name="__________________________F">[3]A!#REF!</definedName>
    <definedName name="_________________________F" localSheetId="0">[3]A!#REF!</definedName>
    <definedName name="_________________________F">[3]A!#REF!</definedName>
    <definedName name="________________________F" localSheetId="0">[3]A!#REF!</definedName>
    <definedName name="________________________F">[3]A!#REF!</definedName>
    <definedName name="_______________________F" localSheetId="0">[3]A!#REF!</definedName>
    <definedName name="_______________________F">[3]A!#REF!</definedName>
    <definedName name="______________________F" localSheetId="0">[3]A!#REF!</definedName>
    <definedName name="______________________F">[3]A!#REF!</definedName>
    <definedName name="_____________________F" localSheetId="0">[3]A!#REF!</definedName>
    <definedName name="_____________________F">[3]A!#REF!</definedName>
    <definedName name="____________________F" localSheetId="0">[3]A!#REF!</definedName>
    <definedName name="____________________F">[3]A!#REF!</definedName>
    <definedName name="___________________F" localSheetId="0">[3]A!#REF!</definedName>
    <definedName name="___________________F">[3]A!#REF!</definedName>
    <definedName name="__________________F" localSheetId="0">[4]A!#REF!</definedName>
    <definedName name="__________________F">[4]A!#REF!</definedName>
    <definedName name="_________________CAL50">#REF!</definedName>
    <definedName name="_________________F" localSheetId="0">[4]A!#REF!</definedName>
    <definedName name="_________________F">[4]A!#REF!</definedName>
    <definedName name="_________________hor210" localSheetId="0">'[5]anal term'!$G$1512</definedName>
    <definedName name="_________________hor210">'[6]anal term'!$G$1512</definedName>
    <definedName name="_________________mz125">#REF!</definedName>
    <definedName name="_________________MZ13">#REF!</definedName>
    <definedName name="_________________MZ14">#REF!</definedName>
    <definedName name="_________________MZ17">#REF!</definedName>
    <definedName name="________________F">#REF!</definedName>
    <definedName name="________________hor210" localSheetId="0">'[5]anal term'!$G$1512</definedName>
    <definedName name="________________hor210">'[6]anal term'!$G$1512</definedName>
    <definedName name="_______________CAL50">#REF!</definedName>
    <definedName name="_______________F">[4]A!#REF!</definedName>
    <definedName name="_______________hor210" localSheetId="0">'[5]anal term'!$G$1512</definedName>
    <definedName name="_______________hor210">'[6]anal term'!$G$1512</definedName>
    <definedName name="_______________MZ1155">[7]Mezcla!$F$37</definedName>
    <definedName name="_______________mz125">#REF!</definedName>
    <definedName name="_______________MZ13">#REF!</definedName>
    <definedName name="_______________MZ14">#REF!</definedName>
    <definedName name="_______________MZ16">#REF!</definedName>
    <definedName name="_______________MZ17">#REF!</definedName>
    <definedName name="______________CAL50">[7]insumo!$D$11</definedName>
    <definedName name="______________F">'[8]Hato Mayor Dic.2010'!#REF!</definedName>
    <definedName name="______________hor210" localSheetId="0">'[5]anal term'!$G$1512</definedName>
    <definedName name="______________hor210">'[6]anal term'!$G$1512</definedName>
    <definedName name="______________MZ1155">[7]Mezcla!$F$37</definedName>
    <definedName name="______________mz125" localSheetId="0">[9]Mezcla!#REF!</definedName>
    <definedName name="______________mz125">[9]Mezcla!#REF!</definedName>
    <definedName name="______________MZ13">[9]Mezcla!#REF!</definedName>
    <definedName name="______________MZ14">[9]Mezcla!#REF!</definedName>
    <definedName name="______________MZ16" localSheetId="0">#REF!</definedName>
    <definedName name="______________MZ16">#REF!</definedName>
    <definedName name="______________MZ17" localSheetId="0">[9]Mezcla!#REF!</definedName>
    <definedName name="______________MZ17">[9]Mezcla!#REF!</definedName>
    <definedName name="_____________CAL50">[7]insumo!$D$11</definedName>
    <definedName name="_____________F">'[8]Hato Mayor Dic.2010'!#REF!</definedName>
    <definedName name="_____________hor210" localSheetId="0">'[5]anal term'!$G$1512</definedName>
    <definedName name="_____________hor210">'[6]anal term'!$G$1512</definedName>
    <definedName name="_____________MZ1155">[7]Mezcla!$F$37</definedName>
    <definedName name="_____________mz125" localSheetId="0">[9]Mezcla!#REF!</definedName>
    <definedName name="_____________mz125">[9]Mezcla!#REF!</definedName>
    <definedName name="_____________MZ13">[9]Mezcla!#REF!</definedName>
    <definedName name="_____________MZ14">[9]Mezcla!#REF!</definedName>
    <definedName name="_____________MZ16" localSheetId="0">#REF!</definedName>
    <definedName name="_____________MZ16">#REF!</definedName>
    <definedName name="_____________MZ17" localSheetId="0">[9]Mezcla!#REF!</definedName>
    <definedName name="_____________MZ17">[9]Mezcla!#REF!</definedName>
    <definedName name="____________CAL50">[7]insumo!$D$11</definedName>
    <definedName name="____________F">'[8]Hato Mayor Dic.2010'!#REF!</definedName>
    <definedName name="____________hor210" localSheetId="0">'[5]anal term'!$G$1512</definedName>
    <definedName name="____________hor210">'[6]anal term'!$G$1512</definedName>
    <definedName name="____________MZ1155">#REF!</definedName>
    <definedName name="____________mz125">[9]Mezcla!#REF!</definedName>
    <definedName name="____________MZ13">[9]Mezcla!#REF!</definedName>
    <definedName name="____________MZ14">[9]Mezcla!#REF!</definedName>
    <definedName name="____________MZ16" localSheetId="0">#REF!</definedName>
    <definedName name="____________MZ16">#REF!</definedName>
    <definedName name="____________MZ17" localSheetId="0">[9]Mezcla!#REF!</definedName>
    <definedName name="____________MZ17">[9]Mezcla!#REF!</definedName>
    <definedName name="___________CAL50" localSheetId="0">#REF!</definedName>
    <definedName name="___________CAL50">#REF!</definedName>
    <definedName name="___________F" localSheetId="0">'[8]Hato Mayor Dic.2010'!#REF!</definedName>
    <definedName name="___________F">'[8]Hato Mayor Dic.2010'!#REF!</definedName>
    <definedName name="___________hor210" localSheetId="0">'[5]anal term'!$G$1512</definedName>
    <definedName name="___________hor210">'[6]anal term'!$G$1512</definedName>
    <definedName name="___________MZ1155">#REF!</definedName>
    <definedName name="___________mz125" localSheetId="0">#REF!</definedName>
    <definedName name="___________mz125">#REF!</definedName>
    <definedName name="___________MZ13" localSheetId="0">#REF!</definedName>
    <definedName name="___________MZ13">#REF!</definedName>
    <definedName name="___________MZ14" localSheetId="0">#REF!</definedName>
    <definedName name="___________MZ14">#REF!</definedName>
    <definedName name="___________MZ16">#REF!</definedName>
    <definedName name="___________MZ17" localSheetId="0">#REF!</definedName>
    <definedName name="___________MZ17">#REF!</definedName>
    <definedName name="___________VAR12" localSheetId="0">[10]Precio!$F$12</definedName>
    <definedName name="___________VAR12">[11]Precio!$F$12</definedName>
    <definedName name="___________VAR38" localSheetId="0">[10]Precio!$F$11</definedName>
    <definedName name="___________VAR38">[11]Precio!$F$11</definedName>
    <definedName name="__________CAL50">[7]insumo!$D$11</definedName>
    <definedName name="__________F" localSheetId="0">#REF!</definedName>
    <definedName name="__________F">#REF!</definedName>
    <definedName name="__________hor210" localSheetId="0">'[5]anal term'!$G$1512</definedName>
    <definedName name="__________hor210">'[6]anal term'!$G$1512</definedName>
    <definedName name="__________MZ1155">[7]Mezcla!$F$37</definedName>
    <definedName name="__________mz125" localSheetId="0">[9]Mezcla!#REF!</definedName>
    <definedName name="__________mz125">[9]Mezcla!#REF!</definedName>
    <definedName name="__________MZ13">[9]Mezcla!#REF!</definedName>
    <definedName name="__________MZ14">[9]Mezcla!#REF!</definedName>
    <definedName name="__________MZ16" localSheetId="0">#REF!</definedName>
    <definedName name="__________MZ16">#REF!</definedName>
    <definedName name="__________MZ17" localSheetId="0">[9]Mezcla!#REF!</definedName>
    <definedName name="__________MZ17">[9]Mezcla!#REF!</definedName>
    <definedName name="__________VAR12" localSheetId="0">[10]Precio!$F$12</definedName>
    <definedName name="__________VAR12">[11]Precio!$F$12</definedName>
    <definedName name="__________VAR38" localSheetId="0">[10]Precio!$F$11</definedName>
    <definedName name="__________VAR38">[11]Precio!$F$11</definedName>
    <definedName name="_________CAL50">[7]insumo!$D$11</definedName>
    <definedName name="_________F" localSheetId="0">[12]Senalizacion!#REF!</definedName>
    <definedName name="_________F">[12]Senalizacion!#REF!</definedName>
    <definedName name="_________hor210" localSheetId="0">'[5]anal term'!$G$1512</definedName>
    <definedName name="_________hor210">'[6]anal term'!$G$1512</definedName>
    <definedName name="_________MZ1155">[7]Mezcla!$F$37</definedName>
    <definedName name="_________mz125" localSheetId="0">[9]Mezcla!#REF!</definedName>
    <definedName name="_________mz125">[9]Mezcla!#REF!</definedName>
    <definedName name="_________MZ13">[9]Mezcla!#REF!</definedName>
    <definedName name="_________MZ14">[9]Mezcla!#REF!</definedName>
    <definedName name="_________MZ16">#REF!</definedName>
    <definedName name="_________MZ17">[9]Mezcla!#REF!</definedName>
    <definedName name="_________VAR12" localSheetId="0">[10]Precio!$F$12</definedName>
    <definedName name="_________VAR12">[11]Precio!$F$12</definedName>
    <definedName name="_________VAR38" localSheetId="0">[10]Precio!$F$11</definedName>
    <definedName name="_________VAR38">[11]Precio!$F$11</definedName>
    <definedName name="________CAL50">#REF!</definedName>
    <definedName name="________F" localSheetId="0">[13]Senalizacion!#REF!</definedName>
    <definedName name="________F">[13]Senalizacion!#REF!</definedName>
    <definedName name="________hor210">#REF!</definedName>
    <definedName name="________MZ1155" localSheetId="0">#REF!</definedName>
    <definedName name="________MZ1155">#REF!</definedName>
    <definedName name="________mz125">#REF!</definedName>
    <definedName name="________MZ13">#REF!</definedName>
    <definedName name="________MZ14">#REF!</definedName>
    <definedName name="________MZ16">#REF!</definedName>
    <definedName name="________MZ17">#REF!</definedName>
    <definedName name="________VAR12" localSheetId="0">[10]Precio!$F$12</definedName>
    <definedName name="________VAR12">[11]Precio!$F$12</definedName>
    <definedName name="________VAR38" localSheetId="0">[10]Precio!$F$11</definedName>
    <definedName name="________VAR38">[11]Precio!$F$11</definedName>
    <definedName name="_______CAL50">[7]insumo!$D$11</definedName>
    <definedName name="_______F">'[8]Hato Mayor Dic.2010'!#REF!</definedName>
    <definedName name="_______hor210">'[6]anal term'!$G$1512</definedName>
    <definedName name="_______MZ1155">[7]Mezcla!$F$37</definedName>
    <definedName name="_______mz125">[9]Mezcla!#REF!</definedName>
    <definedName name="_______MZ13">[9]Mezcla!#REF!</definedName>
    <definedName name="_______MZ14">[9]Mezcla!#REF!</definedName>
    <definedName name="_______MZ16">#REF!</definedName>
    <definedName name="_______MZ17">[9]Mezcla!#REF!</definedName>
    <definedName name="_______TC110" localSheetId="0">#REF!</definedName>
    <definedName name="_______TC110">#REF!</definedName>
    <definedName name="_______VAR12" localSheetId="0">[10]Precio!$F$12</definedName>
    <definedName name="_______VAR12">[11]Precio!$F$12</definedName>
    <definedName name="_______VAR38" localSheetId="0">[10]Precio!$F$11</definedName>
    <definedName name="_______VAR38">[11]Precio!$F$11</definedName>
    <definedName name="_______ZC1">#REF!</definedName>
    <definedName name="_______ZE1">#REF!</definedName>
    <definedName name="_______ZE2">#REF!</definedName>
    <definedName name="_______ZE3">#REF!</definedName>
    <definedName name="_______ZE4">#REF!</definedName>
    <definedName name="_______ZE5">#REF!</definedName>
    <definedName name="_______ZE6">#REF!</definedName>
    <definedName name="______CAL50">[9]insumo!$D$11</definedName>
    <definedName name="______F" localSheetId="0">[13]Senalizacion!#REF!</definedName>
    <definedName name="______F">[13]Senalizacion!#REF!</definedName>
    <definedName name="______hor140" localSheetId="0">#REF!</definedName>
    <definedName name="______hor140">#REF!</definedName>
    <definedName name="______hor210" localSheetId="0">'[5]anal term'!$G$1512</definedName>
    <definedName name="______hor210">'[6]anal term'!$G$1512</definedName>
    <definedName name="______hor280">#REF!</definedName>
    <definedName name="______MZ1155">[9]Mezcla!$F$37</definedName>
    <definedName name="______mz125" localSheetId="0">#REF!</definedName>
    <definedName name="______mz125">#REF!</definedName>
    <definedName name="______MZ13" localSheetId="0">#REF!</definedName>
    <definedName name="______MZ13">#REF!</definedName>
    <definedName name="______MZ14" localSheetId="0">#REF!</definedName>
    <definedName name="______MZ14">#REF!</definedName>
    <definedName name="______MZ16">#REF!</definedName>
    <definedName name="______MZ17" localSheetId="0">#REF!</definedName>
    <definedName name="______MZ17">#REF!</definedName>
    <definedName name="______pu1">#REF!</definedName>
    <definedName name="______pu10">#REF!</definedName>
    <definedName name="______pu2">#REF!</definedName>
    <definedName name="______Pu4">#REF!</definedName>
    <definedName name="______pu5">[14]Sheet5!$E$1:$E$65536</definedName>
    <definedName name="______PU6" localSheetId="0">#REF!</definedName>
    <definedName name="______PU6">#REF!</definedName>
    <definedName name="______pu7" localSheetId="0">#REF!</definedName>
    <definedName name="______pu7">#REF!</definedName>
    <definedName name="______pu8" localSheetId="0">#REF!</definedName>
    <definedName name="______pu8">#REF!</definedName>
    <definedName name="______PVC2">#REF!</definedName>
    <definedName name="______PVC4">#REF!</definedName>
    <definedName name="______PVC6">#REF!</definedName>
    <definedName name="______TC110">#REF!</definedName>
    <definedName name="______VAR12" localSheetId="0">[10]Precio!$F$12</definedName>
    <definedName name="______VAR12">[11]Precio!$F$12</definedName>
    <definedName name="______VAR38" localSheetId="0">[10]Precio!$F$11</definedName>
    <definedName name="______VAR38">[11]Precio!$F$11</definedName>
    <definedName name="______ZC1">#REF!</definedName>
    <definedName name="______ZE1">#REF!</definedName>
    <definedName name="______ZE2">#REF!</definedName>
    <definedName name="______ZE3">#REF!</definedName>
    <definedName name="______ZE4">#REF!</definedName>
    <definedName name="______ZE5">#REF!</definedName>
    <definedName name="______ZE6">#REF!</definedName>
    <definedName name="_____Blo62">[15]Volumenes!#REF!</definedName>
    <definedName name="_____BLO83">'[15]anal term'!#REF!</definedName>
    <definedName name="_____CAL50">[9]insumo!$D$11</definedName>
    <definedName name="_____CAN1" localSheetId="0">[15]Volumenes!#REF!</definedName>
    <definedName name="_____CAN1">[15]Volumenes!#REF!</definedName>
    <definedName name="_____CAN2" localSheetId="0">[15]Volumenes!#REF!</definedName>
    <definedName name="_____CAN2">[15]Volumenes!#REF!</definedName>
    <definedName name="_____CAN3" localSheetId="0">[15]Volumenes!#REF!</definedName>
    <definedName name="_____CAN3">[15]Volumenes!#REF!</definedName>
    <definedName name="_____DES3" localSheetId="0">'[15]Ana-Sanit.'!#REF!</definedName>
    <definedName name="_____DES3">'[15]Ana-Sanit.'!#REF!</definedName>
    <definedName name="_____F">'[8]Hato Mayor Dic.2010'!#REF!</definedName>
    <definedName name="_____hor140">#REF!</definedName>
    <definedName name="_____hor210" localSheetId="0">'[5]anal term'!$G$1512</definedName>
    <definedName name="_____hor210">'[6]anal term'!$G$1512</definedName>
    <definedName name="_____hor280">[16]Analisis!$D$63</definedName>
    <definedName name="_____MZ1155">[9]Mezcla!$F$37</definedName>
    <definedName name="_____mz125" localSheetId="0">[9]Mezcla!#REF!</definedName>
    <definedName name="_____mz125">[9]Mezcla!#REF!</definedName>
    <definedName name="_____MZ13">[9]Mezcla!#REF!</definedName>
    <definedName name="_____MZ14">[9]Mezcla!#REF!</definedName>
    <definedName name="_____MZ16">#REF!</definedName>
    <definedName name="_____MZ17">[9]Mezcla!#REF!</definedName>
    <definedName name="_____PA1">[15]Volumenes!#REF!</definedName>
    <definedName name="_____pu1">#REF!</definedName>
    <definedName name="_____pu10">#REF!</definedName>
    <definedName name="_____pu2">#REF!</definedName>
    <definedName name="_____pu4" localSheetId="0">[17]Sheet4!$E$1:$E$65536</definedName>
    <definedName name="_____pu4">[14]Sheet4!$E$1:$E$65536</definedName>
    <definedName name="_____pu5" localSheetId="0">[17]Sheet5!$E$1:$E$65536</definedName>
    <definedName name="_____pu5">[14]Sheet5!$E$1:$E$65536</definedName>
    <definedName name="_____PU6">#REF!</definedName>
    <definedName name="_____pu7">#REF!</definedName>
    <definedName name="_____pu8">#REF!</definedName>
    <definedName name="_____PVC2">#REF!</definedName>
    <definedName name="_____PVC4">#REF!</definedName>
    <definedName name="_____PVC6">#REF!</definedName>
    <definedName name="_____TC110">#REF!</definedName>
    <definedName name="_____VAR12" localSheetId="0">[10]Precio!$F$12</definedName>
    <definedName name="_____VAR12">[11]Precio!$F$12</definedName>
    <definedName name="_____VAR38" localSheetId="0">[10]Precio!$F$11</definedName>
    <definedName name="_____VAR38">[11]Precio!$F$11</definedName>
    <definedName name="_____VOB1" localSheetId="0">[15]Volumenes!#REF!</definedName>
    <definedName name="_____VOB1">[15]Volumenes!#REF!</definedName>
    <definedName name="_____YE42">'[18]Pu-Sanit.'!$C$194</definedName>
    <definedName name="_____za1">'[19]Anal. horm.'!$F$222</definedName>
    <definedName name="_____ZC1">#REF!</definedName>
    <definedName name="_____ZE1">#REF!</definedName>
    <definedName name="_____ZE2">#REF!</definedName>
    <definedName name="_____ZE3">#REF!</definedName>
    <definedName name="_____ZE4">#REF!</definedName>
    <definedName name="_____ZE5">#REF!</definedName>
    <definedName name="_____ZE6">#REF!</definedName>
    <definedName name="____Blo62">[20]Volumenes!#REF!</definedName>
    <definedName name="____BLO83">'[20]anal term'!#REF!</definedName>
    <definedName name="____CAL50">[9]insumo!$D$11</definedName>
    <definedName name="____CAN1">[20]Volumenes!#REF!</definedName>
    <definedName name="____CAN2">[20]Volumenes!#REF!</definedName>
    <definedName name="____CAN3">[20]Volumenes!#REF!</definedName>
    <definedName name="____DES3">'[20]Ana-Sanit.'!#REF!</definedName>
    <definedName name="____F" localSheetId="0">[13]Senalizacion!#REF!</definedName>
    <definedName name="____F">[13]Senalizacion!#REF!</definedName>
    <definedName name="____hor140">#REF!</definedName>
    <definedName name="____hor210" localSheetId="0">'[5]anal term'!$G$1512</definedName>
    <definedName name="____hor210">'[6]anal term'!$G$1512</definedName>
    <definedName name="____hor280">[16]Analisis!$D$63</definedName>
    <definedName name="____k1">[21]Precios!$A$4:$F$1576</definedName>
    <definedName name="____k2">[22]Precios!$A$4:$F$1576</definedName>
    <definedName name="____k3">[21]Precios!$A$4:$F$1576</definedName>
    <definedName name="____MZ1155">[9]Mezcla!$F$37</definedName>
    <definedName name="____mz125" localSheetId="0">[9]Mezcla!#REF!</definedName>
    <definedName name="____mz125">[9]Mezcla!#REF!</definedName>
    <definedName name="____MZ13">[9]Mezcla!#REF!</definedName>
    <definedName name="____MZ14">[9]Mezcla!#REF!</definedName>
    <definedName name="____MZ16">#REF!</definedName>
    <definedName name="____MZ17">[9]Mezcla!#REF!</definedName>
    <definedName name="____PA1">[20]Volumenes!#REF!</definedName>
    <definedName name="____pu1">#REF!</definedName>
    <definedName name="____pu10">#REF!</definedName>
    <definedName name="____pu2">#REF!</definedName>
    <definedName name="____pu4" localSheetId="0">[17]Sheet4!$E$1:$E$65536</definedName>
    <definedName name="____pu4">[14]Sheet4!$E$1:$E$65536</definedName>
    <definedName name="____pu5" localSheetId="0">[17]Sheet5!$E$1:$E$65536</definedName>
    <definedName name="____pu5">[14]Sheet5!$E$1:$E$65536</definedName>
    <definedName name="____PU6">#REF!</definedName>
    <definedName name="____pu7">#REF!</definedName>
    <definedName name="____pu8">#REF!</definedName>
    <definedName name="____PVC2">#REF!</definedName>
    <definedName name="____PVC4">#REF!</definedName>
    <definedName name="____PVC6">#REF!</definedName>
    <definedName name="____TC110">#REF!</definedName>
    <definedName name="____VAR12" localSheetId="0">[10]Precio!$F$12</definedName>
    <definedName name="____VAR12">[11]Precio!$F$12</definedName>
    <definedName name="____VAR38" localSheetId="0">[10]Precio!$F$11</definedName>
    <definedName name="____VAR38">[11]Precio!$F$11</definedName>
    <definedName name="____VOB1">[20]Volumenes!#REF!</definedName>
    <definedName name="____YE42">'[18]Pu-Sanit.'!$C$194</definedName>
    <definedName name="____za1">'[19]Anal. horm.'!$F$222</definedName>
    <definedName name="____ZC1">#REF!</definedName>
    <definedName name="____ZE1">#REF!</definedName>
    <definedName name="____ZE2">#REF!</definedName>
    <definedName name="____ZE3">#REF!</definedName>
    <definedName name="____ZE4">#REF!</definedName>
    <definedName name="____ZE5">#REF!</definedName>
    <definedName name="____ZE6">#REF!</definedName>
    <definedName name="___Blo62">[23]Volumenes!#REF!</definedName>
    <definedName name="___BLO83">'[23]anal term'!#REF!</definedName>
    <definedName name="___CAL50">[9]insumo!$D$11</definedName>
    <definedName name="___CAN1" localSheetId="0">[23]Volumenes!#REF!</definedName>
    <definedName name="___CAN1">[23]Volumenes!#REF!</definedName>
    <definedName name="___CAN2" localSheetId="0">[23]Volumenes!#REF!</definedName>
    <definedName name="___CAN2">[23]Volumenes!#REF!</definedName>
    <definedName name="___CAN3" localSheetId="0">[23]Volumenes!#REF!</definedName>
    <definedName name="___CAN3">[23]Volumenes!#REF!</definedName>
    <definedName name="___CTC220">#REF!</definedName>
    <definedName name="___DES3">'[23]Ana-Sanit.'!#REF!</definedName>
    <definedName name="___F">[4]A!#REF!</definedName>
    <definedName name="___hor140">#REF!</definedName>
    <definedName name="___hor210">'[6]anal term'!$G$1512</definedName>
    <definedName name="___hor280">[16]Analisis!$D$63</definedName>
    <definedName name="___k1">[21]Precios!$A$4:$F$1576</definedName>
    <definedName name="___k2">[22]Precios!$A$4:$F$1576</definedName>
    <definedName name="___k3">[21]Precios!$A$4:$F$1576</definedName>
    <definedName name="___MZ1155">[9]Mezcla!$F$37</definedName>
    <definedName name="___mz125" localSheetId="0">[9]Mezcla!#REF!</definedName>
    <definedName name="___mz125">[9]Mezcla!#REF!</definedName>
    <definedName name="___MZ13">[9]Mezcla!#REF!</definedName>
    <definedName name="___MZ14">[9]Mezcla!#REF!</definedName>
    <definedName name="___MZ16">#REF!</definedName>
    <definedName name="___MZ17">[9]Mezcla!#REF!</definedName>
    <definedName name="___PA1">[23]Volumenes!#REF!</definedName>
    <definedName name="___PH140">#REF!</definedName>
    <definedName name="___PH160">#REF!</definedName>
    <definedName name="___PH180">#REF!</definedName>
    <definedName name="___PH210">#REF!</definedName>
    <definedName name="___PH240">#REF!</definedName>
    <definedName name="___PH250">#REF!</definedName>
    <definedName name="___PH260">#REF!</definedName>
    <definedName name="___PH280">#REF!</definedName>
    <definedName name="___PH300">#REF!</definedName>
    <definedName name="___PH315">#REF!</definedName>
    <definedName name="___PH350">#REF!</definedName>
    <definedName name="___PH400">#REF!</definedName>
    <definedName name="___PTC110">#REF!</definedName>
    <definedName name="___PTC220">#REF!</definedName>
    <definedName name="___pu1">#REF!</definedName>
    <definedName name="___pu10">#REF!</definedName>
    <definedName name="___pu2">#REF!</definedName>
    <definedName name="___pu4" localSheetId="0">[17]Sheet4!$E$1:$E$65536</definedName>
    <definedName name="___pu4">[14]Sheet4!$E$1:$E$65536</definedName>
    <definedName name="___pu5" localSheetId="0">[17]Sheet5!$E$1:$E$65536</definedName>
    <definedName name="___pu5">[14]Sheet5!$E$1:$E$65536</definedName>
    <definedName name="___PU6">#REF!</definedName>
    <definedName name="___pu7">#REF!</definedName>
    <definedName name="___pu8">#REF!</definedName>
    <definedName name="___PVC2">#REF!</definedName>
    <definedName name="___PVC4">#REF!</definedName>
    <definedName name="___PVC6">#REF!</definedName>
    <definedName name="___TC110">#REF!</definedName>
    <definedName name="___TC220">#REF!</definedName>
    <definedName name="___VAR12">[11]Precio!$F$12</definedName>
    <definedName name="___VAR38">[11]Precio!$F$11</definedName>
    <definedName name="___VOB1" localSheetId="0">[23]Volumenes!#REF!</definedName>
    <definedName name="___VOB1">[23]Volumenes!#REF!</definedName>
    <definedName name="___YE42" localSheetId="0">'[5]Pu-Sanit.'!$C$194</definedName>
    <definedName name="___YE42">'[6]Pu-Sanit.'!$C$194</definedName>
    <definedName name="___za1">'[19]Anal. horm.'!$F$222</definedName>
    <definedName name="___ZC1">#REF!</definedName>
    <definedName name="___ZE1">#REF!</definedName>
    <definedName name="___ZE2">#REF!</definedName>
    <definedName name="___ZE3">#REF!</definedName>
    <definedName name="___ZE4">#REF!</definedName>
    <definedName name="___ZE5">#REF!</definedName>
    <definedName name="___ZE6">#REF!</definedName>
    <definedName name="__123Graph_A" localSheetId="3" hidden="1">[4]A!#REF!</definedName>
    <definedName name="__123Graph_A" localSheetId="4" hidden="1">[4]A!#REF!</definedName>
    <definedName name="__123Graph_A" localSheetId="0" hidden="1">[3]A!#REF!</definedName>
    <definedName name="__123Graph_A" localSheetId="2" hidden="1">[3]A!#REF!</definedName>
    <definedName name="__123Graph_A" hidden="1">[3]A!#REF!</definedName>
    <definedName name="__123Graph_B" localSheetId="3" hidden="1">[4]A!#REF!</definedName>
    <definedName name="__123Graph_B" localSheetId="4" hidden="1">[4]A!#REF!</definedName>
    <definedName name="__123Graph_B" localSheetId="0" hidden="1">[3]A!#REF!</definedName>
    <definedName name="__123Graph_B" localSheetId="2" hidden="1">[3]A!#REF!</definedName>
    <definedName name="__123Graph_B" hidden="1">[3]A!#REF!</definedName>
    <definedName name="__123Graph_C" localSheetId="3" hidden="1">[4]A!#REF!</definedName>
    <definedName name="__123Graph_C" localSheetId="4" hidden="1">[4]A!#REF!</definedName>
    <definedName name="__123Graph_C" localSheetId="0" hidden="1">[3]A!#REF!</definedName>
    <definedName name="__123Graph_C" localSheetId="2" hidden="1">[3]A!#REF!</definedName>
    <definedName name="__123Graph_C" hidden="1">[3]A!#REF!</definedName>
    <definedName name="__123Graph_D" localSheetId="3" hidden="1">[4]A!#REF!</definedName>
    <definedName name="__123Graph_D" localSheetId="4" hidden="1">[4]A!#REF!</definedName>
    <definedName name="__123Graph_D" localSheetId="0" hidden="1">[3]A!#REF!</definedName>
    <definedName name="__123Graph_D" localSheetId="2" hidden="1">[3]A!#REF!</definedName>
    <definedName name="__123Graph_D" hidden="1">[3]A!#REF!</definedName>
    <definedName name="__123Graph_E" localSheetId="3" hidden="1">[4]A!#REF!</definedName>
    <definedName name="__123Graph_E" localSheetId="4" hidden="1">[4]A!#REF!</definedName>
    <definedName name="__123Graph_E" localSheetId="0" hidden="1">[3]A!#REF!</definedName>
    <definedName name="__123Graph_E" localSheetId="2" hidden="1">[3]A!#REF!</definedName>
    <definedName name="__123Graph_E" hidden="1">[3]A!#REF!</definedName>
    <definedName name="__123Graph_F" localSheetId="3" hidden="1">[4]A!#REF!</definedName>
    <definedName name="__123Graph_F" localSheetId="4" hidden="1">[4]A!#REF!</definedName>
    <definedName name="__123Graph_F" localSheetId="0" hidden="1">[3]A!#REF!</definedName>
    <definedName name="__123Graph_F" localSheetId="2" hidden="1">[3]A!#REF!</definedName>
    <definedName name="__123Graph_F" hidden="1">[3]A!#REF!</definedName>
    <definedName name="__Blo62">[20]Volumenes!#REF!</definedName>
    <definedName name="__BLO83">'[20]anal term'!#REF!</definedName>
    <definedName name="__CAL50" localSheetId="0">#REF!</definedName>
    <definedName name="__CAL50">#REF!</definedName>
    <definedName name="__CAN1" localSheetId="0">[20]Volumenes!#REF!</definedName>
    <definedName name="__CAN1">[20]Volumenes!#REF!</definedName>
    <definedName name="__CAN2">[20]Volumenes!#REF!</definedName>
    <definedName name="__CAN3">[20]Volumenes!#REF!</definedName>
    <definedName name="__CTC220">#REF!</definedName>
    <definedName name="__DES3">'[20]Ana-Sanit.'!#REF!</definedName>
    <definedName name="__F" localSheetId="0">[12]Senalizacion!#REF!</definedName>
    <definedName name="__F">[12]Senalizacion!#REF!</definedName>
    <definedName name="__FER90" localSheetId="0">#REF!</definedName>
    <definedName name="__FER90">#REF!</definedName>
    <definedName name="__FIN50" localSheetId="0">#REF!</definedName>
    <definedName name="__FIN50">#REF!</definedName>
    <definedName name="__hor140">#REF!</definedName>
    <definedName name="__hor210">'[6]anal term'!$G$1512</definedName>
    <definedName name="__hor280">[16]Analisis!$D$63</definedName>
    <definedName name="__inc2" localSheetId="0">#REF!</definedName>
    <definedName name="__inc2">#REF!</definedName>
    <definedName name="__inc3">#REF!</definedName>
    <definedName name="__inc4">#REF!</definedName>
    <definedName name="__inc5">#REF!</definedName>
    <definedName name="__inc6">#REF!</definedName>
    <definedName name="__inc7">#REF!</definedName>
    <definedName name="__INC8">#REF!</definedName>
    <definedName name="__IntlFixup" hidden="1">TRUE</definedName>
    <definedName name="__k1">[21]Precios!$A$4:$F$1576</definedName>
    <definedName name="__k2">[22]Precios!$A$4:$F$1576</definedName>
    <definedName name="__k3">[21]Precios!$A$4:$F$1576</definedName>
    <definedName name="__MOV02" localSheetId="0">#REF!</definedName>
    <definedName name="__MOV02">#REF!</definedName>
    <definedName name="__MOV03" localSheetId="0">#REF!</definedName>
    <definedName name="__MOV03">#REF!</definedName>
    <definedName name="__MUR100" localSheetId="0">#REF!</definedName>
    <definedName name="__MUR100">#REF!</definedName>
    <definedName name="__MUR12">#REF!</definedName>
    <definedName name="__MUR14">#REF!</definedName>
    <definedName name="__MUR36">#REF!</definedName>
    <definedName name="__mur6">#REF!</definedName>
    <definedName name="__MUR90">#REF!</definedName>
    <definedName name="__MZ1155" localSheetId="0">#REF!</definedName>
    <definedName name="__MZ1155">#REF!</definedName>
    <definedName name="__mz125" localSheetId="0">#REF!</definedName>
    <definedName name="__mz125">#REF!</definedName>
    <definedName name="__MZ13" localSheetId="0">#REF!</definedName>
    <definedName name="__MZ13">#REF!</definedName>
    <definedName name="__MZ14" localSheetId="0">#REF!</definedName>
    <definedName name="__MZ14">#REF!</definedName>
    <definedName name="__MZ16">#REF!</definedName>
    <definedName name="__MZ17" localSheetId="0">#REF!</definedName>
    <definedName name="__MZ17">#REF!</definedName>
    <definedName name="__PA1" localSheetId="0">[20]Volumenes!#REF!</definedName>
    <definedName name="__PA1">[20]Volumenes!#REF!</definedName>
    <definedName name="__PAN101" localSheetId="0">#REF!</definedName>
    <definedName name="__PAN101">#REF!</definedName>
    <definedName name="__PAN11" localSheetId="0">#REF!</definedName>
    <definedName name="__PAN11">#REF!</definedName>
    <definedName name="__PAN36" localSheetId="0">#REF!</definedName>
    <definedName name="__PAN36">#REF!</definedName>
    <definedName name="__PAN51">#REF!</definedName>
    <definedName name="__PAN71">#REF!</definedName>
    <definedName name="__PH140">#REF!</definedName>
    <definedName name="__PH160">#REF!</definedName>
    <definedName name="__PH180">#REF!</definedName>
    <definedName name="__PH210">#REF!</definedName>
    <definedName name="__PH240">#REF!</definedName>
    <definedName name="__PH250">#REF!</definedName>
    <definedName name="__PH260">#REF!</definedName>
    <definedName name="__PH280">#REF!</definedName>
    <definedName name="__PH300">#REF!</definedName>
    <definedName name="__PH315">#REF!</definedName>
    <definedName name="__PH350">#REF!</definedName>
    <definedName name="__PH400">#REF!</definedName>
    <definedName name="__PTC110">#REF!</definedName>
    <definedName name="__PTC220">#REF!</definedName>
    <definedName name="__pu1">#REF!</definedName>
    <definedName name="__pu10">#REF!</definedName>
    <definedName name="__pu2">#REF!</definedName>
    <definedName name="__pu3">#REF!</definedName>
    <definedName name="__pu4" localSheetId="0">[17]Sheet4!$E$1:$E$65536</definedName>
    <definedName name="__pu4">[14]Sheet4!$E$1:$E$65536</definedName>
    <definedName name="__pu5" localSheetId="0">[17]Sheet5!$E$1:$E$65536</definedName>
    <definedName name="__pu5">[14]Sheet5!$E$1:$E$65536</definedName>
    <definedName name="__PU6">#REF!</definedName>
    <definedName name="__pu7">#REF!</definedName>
    <definedName name="__pu8">#REF!</definedName>
    <definedName name="__PVC2">#REF!</definedName>
    <definedName name="__PVC4">#REF!</definedName>
    <definedName name="__PVC6">#REF!</definedName>
    <definedName name="__SUB1">[24]Análisis!#REF!</definedName>
    <definedName name="__TC110" localSheetId="0">#REF!</definedName>
    <definedName name="__TC110">#REF!</definedName>
    <definedName name="__TC220">#REF!</definedName>
    <definedName name="__VAR12">[11]Precio!$F$12</definedName>
    <definedName name="__VAR38">[11]Precio!$F$11</definedName>
    <definedName name="__VOB1">[20]Volumenes!#REF!</definedName>
    <definedName name="__YE42">'[25]Pu-Sanit.'!$C$194</definedName>
    <definedName name="__za1">'[19]Anal. horm.'!$F$222</definedName>
    <definedName name="__ZC1">#REF!</definedName>
    <definedName name="__ZE1">#REF!</definedName>
    <definedName name="__ZE2">#REF!</definedName>
    <definedName name="__ZE3">#REF!</definedName>
    <definedName name="__ZE4">#REF!</definedName>
    <definedName name="__ZE5">#REF!</definedName>
    <definedName name="__ZE6">#REF!</definedName>
    <definedName name="_1" localSheetId="0">[26]A!#REF!</definedName>
    <definedName name="_1">[26]A!#REF!</definedName>
    <definedName name="_ALB01" localSheetId="0">#REF!</definedName>
    <definedName name="_ALB01">#REF!</definedName>
    <definedName name="_ALB02" localSheetId="0">#REF!</definedName>
    <definedName name="_ALB02">#REF!</definedName>
    <definedName name="_ALB03" localSheetId="0">#REF!</definedName>
    <definedName name="_ALB03">#REF!</definedName>
    <definedName name="_AZM3">#REF!</definedName>
    <definedName name="_blo2">[27]Precio!$F$137</definedName>
    <definedName name="_BLO6" localSheetId="0">[5]Mat!$D$38</definedName>
    <definedName name="_BLO6">[6]Mat!$D$38</definedName>
    <definedName name="_Blo62" localSheetId="0">[20]Volumenes!#REF!</definedName>
    <definedName name="_Blo62">[20]Volumenes!#REF!</definedName>
    <definedName name="_BLO83">'[20]anal term'!#REF!</definedName>
    <definedName name="_BTU18">'[28]Pres. '!#REF!</definedName>
    <definedName name="_btu36">'[28]Pres. '!#REF!</definedName>
    <definedName name="_CAL50">[9]insumo!$D$11</definedName>
    <definedName name="_CAN1" localSheetId="0">[20]Volumenes!#REF!</definedName>
    <definedName name="_CAN1">[20]Volumenes!#REF!</definedName>
    <definedName name="_CAN2">[20]Volumenes!#REF!</definedName>
    <definedName name="_CAN3">[20]Volumenes!#REF!</definedName>
    <definedName name="_car" localSheetId="0">#REF!</definedName>
    <definedName name="_car">#REF!</definedName>
    <definedName name="_CBN1">#REF!</definedName>
    <definedName name="_CBN2">#REF!</definedName>
    <definedName name="_CBN3">#REF!</definedName>
    <definedName name="_CBN4">#REF!</definedName>
    <definedName name="_CCN1">#REF!</definedName>
    <definedName name="_CCN2">#REF!</definedName>
    <definedName name="_CDN1">#REF!</definedName>
    <definedName name="_CDN2">#REF!</definedName>
    <definedName name="_CTC220">[29]M.O.!$C$517</definedName>
    <definedName name="_DES3" localSheetId="0">'[20]Ana-Sanit.'!#REF!</definedName>
    <definedName name="_DES3">'[20]Ana-Sanit.'!#REF!</definedName>
    <definedName name="_F" localSheetId="0">[3]A!#REF!</definedName>
    <definedName name="_F">[3]A!#REF!</definedName>
    <definedName name="_f547406" localSheetId="0">#REF!</definedName>
    <definedName name="_f547406">#REF!</definedName>
    <definedName name="_f547409">#REF!</definedName>
    <definedName name="_FER90">#REF!</definedName>
    <definedName name="_xlnm._FilterDatabase" localSheetId="1" hidden="1">Civil!$A$7:$H$398</definedName>
    <definedName name="_xlnm._FilterDatabase" localSheetId="3" hidden="1">Climatizacion!$A$9:$H$229</definedName>
    <definedName name="_xlnm._FilterDatabase" localSheetId="4" hidden="1">electrica!$A$10:$H$364</definedName>
    <definedName name="_xlnm._FilterDatabase" localSheetId="2" hidden="1">'Sanitaria UASD'!$B$6:$H$772</definedName>
    <definedName name="_FIN50">#REF!</definedName>
    <definedName name="_hor140">#REF!</definedName>
    <definedName name="_hor210">'[6]anal term'!$G$1512</definedName>
    <definedName name="_hor280">[16]Analisis!$D$63</definedName>
    <definedName name="_inc2" localSheetId="0">#REF!</definedName>
    <definedName name="_inc2">#REF!</definedName>
    <definedName name="_inc3">#REF!</definedName>
    <definedName name="_inc4">#REF!</definedName>
    <definedName name="_inc5">#REF!</definedName>
    <definedName name="_inc6">#REF!</definedName>
    <definedName name="_inc7">#REF!</definedName>
    <definedName name="_INC8">#REF!</definedName>
    <definedName name="_k1">[21]Precios!$A$4:$F$1576</definedName>
    <definedName name="_k2">[22]Precios!$A$4:$F$1576</definedName>
    <definedName name="_k3">[21]Precios!$A$4:$F$1576</definedName>
    <definedName name="_Key1" localSheetId="3" hidden="1">#REF!</definedName>
    <definedName name="_Key1" localSheetId="4" hidden="1">#REF!</definedName>
    <definedName name="_Key1" localSheetId="2" hidden="1">#REF!</definedName>
    <definedName name="_Key1" hidden="1">#REF!</definedName>
    <definedName name="_Key2" localSheetId="3" hidden="1">'[30]ANALISIS STO DGO'!#REF!</definedName>
    <definedName name="_Key2" localSheetId="4" hidden="1">'[30]ANALISIS STO DGO'!#REF!</definedName>
    <definedName name="_Key2" localSheetId="2" hidden="1">'[30]ANALISIS STO DGO'!#REF!</definedName>
    <definedName name="_Key2" hidden="1">'[30]ANALISIS STO DGO'!#REF!</definedName>
    <definedName name="_MAN1">#REF!</definedName>
    <definedName name="_MAN2">#REF!</definedName>
    <definedName name="_MAN3">#REF!</definedName>
    <definedName name="_MBN1">#REF!</definedName>
    <definedName name="_MBN2">#REF!</definedName>
    <definedName name="_MBN3">#REF!</definedName>
    <definedName name="_MBN4">#REF!</definedName>
    <definedName name="_MCN1">#REF!</definedName>
    <definedName name="_MCN2">#REF!</definedName>
    <definedName name="_MDN1">#REF!</definedName>
    <definedName name="_MDN2">#REF!</definedName>
    <definedName name="_mob2">[27]Precio!$F$143</definedName>
    <definedName name="_MOV02">#REF!</definedName>
    <definedName name="_MOV03">#REF!</definedName>
    <definedName name="_MUB1">#REF!</definedName>
    <definedName name="_MUB2">#REF!</definedName>
    <definedName name="_MUB3">#REF!</definedName>
    <definedName name="_MUB4">#REF!</definedName>
    <definedName name="_MUR100">#REF!</definedName>
    <definedName name="_MUR12">#REF!</definedName>
    <definedName name="_MUR14">#REF!</definedName>
    <definedName name="_MUR36">#REF!</definedName>
    <definedName name="_mur6">#REF!</definedName>
    <definedName name="_MUR90">#REF!</definedName>
    <definedName name="_MZ1155">[9]Mezcla!$F$37</definedName>
    <definedName name="_mz125" localSheetId="0">[9]Mezcla!#REF!</definedName>
    <definedName name="_mz125">[9]Mezcla!#REF!</definedName>
    <definedName name="_MZ13">[9]Mezcla!#REF!</definedName>
    <definedName name="_MZ14">[9]Mezcla!#REF!</definedName>
    <definedName name="_MZ16">#REF!</definedName>
    <definedName name="_MZ17">[9]Mezcla!#REF!</definedName>
    <definedName name="_o">#REF!</definedName>
    <definedName name="_OP1" localSheetId="0">#REF!</definedName>
    <definedName name="_OP1">#REF!</definedName>
    <definedName name="_OP2" localSheetId="0">#REF!</definedName>
    <definedName name="_OP2">#REF!</definedName>
    <definedName name="_OP3" localSheetId="0">#REF!</definedName>
    <definedName name="_OP3">#REF!</definedName>
    <definedName name="_Order1" hidden="1">255</definedName>
    <definedName name="_Order2" hidden="1">255</definedName>
    <definedName name="_PA1">[20]Volumenes!#REF!</definedName>
    <definedName name="_pan1">[27]Precio!$F$149</definedName>
    <definedName name="_PAN101">#REF!</definedName>
    <definedName name="_PAN11">#REF!</definedName>
    <definedName name="_pan12">[27]Precio!$F$160</definedName>
    <definedName name="_pan22">[27]Precio!$F$170</definedName>
    <definedName name="_pan3">[27]Precio!$F$151</definedName>
    <definedName name="_PAN36">#REF!</definedName>
    <definedName name="_PAN51">#REF!</definedName>
    <definedName name="_pan6">[27]Precio!$F$154</definedName>
    <definedName name="_pan7">[27]Precio!$F$155</definedName>
    <definedName name="_PAN71">#REF!</definedName>
    <definedName name="_PH080">#REF!</definedName>
    <definedName name="_PH100">#REF!</definedName>
    <definedName name="_PH140">#REF!</definedName>
    <definedName name="_PH160">#REF!</definedName>
    <definedName name="_PH180">#REF!</definedName>
    <definedName name="_PH210">#REF!</definedName>
    <definedName name="_PH240">#REF!</definedName>
    <definedName name="_PH245">#REF!</definedName>
    <definedName name="_PH250">#REF!</definedName>
    <definedName name="_PH260">#REF!</definedName>
    <definedName name="_PH280">#REF!</definedName>
    <definedName name="_PH300">#REF!</definedName>
    <definedName name="_PH315">#REF!</definedName>
    <definedName name="_PH350">#REF!</definedName>
    <definedName name="_PH400">#REF!</definedName>
    <definedName name="_PH450">#REF!</definedName>
    <definedName name="_PH500">#REF!</definedName>
    <definedName name="_pl1">[31]analisis!$G$2432</definedName>
    <definedName name="_pl12">[31]analisis!$G$2477</definedName>
    <definedName name="_pl316">[31]analisis!$G$2513</definedName>
    <definedName name="_pl38">[31]analisis!$G$2486</definedName>
    <definedName name="_PTC110" localSheetId="0">#REF!</definedName>
    <definedName name="_PTC110">#REF!</definedName>
    <definedName name="_PTC220">#REF!</definedName>
    <definedName name="_pu1">#REF!</definedName>
    <definedName name="_pu10">#REF!</definedName>
    <definedName name="_pu2">#REF!</definedName>
    <definedName name="_pu3">#REF!</definedName>
    <definedName name="_pu4">[17]Sheet4!$E$1:$E$65536</definedName>
    <definedName name="_pu5" localSheetId="0">[17]Sheet5!$E$1:$E$65536</definedName>
    <definedName name="_pu5">[14]Sheet5!$E$1:$E$65536</definedName>
    <definedName name="_PU6">#REF!</definedName>
    <definedName name="_pu7">#REF!</definedName>
    <definedName name="_pu8">#REF!</definedName>
    <definedName name="_PVC2">#REF!</definedName>
    <definedName name="_PVC4">#REF!</definedName>
    <definedName name="_PVC6">#REF!</definedName>
    <definedName name="_Regression_Int" hidden="1">1</definedName>
    <definedName name="_SLU48" localSheetId="0">#REF!</definedName>
    <definedName name="_SLU48">#REF!</definedName>
    <definedName name="_SLU910">#REF!</definedName>
    <definedName name="_Sort" localSheetId="3" hidden="1">#REF!</definedName>
    <definedName name="_Sort" localSheetId="4" hidden="1">#REF!</definedName>
    <definedName name="_Sort" localSheetId="2" hidden="1">#REF!</definedName>
    <definedName name="_Sort" hidden="1">#REF!</definedName>
    <definedName name="_SUB1">[24]Análisis!#REF!</definedName>
    <definedName name="_tax1">[32]Factura!#REF!</definedName>
    <definedName name="_tax2">[32]Factura!#REF!</definedName>
    <definedName name="_tax3">[32]Factura!#REF!</definedName>
    <definedName name="_tax4">[32]Factura!#REF!</definedName>
    <definedName name="_tc110" localSheetId="0">#REF!</definedName>
    <definedName name="_tc110">#REF!</definedName>
    <definedName name="_TC220">#REF!</definedName>
    <definedName name="_td6">[33]Equipos!$E$11</definedName>
    <definedName name="_TUB24">#REF!</definedName>
    <definedName name="_VAR12">[11]Precio!$F$12</definedName>
    <definedName name="_VAR38">[11]Precio!$F$11</definedName>
    <definedName name="_VOB1" localSheetId="0">[20]Volumenes!#REF!</definedName>
    <definedName name="_VOB1">[20]Volumenes!#REF!</definedName>
    <definedName name="_YE42">'[25]Pu-Sanit.'!$C$194</definedName>
    <definedName name="_za1">'[19]Anal. horm.'!$F$222</definedName>
    <definedName name="_ZC1">#REF!</definedName>
    <definedName name="_ZE1">#REF!</definedName>
    <definedName name="_ZE2">#REF!</definedName>
    <definedName name="_ZE3">#REF!</definedName>
    <definedName name="_ZE4">#REF!</definedName>
    <definedName name="_ZE5">#REF!</definedName>
    <definedName name="_ZE6">#REF!</definedName>
    <definedName name="A" localSheetId="0">[3]A!#REF!</definedName>
    <definedName name="A">[3]A!#REF!</definedName>
    <definedName name="A.I.US">[34]Resumen!#REF!</definedName>
    <definedName name="aa">#REF!</definedName>
    <definedName name="aa_2">"$#REF!.$B$109"</definedName>
    <definedName name="aa_3">"$#REF!.$B$109"</definedName>
    <definedName name="AAAA">[35]ANA!$F$932</definedName>
    <definedName name="aaaaa">#REF!</definedName>
    <definedName name="aaaaaaa">#REF!</definedName>
    <definedName name="AAG">[11]Precio!$F$20</definedName>
    <definedName name="AAPA">[27]Precio!$F$25</definedName>
    <definedName name="AAPE">[27]Precio!$F$24</definedName>
    <definedName name="ab">#REF!</definedName>
    <definedName name="ababa1">[20]Volumenes!#REF!</definedName>
    <definedName name="ababa2">[20]Volumenes!#REF!</definedName>
    <definedName name="ababa3">[20]Volumenes!#REF!</definedName>
    <definedName name="abaco1">[20]Volumenes!#REF!</definedName>
    <definedName name="abaco2">[20]Volumenes!#REF!</definedName>
    <definedName name="abaco3">[20]Volumenes!#REF!</definedName>
    <definedName name="abanico">'[28]Pres. '!#REF!</definedName>
    <definedName name="ABANICOCONLUZ">[29]Materiales!$E$58</definedName>
    <definedName name="ABANICODEPARED">[36]Analisis!$F$474</definedName>
    <definedName name="ABANICOSINLUZ">[29]Materiales!$E$59</definedName>
    <definedName name="ABANICOTECHO">[37]Analisis!$F$446</definedName>
    <definedName name="ABANICOTECHOS">[36]Analisis!$F$469</definedName>
    <definedName name="ABN">#REF!</definedName>
    <definedName name="ABULT">#REF!</definedName>
    <definedName name="AC">#REF!</definedName>
    <definedName name="ACA_1" localSheetId="1">'[38]MO y Listado de Precio'!$B$2420:$G$2420</definedName>
    <definedName name="ACA_1">'[39]A-civil'!$A$2024:$G$2024</definedName>
    <definedName name="ACA_2" localSheetId="1">'[38]MO y Listado de Precio'!$B$2421:$G$2421</definedName>
    <definedName name="ACA_2">'[39]A-civil'!$A$2025:$G$2025</definedName>
    <definedName name="ACA_6" localSheetId="1">'[38]MO y Listado de Precio'!$B$2425:$G$2425</definedName>
    <definedName name="ACA_6">'[39]A-civil'!$A$2029:$G$2029</definedName>
    <definedName name="ACA_7" localSheetId="1">'[38]MO y Listado de Precio'!$B$2426:$G$2426</definedName>
    <definedName name="ACA_7">'[39]A-civil'!$A$2030:$G$2030</definedName>
    <definedName name="ACAHOR175" localSheetId="0">#REF!</definedName>
    <definedName name="ACAHOR175">#REF!</definedName>
    <definedName name="ACAHOR3">#REF!</definedName>
    <definedName name="ACAHOR4">#REF!</definedName>
    <definedName name="ACAHOR5">#REF!</definedName>
    <definedName name="ACAINBL" localSheetId="0">#REF!</definedName>
    <definedName name="ACAINBL">#REF!</definedName>
    <definedName name="ACAINVIG">#REF!</definedName>
    <definedName name="ACAINZAP">#REF!</definedName>
    <definedName name="acarreo">'[40]Listado Equipos a utilizar'!#REF!</definedName>
    <definedName name="ACARREO12BLOCK12">#REF!</definedName>
    <definedName name="ACARREO12BLOCK6">#REF!</definedName>
    <definedName name="ACARREO12BLOCK8">#REF!</definedName>
    <definedName name="ACARREOADO50080">#REF!</definedName>
    <definedName name="ACARREOADO511">#REF!</definedName>
    <definedName name="ACARREOADO604">#REF!</definedName>
    <definedName name="ACARREOBLINTEL6X8X8">#REF!</definedName>
    <definedName name="ACARREOBLINTEL8X8X8">#REF!</definedName>
    <definedName name="ACARREOBLOCALPER">#REF!</definedName>
    <definedName name="ACARREOBLOCK12">#REF!</definedName>
    <definedName name="ACARREOBLOCK4">#REF!</definedName>
    <definedName name="ACARREOBLOCK5">#REF!</definedName>
    <definedName name="ACARREOBLOCK6">#REF!</definedName>
    <definedName name="ACARREOBLOCK6DEC">#REF!</definedName>
    <definedName name="ACARREOBLOCK6TEX">#REF!</definedName>
    <definedName name="ACARREOBLOCK8">#REF!</definedName>
    <definedName name="ACARREOBLOCK8DEC">#REF!</definedName>
    <definedName name="ACARREOBLOCK8TEX">#REF!</definedName>
    <definedName name="ACARREOBLOVIGA6">#REF!</definedName>
    <definedName name="ACARREOBLOVIGA8">#REF!</definedName>
    <definedName name="ACARREOBLOVJE">#REF!</definedName>
    <definedName name="ACARREOGRA3030">#REF!</definedName>
    <definedName name="ACARREOGRA4040">#REF!</definedName>
    <definedName name="ACARREOGRANITOVJE">#REF!</definedName>
    <definedName name="ACARREOLAV1">#REF!</definedName>
    <definedName name="ACARREOLAV2">#REF!</definedName>
    <definedName name="ACARREOPISOS">#REF!</definedName>
    <definedName name="ACARREOVER">#REF!</definedName>
    <definedName name="ACARREOZOCALOS">#REF!</definedName>
    <definedName name="ACARREPTABLETA">#REF!</definedName>
    <definedName name="Accesorioi">#REF!</definedName>
    <definedName name="AccesorioL">#REF!</definedName>
    <definedName name="ace">'[41]Anal. horm.'!$F$1325</definedName>
    <definedName name="ACECEFRO" localSheetId="0">'[5]Anal. horm.'!$F$1325</definedName>
    <definedName name="ACECEFRO">'[6]Anal. horm.'!$F$1325</definedName>
    <definedName name="ACECOVI">#REF!</definedName>
    <definedName name="ACEDIVIMA">#REF!</definedName>
    <definedName name="ACEFRA">#REF!</definedName>
    <definedName name="ACELORA">#REF!</definedName>
    <definedName name="ACENUVI">[20]Jornal!#REF!</definedName>
    <definedName name="ACERA" localSheetId="0">#REF!</definedName>
    <definedName name="ACERA">#REF!</definedName>
    <definedName name="acera1">#REF!</definedName>
    <definedName name="acera12">#REF!</definedName>
    <definedName name="ACERAES">#REF!</definedName>
    <definedName name="aceras">[42]ANALISIS!$H$722</definedName>
    <definedName name="ACERO" localSheetId="0">#REF!</definedName>
    <definedName name="ACERO">#REF!</definedName>
    <definedName name="Acero.1er.Enrase.Villas">#REF!</definedName>
    <definedName name="Acero.1er.Entrepiso.Villa">#REF!</definedName>
    <definedName name="Acero.2do.Enrase.Villas">#REF!</definedName>
    <definedName name="Acero.2do.Entrepiso.Villas">#REF!</definedName>
    <definedName name="Acero.3erEnrase.Villas">#REF!</definedName>
    <definedName name="Acero.60">#REF!</definedName>
    <definedName name="Acero.C1.1erN.Villa">'[43]Detalle Acero'!$H$26</definedName>
    <definedName name="Acero.C1.2doN.Villa">#REF!</definedName>
    <definedName name="Acero.C2.1erN.Villa">'[43]Detalle Acero'!$L$26</definedName>
    <definedName name="Acero.C3.2doN">#REF!</definedName>
    <definedName name="Acero.C4.1erN.Villa">#REF!</definedName>
    <definedName name="Acero.C4.2doN.Villas">#REF!</definedName>
    <definedName name="Acero.Losa.Techo.Villas">#REF!</definedName>
    <definedName name="Acero.MA">#REF!</definedName>
    <definedName name="Acero.platea.Villa">'[43]Detalle Acero'!$D$26</definedName>
    <definedName name="Acero.V1E.Villas">#REF!</definedName>
    <definedName name="Acero.V1T.Villas">#REF!</definedName>
    <definedName name="Acero.V2E.Villas">#REF!</definedName>
    <definedName name="Acero.V2T.Villas">#REF!</definedName>
    <definedName name="Acero.V3E.Villas">#REF!</definedName>
    <definedName name="Acero.V3T.Villas">#REF!</definedName>
    <definedName name="Acero.V4E.Villas">#REF!</definedName>
    <definedName name="Acero.V4T.Villas">#REF!</definedName>
    <definedName name="Acero.V5E.Villas">#REF!</definedName>
    <definedName name="Acero.Viga.Platea.Villa">'[43]Detalle Acero'!$F$26</definedName>
    <definedName name="Acero_1">#N/A</definedName>
    <definedName name="Acero_1_2_____Grado_40">[44]Insumos!$B$6:$D$6</definedName>
    <definedName name="Acero_1_4______Grado_40">[44]Insumos!$B$7:$D$7</definedName>
    <definedName name="Acero_2">#N/A</definedName>
    <definedName name="Acero_3">#N/A</definedName>
    <definedName name="Acero_3_4__1_____Grado_40">[44]Insumos!$B$8:$D$8</definedName>
    <definedName name="Acero_3_8______Grado_40">[44]Insumos!$B$9:$D$9</definedName>
    <definedName name="Acero_Grado_60">'[45]LISTA DE PRECIO'!$C$6</definedName>
    <definedName name="ACERO1" localSheetId="0">#REF!</definedName>
    <definedName name="ACERO1">#REF!</definedName>
    <definedName name="ACERO1\2">[46]Materiales!$C$10</definedName>
    <definedName name="ACERO1\4">[46]Materiales!$C$14</definedName>
    <definedName name="ACERO12" localSheetId="0">#REF!</definedName>
    <definedName name="ACERO12">#REF!</definedName>
    <definedName name="ACERO1225" localSheetId="0">#REF!</definedName>
    <definedName name="ACERO1225">#REF!</definedName>
    <definedName name="ACERO14" localSheetId="0">#REF!</definedName>
    <definedName name="ACERO14">#REF!</definedName>
    <definedName name="acero2" localSheetId="0">#REF!</definedName>
    <definedName name="acero2">#REF!</definedName>
    <definedName name="ACERO3\8">[46]Materiales!$C$9</definedName>
    <definedName name="ACERO34" localSheetId="0">#REF!</definedName>
    <definedName name="ACERO34">#REF!</definedName>
    <definedName name="ACERO38" localSheetId="0">#REF!</definedName>
    <definedName name="ACERO38">#REF!</definedName>
    <definedName name="ACERO3825" localSheetId="0">#REF!</definedName>
    <definedName name="ACERO3825">#REF!</definedName>
    <definedName name="ACERO40" localSheetId="0">#REF!</definedName>
    <definedName name="ACERO40">#REF!</definedName>
    <definedName name="Acero60" localSheetId="0">#REF!</definedName>
    <definedName name="Acero60">#REF!</definedName>
    <definedName name="ACERO601" localSheetId="0">#REF!</definedName>
    <definedName name="ACERO601">#REF!</definedName>
    <definedName name="ACERO6012" localSheetId="0">#REF!</definedName>
    <definedName name="ACERO6012">#REF!</definedName>
    <definedName name="ACERO601225" localSheetId="0">#REF!</definedName>
    <definedName name="ACERO601225">#REF!</definedName>
    <definedName name="ACERO6034" localSheetId="0">#REF!</definedName>
    <definedName name="ACERO6034">#REF!</definedName>
    <definedName name="ACERO6035">#REF!</definedName>
    <definedName name="ACERO6038" localSheetId="0">#REF!</definedName>
    <definedName name="ACERO6038">#REF!</definedName>
    <definedName name="ACERO603825" localSheetId="0">#REF!</definedName>
    <definedName name="ACERO603825">#REF!</definedName>
    <definedName name="acerog40">[47]MATERIALES!$G$7</definedName>
    <definedName name="acerog60">[48]I.HORMIGON!$G$10</definedName>
    <definedName name="aceroi">#REF!</definedName>
    <definedName name="aceroii">#REF!</definedName>
    <definedName name="ACEROMA">[49]Mat!$D$16</definedName>
    <definedName name="aceromalla">#REF!</definedName>
    <definedName name="ACEROQQ" localSheetId="1">'[38]MO y Listado de Precio'!$E$1299</definedName>
    <definedName name="ACEROQQ">#REF!</definedName>
    <definedName name="ACEROS">#REF!</definedName>
    <definedName name="ACEVIAM">#REF!</definedName>
    <definedName name="ACEZAMUBL">#REF!</definedName>
    <definedName name="ACOMALTATENSIONCONTRA">#REF!</definedName>
    <definedName name="ACOMDEPLANTANUEAEQUIPO800ACONTRA">#REF!</definedName>
    <definedName name="ACOMDESDEEQUIPOAPANELAA">#REF!</definedName>
    <definedName name="ACOMELEC">#REF!</definedName>
    <definedName name="ACOMEQUIPOAPANELBOMBACONTRA">#REF!</definedName>
    <definedName name="ACOMEQUIPOAPANELLUCESPARQCONTRA">#REF!</definedName>
    <definedName name="ACOMPRIDEPOSTEATRANSF750CONTRA">#REF!</definedName>
    <definedName name="ACOMSECDEEQUIPOAPANLUCESYTC">#REF!</definedName>
    <definedName name="ACOMSECDEPLANUEAEQUI800CONTRA">#REF!</definedName>
    <definedName name="ACOMSECDETRANSF750AREGBCONTRA">#REF!</definedName>
    <definedName name="ACOMSECTRANSFAEQUIPOCONTRA">#REF!</definedName>
    <definedName name="acpresupuesto">[1]Presup.!#REF!</definedName>
    <definedName name="ACR">[29]Materiales!$E$36</definedName>
    <definedName name="Act." localSheetId="0">#REF!</definedName>
    <definedName name="Act.">#REF!</definedName>
    <definedName name="ACUM">[26]A!#REF!</definedName>
    <definedName name="ADAMIOSIN" localSheetId="0">#REF!</definedName>
    <definedName name="ADAMIOSIN">#REF!</definedName>
    <definedName name="ADAPH1P">'[25]Pu-Sanit.'!$C$203</definedName>
    <definedName name="ADAPM12P">'[20]Pu-Sanit.'!$C$208</definedName>
    <definedName name="ADAPTCPVCH12" localSheetId="0">#REF!</definedName>
    <definedName name="ADAPTCPVCH12">#REF!</definedName>
    <definedName name="ADAPTCPVCH34">#REF!</definedName>
    <definedName name="ADAPTCPVCM12">#REF!</definedName>
    <definedName name="ADAPTCPVCM34">#REF!</definedName>
    <definedName name="ADAPTPVCH1">#REF!</definedName>
    <definedName name="ADAPTPVCH112">#REF!</definedName>
    <definedName name="ADAPTPVCH12">#REF!</definedName>
    <definedName name="ADAPTPVCH2">#REF!</definedName>
    <definedName name="ADAPTPVCH3">#REF!</definedName>
    <definedName name="ADAPTPVCH34">#REF!</definedName>
    <definedName name="ADAPTPVCH4">#REF!</definedName>
    <definedName name="ADAPTPVCH6">#REF!</definedName>
    <definedName name="ADAPTPVCM1">#REF!</definedName>
    <definedName name="ADAPTPVCM112">#REF!</definedName>
    <definedName name="ADAPTPVCM12">#REF!</definedName>
    <definedName name="ADAPTPVCM2">#REF!</definedName>
    <definedName name="ADAPTPVCM3">#REF!</definedName>
    <definedName name="ADAPTPVCM34">#REF!</definedName>
    <definedName name="ADAPTPVCM4">#REF!</definedName>
    <definedName name="ADAPTPVCM6">#REF!</definedName>
    <definedName name="ADER">#REF!</definedName>
    <definedName name="ADHERENCIA">[42]ANALISIS!$H$455</definedName>
    <definedName name="ADICIONAL">#N/A</definedName>
    <definedName name="Adicionales" localSheetId="0">#REF!</definedName>
    <definedName name="Adicionales">#REF!</definedName>
    <definedName name="adicionales1" localSheetId="0">[50]Cubicacion!#REF!</definedName>
    <definedName name="adicionales1">[50]Cubicacion!#REF!</definedName>
    <definedName name="ADITIVO" localSheetId="0">#REF!</definedName>
    <definedName name="ADITIVO">#REF!</definedName>
    <definedName name="adm">'[51]Resumen Precio Equipos'!$C$28</definedName>
    <definedName name="adm.a" localSheetId="3" hidden="1">'[30]ANALISIS STO DGO'!#REF!</definedName>
    <definedName name="adm.a" localSheetId="4" hidden="1">'[30]ANALISIS STO DGO'!#REF!</definedName>
    <definedName name="adm.a" localSheetId="0" hidden="1">'[30]ANALISIS STO DGO'!#REF!</definedName>
    <definedName name="adm.a" localSheetId="2" hidden="1">'[30]ANALISIS STO DGO'!#REF!</definedName>
    <definedName name="adm.a" hidden="1">'[30]ANALISIS STO DGO'!#REF!</definedName>
    <definedName name="ADMBL" localSheetId="3" hidden="1">'[30]ANALISIS STO DGO'!#REF!</definedName>
    <definedName name="ADMBL" localSheetId="4" hidden="1">'[30]ANALISIS STO DGO'!#REF!</definedName>
    <definedName name="ADMBL" localSheetId="2" hidden="1">'[30]ANALISIS STO DGO'!#REF!</definedName>
    <definedName name="ADMBL" hidden="1">'[30]ANALISIS STO DGO'!#REF!</definedName>
    <definedName name="ADMINISTRATIVOS">#REF!</definedName>
    <definedName name="Adoquín_Mediterráneo_Gris">[44]Insumos!$B$156:$D$156</definedName>
    <definedName name="AG">[11]Precio!$F$21</definedName>
    <definedName name="Agregado">[52]Insumos!#REF!</definedName>
    <definedName name="Agregado_2">#N/A</definedName>
    <definedName name="Agregado_3">#N/A</definedName>
    <definedName name="Agregados">[53]Materiales!$B$4</definedName>
    <definedName name="Agregados_Hormigon">[54]Materiales!$B$5</definedName>
    <definedName name="agricola">'[40]Listado Equipos a utilizar'!#REF!</definedName>
    <definedName name="AGRMH">[27]Precio!$F$23</definedName>
    <definedName name="Agua" localSheetId="0">[52]Insumos!#REF!</definedName>
    <definedName name="Agua">[52]Insumos!#REF!</definedName>
    <definedName name="Agua.MA">#REF!</definedName>
    <definedName name="Agua.Potable.1erN">[55]Análisis!$F$1816</definedName>
    <definedName name="Agua.Potable.3er.4toy5toN">[55]Análisis!$F$1956</definedName>
    <definedName name="Agua_1">#N/A</definedName>
    <definedName name="Agua_2">#N/A</definedName>
    <definedName name="Agua_3">#N/A</definedName>
    <definedName name="AGUAGL">'[56]MATERIALES LISTADO'!$D$8</definedName>
    <definedName name="AGUARRAS" localSheetId="0">#REF!</definedName>
    <definedName name="AGUARRAS">#REF!</definedName>
    <definedName name="Aint." localSheetId="0">[20]Volumenes!#REF!</definedName>
    <definedName name="Aint.">[20]Volumenes!#REF!</definedName>
    <definedName name="AIRE.ACONDICIONADO">#REF!</definedName>
    <definedName name="aja">#REF!</definedName>
    <definedName name="AL">#REF!</definedName>
    <definedName name="AL0THW">'[20]PU-Elect.'!#REF!</definedName>
    <definedName name="AL10_" localSheetId="0">#REF!</definedName>
    <definedName name="AL10_">#REF!</definedName>
    <definedName name="AL10THW" localSheetId="0">'[5]PU-Elect.'!$D$39</definedName>
    <definedName name="AL10THW">'[6]PU-Elect.'!$D$39</definedName>
    <definedName name="AL12_" localSheetId="0">#REF!</definedName>
    <definedName name="AL12_">#REF!</definedName>
    <definedName name="AL14_">#REF!</definedName>
    <definedName name="AL14GALV">#REF!</definedName>
    <definedName name="AL18DUPLO">#REF!</definedName>
    <definedName name="AL18GALV">#REF!</definedName>
    <definedName name="AL1C">#REF!</definedName>
    <definedName name="AL2_">#REF!</definedName>
    <definedName name="AL2C">#REF!</definedName>
    <definedName name="AL3C">#REF!</definedName>
    <definedName name="AL4_">#REF!</definedName>
    <definedName name="AL4C">#REF!</definedName>
    <definedName name="AL6_">#REF!</definedName>
    <definedName name="AL8_">#REF!</definedName>
    <definedName name="ALAM">#REF!</definedName>
    <definedName name="ALAM16">[11]Precio!$F$16</definedName>
    <definedName name="ALAM18">[11]Precio!$F$15</definedName>
    <definedName name="alambi">#REF!</definedName>
    <definedName name="alambii">#REF!</definedName>
    <definedName name="alambiii">#REF!</definedName>
    <definedName name="alambiiii">#REF!</definedName>
    <definedName name="ALAMBRE" localSheetId="0">#REF!</definedName>
    <definedName name="ALAMBRE">#REF!</definedName>
    <definedName name="Alambre_2">#N/A</definedName>
    <definedName name="Alambre_3">#N/A</definedName>
    <definedName name="alambre_4" localSheetId="0">#REF!</definedName>
    <definedName name="alambre_4">#REF!</definedName>
    <definedName name="alambre_6">#REF!</definedName>
    <definedName name="Alambre_galvanizago__18">'[45]LISTA DE PRECIO'!$C$7</definedName>
    <definedName name="Alambre_No._18">[44]Insumos!$B$20:$D$20</definedName>
    <definedName name="Alambre_No.18" localSheetId="0">[52]Insumos!#REF!</definedName>
    <definedName name="Alambre_No.18">[52]Insumos!#REF!</definedName>
    <definedName name="Alambre_No.18_2">#N/A</definedName>
    <definedName name="Alambre_No.18_3">#N/A</definedName>
    <definedName name="ALAMBRE1_0">[29]Materiales!$E$746</definedName>
    <definedName name="alambre18">[47]MATERIALES!$G$10</definedName>
    <definedName name="Alambre18.MA">#REF!</definedName>
    <definedName name="ALAMBRED" localSheetId="0">#REF!</definedName>
    <definedName name="ALAMBRED">#REF!</definedName>
    <definedName name="alambredulce">[48]I.HORMIGON!$G$12</definedName>
    <definedName name="ALAMBRENo12">[29]Materiales!$E$755</definedName>
    <definedName name="ALAMBREVARILLA">[29]Materiales!$E$661</definedName>
    <definedName name="ALAMBREVINIL12">[29]Materiales!$E$758</definedName>
    <definedName name="ALB">'[20]anal term'!#REF!</definedName>
    <definedName name="ALB_001">#REF!</definedName>
    <definedName name="ALB_003">#REF!</definedName>
    <definedName name="ALB_007" localSheetId="1">'[38]MO y Listado de Precio'!$B$13:$G$13</definedName>
    <definedName name="ALB_007">'[39]A-civil'!$A$13:$G$13</definedName>
    <definedName name="ALB1RA">#REF!</definedName>
    <definedName name="ALB2DA">#REF!</definedName>
    <definedName name="ALBANIL">#REF!</definedName>
    <definedName name="ALBANIL2">#REF!</definedName>
    <definedName name="ALBANIL3">#REF!</definedName>
    <definedName name="Albañil_Dia">[53]MO!$C$14</definedName>
    <definedName name="ale" localSheetId="0">#REF!</definedName>
    <definedName name="ale">#REF!</definedName>
    <definedName name="ALH">#REF!</definedName>
    <definedName name="Ali.Desde.Trans.Villas">#REF!</definedName>
    <definedName name="aliba1">[20]Volumenes!#REF!</definedName>
    <definedName name="aliba2">[20]Volumenes!#REF!</definedName>
    <definedName name="aliba3">[20]Volumenes!#REF!</definedName>
    <definedName name="aliger1">[20]Volumenes!#REF!</definedName>
    <definedName name="aliger2">[20]Volumenes!#REF!</definedName>
    <definedName name="aliger3">[20]Volumenes!#REF!</definedName>
    <definedName name="Alim.a.Trnsf.">#REF!</definedName>
    <definedName name="Alq._Madera_Dintel____Incl._M_O">[44]Insumos!$B$122:$D$122</definedName>
    <definedName name="Alq._Madera_P_Antepecho____Incl._M_O" localSheetId="0">[17]Insumos!#REF!</definedName>
    <definedName name="Alq._Madera_P_Antepecho____Incl._M_O">[17]Insumos!#REF!</definedName>
    <definedName name="Alq._Madera_P_Col._____Incl._M_O">[17]Insumos!#REF!</definedName>
    <definedName name="Alq._Madera_P_Losa_____Incl._M_O">[44]Insumos!$B$124:$D$124</definedName>
    <definedName name="Alq._Madera_P_Rampa_____Incl._M_O">[44]Insumos!$B$127:$D$127</definedName>
    <definedName name="Alq._Madera_P_Viga_____Incl._M_O">[44]Insumos!$B$128:$D$128</definedName>
    <definedName name="Alq._Madera_P_Vigas_y_Columnas_Amarre____Incl._M_O">[44]Insumos!$B$129:$D$129</definedName>
    <definedName name="ALT">#REF!</definedName>
    <definedName name="ALTATEN">#REF!</definedName>
    <definedName name="ALTATENSION">#REF!</definedName>
    <definedName name="altext3">[57]Volumenes!$S$2521</definedName>
    <definedName name="AMARREVARILLA20">[29]M.O.!$C$110</definedName>
    <definedName name="AMARREVARILLA40">[29]M.O.!$C$111</definedName>
    <definedName name="AMARREVARILLA60" localSheetId="0">#REF!</definedName>
    <definedName name="AMARREVARILLA60">#REF!</definedName>
    <definedName name="AMARREVARILLA80">[29]M.O.!$C$113</definedName>
    <definedName name="ana_abrasadera_1.5pulg" localSheetId="0">#REF!</definedName>
    <definedName name="ana_abrasadera_1.5pulg">#REF!</definedName>
    <definedName name="ana_abrasadera_1pulg">#REF!</definedName>
    <definedName name="ana_abrasadera_2pulg">#REF!</definedName>
    <definedName name="ana_abrasadera_3pulg">#REF!</definedName>
    <definedName name="ana_abrasadera_4pulg">#REF!</definedName>
    <definedName name="ana_adap_hn_2pulg">[35]ANA!$F$1146</definedName>
    <definedName name="ana_adap_hn_4pulg">[35]ANA!$F$1139</definedName>
    <definedName name="ana_adap_pp_0.5pulg">[35]ANA!$F$234</definedName>
    <definedName name="ana_adap_pp_0.75pulg">[35]ANA!$F$227</definedName>
    <definedName name="ana_adap_pvc_1.5pulg">[35]ANA!$F$1700</definedName>
    <definedName name="ana_adap_pvc_2pulg">[35]ANA!$F$1693</definedName>
    <definedName name="ana_adap_pvc_3pulg">[35]ANA!$F$1686</definedName>
    <definedName name="ana_arrancador_velocidad_variable">[35]ANA!$F$405</definedName>
    <definedName name="ana_aspersor_tipo_1">[35]ANA!$F$1504</definedName>
    <definedName name="ana_aspersor_tipo_2">[35]ANA!$F$1510</definedName>
    <definedName name="ana_aspersor_tipo_3">[35]ANA!$F$1516</definedName>
    <definedName name="ana_bajante_descarga_3pulg">[35]ANA!$F$885</definedName>
    <definedName name="ana_bajante_descarga_4pulg">[35]ANA!$F$872</definedName>
    <definedName name="ana_bajante_pluvial_3pulg">[58]ANA!$F$536</definedName>
    <definedName name="ana_bajante_pluvial_4pulg">[35]ANA!$F$896</definedName>
    <definedName name="ana_bañera">[35]ANA!$F$510</definedName>
    <definedName name="ana_bidet">[35]ANA!$F$491</definedName>
    <definedName name="ana_blocks_6pulg" localSheetId="0">#REF!</definedName>
    <definedName name="ana_blocks_6pulg">#REF!</definedName>
    <definedName name="ana_blocks_8pulg">#REF!</definedName>
    <definedName name="ana_bomba_drenaje_sotano">[35]ANA!$F$1000</definedName>
    <definedName name="ana_bomba_fosa_ascensor">[35]ANA!$F$1011</definedName>
    <definedName name="ana_bomba_incendio">[35]ANA!$F$1272</definedName>
    <definedName name="ana_bomba_jokey">[35]ANA!$F$1278</definedName>
    <definedName name="ana_bombas_presion_constante">[35]ANA!$F$393</definedName>
    <definedName name="ana_caja_inspeccion">[58]ANA!$F$907</definedName>
    <definedName name="ana_calentador_electrico">[35]ANA!$F$556</definedName>
    <definedName name="ana_camara_desarenadora">[35]ANA!$F$988</definedName>
    <definedName name="ana_check_hor_2pulg" localSheetId="0">#REF!</definedName>
    <definedName name="ana_check_hor_2pulg">#REF!</definedName>
    <definedName name="ana_check_ver_3pulg">#REF!</definedName>
    <definedName name="ana_clorinador_para_agua_potable">[35]ANA!$F$381</definedName>
    <definedName name="ana_codo_cpvc_0.5pulg" localSheetId="0">#REF!</definedName>
    <definedName name="ana_codo_cpvc_0.5pulg">#REF!</definedName>
    <definedName name="ana_codo_cpvc_0.75pulg">#REF!</definedName>
    <definedName name="ana_codo_hg_2hg">#REF!</definedName>
    <definedName name="ana_codo_hg_3hg">#REF!</definedName>
    <definedName name="ana_codo_hn_0.75pulgx90">[35]ANA!$F$1132</definedName>
    <definedName name="ana_codo_hn_1.5pulgx90">[35]ANA!$F$1125</definedName>
    <definedName name="ana_codo_hn_2pulgx90">[35]ANA!$F$1118</definedName>
    <definedName name="ana_codo_hn_4pulgx90">[35]ANA!$F$1111</definedName>
    <definedName name="ana_codo_pe_0.5pulgx90">[35]ANA!$F$1433</definedName>
    <definedName name="ana_codo_pe_0.75pulgx45">[35]ANA!$F$1451</definedName>
    <definedName name="ana_codo_pe_0.75pulgx90">[35]ANA!$F$1427</definedName>
    <definedName name="ana_codo_pe_1.5pulgx45">[35]ANA!$F$1439</definedName>
    <definedName name="ana_codo_pe_1.5pulgx90">[35]ANA!$F$1421</definedName>
    <definedName name="ana_codo_pe_1pulgx45">[35]ANA!$F$1445</definedName>
    <definedName name="ana_codo_pe_2pulgx90">[35]ANA!$F$1415</definedName>
    <definedName name="ana_codo_pp_0.5pulgx90">[35]ANA!$F$173</definedName>
    <definedName name="ana_codo_pp_0.75pulgx90">[35]ANA!$F$166</definedName>
    <definedName name="ana_codo_pp_1.5pulgx90">[35]ANA!$F$152</definedName>
    <definedName name="ana_codo_pp_1pulgx90">[35]ANA!$F$159</definedName>
    <definedName name="ana_codo_pp_4pulgx90">[35]ANA!$F$145</definedName>
    <definedName name="ana_codo_pvc_drenaje_2pulgx45">[58]ANA!$F$324</definedName>
    <definedName name="ana_codo_pvc_drenaje_2pulgx90">[35]ANA!$F$732</definedName>
    <definedName name="ana_codo_pvc_drenaje_3pulgx45">[58]ANA!$F$331</definedName>
    <definedName name="ana_codo_pvc_drenaje_3pulgx90">[35]ANA!$F$725</definedName>
    <definedName name="ana_codo_pvc_drenaje_4pulgx45">[58]ANA!$F$338</definedName>
    <definedName name="ana_codo_pvc_drenaje_4pulgx90">[35]ANA!$F$718</definedName>
    <definedName name="ana_codo_pvc_drenaje_6pulgx45">[35]ANA!$F$739</definedName>
    <definedName name="ana_codo_pvc_drenaje_6pulgx90">[35]ANA!$F$711</definedName>
    <definedName name="ana_codo_pvc_presion_0.5pulg" localSheetId="0">#REF!</definedName>
    <definedName name="ana_codo_pvc_presion_0.5pulg">#REF!</definedName>
    <definedName name="ana_codo_pvc_presion_0.75pulg">#REF!</definedName>
    <definedName name="ana_codo_pvc_presion_1.5pulg">[58]ANA!$F$275</definedName>
    <definedName name="ana_codo_pvc_presion_1.5pulgx90">[35]ANA!$F$1636</definedName>
    <definedName name="ana_codo_pvc_presion_1pulg" localSheetId="0">#REF!</definedName>
    <definedName name="ana_codo_pvc_presion_1pulg">#REF!</definedName>
    <definedName name="ana_codo_pvc_presion_2pulg">#REF!</definedName>
    <definedName name="ana_codo_pvc_presion_2pulgx90">[35]ANA!$F$1629</definedName>
    <definedName name="ana_codo_pvc_presion_3pulg" localSheetId="0">#REF!</definedName>
    <definedName name="ana_codo_pvc_presion_3pulg">#REF!</definedName>
    <definedName name="ana_codo_pvc_presion_3pulgx90">[35]ANA!$F$1622</definedName>
    <definedName name="ana_columna" localSheetId="0">#REF!</definedName>
    <definedName name="ana_columna">#REF!</definedName>
    <definedName name="ana_columna_1.5pulg">#REF!</definedName>
    <definedName name="ana_columna_1pulg">#REF!</definedName>
    <definedName name="ana_columna_agua_1.5pulg">[35]ANA!$F$295</definedName>
    <definedName name="ana_columna_agua_1pulg">[35]ANA!$F$307</definedName>
    <definedName name="ana_columna_agua_3pulg">[35]ANA!$F$283</definedName>
    <definedName name="ana_columna_descaga_3pulg" localSheetId="0">#REF!</definedName>
    <definedName name="ana_columna_descaga_3pulg">#REF!</definedName>
    <definedName name="ana_columna_descaga_4pulg">#REF!</definedName>
    <definedName name="ana_columna_proteccion_incendio_1.5pulg">[35]ANA!$F$1212</definedName>
    <definedName name="ana_columna_proteccion_incendio_2pulg">[35]ANA!$F$1198</definedName>
    <definedName name="ana_columna_proteccion_incendio_3pulg">[35]ANA!$F$1183</definedName>
    <definedName name="ana_columna_proteccion_incendio_4pulg">[35]ANA!$F$1168</definedName>
    <definedName name="ana_columna_ventilacion_2pulg">[58]ANA!$F$514</definedName>
    <definedName name="ana_columna_ventilacion_3pulg">[58]ANA!$F$526</definedName>
    <definedName name="ana_columna_ventilacion_4pulg">[35]ANA!$F$908</definedName>
    <definedName name="ana_cotrtina_baño">[35]ANA!$F$542</definedName>
    <definedName name="ana_couplig_pvc_1.5pulg">[35]ANA!$F$1728</definedName>
    <definedName name="ana_couplig_pvc_2pulg">[35]ANA!$F$1721</definedName>
    <definedName name="ana_couplig_pvc_3pulg">[35]ANA!$F$1714</definedName>
    <definedName name="ana_couplig_pvc_4pulg">[35]ANA!$F$1707</definedName>
    <definedName name="ana_coupling_cpvc_1.5pulg">[58]ANA!$F$451</definedName>
    <definedName name="ana_coupling_pp_0.75pulg">[35]ANA!$F$220</definedName>
    <definedName name="ana_coupling_pvc_drenaje_3pulg">[35]ANA!$F$803</definedName>
    <definedName name="ana_coupling_pvc_drenaje_4pulg">[35]ANA!$F$795</definedName>
    <definedName name="ana_desague_piso" localSheetId="0">#REF!</definedName>
    <definedName name="ana_desague_piso">#REF!</definedName>
    <definedName name="ana_drenaje_piso_2pulg">[35]ANA!$F$843</definedName>
    <definedName name="ana_electrovalvula_1.5pulg">[35]ANA!$F$1536</definedName>
    <definedName name="ana_electrovalvula_2pulg">[35]ANA!$F$1529</definedName>
    <definedName name="ana_filtrante">[35]ANA!$F$953</definedName>
    <definedName name="ana_filtro_150psi_60x60pulg">[35]ANA!$F$375</definedName>
    <definedName name="ana_fino_fondo" localSheetId="0">#REF!</definedName>
    <definedName name="ana_fino_fondo">#REF!</definedName>
    <definedName name="ana_flotas_agua_potable">[35]ANA!$F$462</definedName>
    <definedName name="ana_fregadero">[35]ANA!$F$528</definedName>
    <definedName name="ana_gabinete_proteccion_incendio">[35]ANA!$F$1230</definedName>
    <definedName name="ana_hidrante">[35]ANA!$F$1245</definedName>
    <definedName name="ana_imbornal">[35]ANA!$F$971</definedName>
    <definedName name="ana_inodoro">[35]ANA!$F$477</definedName>
    <definedName name="ana_jacuzzi" localSheetId="0">#REF!</definedName>
    <definedName name="ana_jacuzzi">#REF!</definedName>
    <definedName name="ana_juego_accesorios">[35]ANA!$F$535</definedName>
    <definedName name="ana_lavamanos">[35]ANA!$F$503</definedName>
    <definedName name="ana_llave_chorro">[35]ANA!$F$549</definedName>
    <definedName name="ana_losa_fondo" localSheetId="0">#REF!</definedName>
    <definedName name="ana_losa_fondo">#REF!</definedName>
    <definedName name="ana_losa_techo">#REF!</definedName>
    <definedName name="ana_manifor_bomba_jokey">[35]ANA!$F$1321</definedName>
    <definedName name="ana_manifor_descarga_bomba_jokey">[35]ANA!$F$1333</definedName>
    <definedName name="ana_maniford_descarga_agua_potable">[35]ANA!$F$435</definedName>
    <definedName name="ana_maniford_incendio">[35]ANA!$F$1290</definedName>
    <definedName name="ana_maniford_succion_agua_potable">[35]ANA!$F$417</definedName>
    <definedName name="ana_niple_hn_1.5pulg">[35]ANA!$F$1153</definedName>
    <definedName name="ana_panel_contro_riego">[35]ANA!$F$1522</definedName>
    <definedName name="ana_panel_control_velocidad_variable">[35]ANA!$F$399</definedName>
    <definedName name="ana_pañete" localSheetId="0">#REF!</definedName>
    <definedName name="ana_pañete">#REF!</definedName>
    <definedName name="ana_plato_ducha">[35]ANA!$F$517</definedName>
    <definedName name="ana_red_cpvc_0.75x0.5pulg" localSheetId="0">#REF!</definedName>
    <definedName name="ana_red_cpvc_0.75x0.5pulg">#REF!</definedName>
    <definedName name="ana_red_hg_3x2">#REF!</definedName>
    <definedName name="ana_red_pe_0.75x0.5pulg">[35]ANA!$F$1487</definedName>
    <definedName name="ana_red_pe_1.5x0.5pulg">[35]ANA!$F$1469</definedName>
    <definedName name="ana_red_pe_1.5x1pulg">[35]ANA!$F$1463</definedName>
    <definedName name="ana_red_pe_1x0.5pulg">[35]ANA!$F$1481</definedName>
    <definedName name="ana_red_pe_1x0.75pulg">[35]ANA!$F$1475</definedName>
    <definedName name="ana_red_pe_2x1.5pulg">[35]ANA!$F$1457</definedName>
    <definedName name="ana_red_pp_0.75x0.375pulg">[35]ANA!$F$213</definedName>
    <definedName name="ana_red_pp_0.75x0.5pulg">[35]ANA!$F$205</definedName>
    <definedName name="ana_red_pp_1.5x0.75pulg">[35]ANA!$F$189</definedName>
    <definedName name="ana_red_pp_1.5x1pulg">[35]ANA!$F$181</definedName>
    <definedName name="ana_red_pp_1x0.75pulg">[35]ANA!$F$197</definedName>
    <definedName name="ana_red_pvc_3x2pulg">[58]ANA!$F$429</definedName>
    <definedName name="ana_red_pvc_4x2pulg" localSheetId="0">#REF!</definedName>
    <definedName name="ana_red_pvc_4x2pulg">#REF!</definedName>
    <definedName name="ana_red_pvc_4x3pulg">[58]ANA!$F$415</definedName>
    <definedName name="ana_red_pvc_drenaje_3x2pulg">[35]ANA!$F$774</definedName>
    <definedName name="ana_red_pvc_drenaje_4x3pulg">[35]ANA!$F$767</definedName>
    <definedName name="ana_red_pvc_presion_0.75x0.5pulg" localSheetId="0">#REF!</definedName>
    <definedName name="ana_red_pvc_presion_0.75x0.5pulg">#REF!</definedName>
    <definedName name="ana_red_pvc_presion_1.5x0.75pulg">#REF!</definedName>
    <definedName name="ana_red_pvc_presion_1.5x1pulg">[58]ANA!$F$373</definedName>
    <definedName name="ana_red_pvc_presion_1x0.5pulg" localSheetId="0">#REF!</definedName>
    <definedName name="ana_red_pvc_presion_1x0.5pulg">#REF!</definedName>
    <definedName name="ana_red_pvc_presion_1x0.75pulg">#REF!</definedName>
    <definedName name="ana_red_pvc_presion_2x1.5pulg">[35]ANA!$F$1679</definedName>
    <definedName name="ana_red_pvc_presion_2x1pulg" localSheetId="0">#REF!</definedName>
    <definedName name="ana_red_pvc_presion_2x1pulg">#REF!</definedName>
    <definedName name="ana_red_pvc_presion_3x1.5pulg">[35]ANA!$F$1672</definedName>
    <definedName name="ana_red_pvc_presion_3x1pulg" localSheetId="0">#REF!</definedName>
    <definedName name="ana_red_pvc_presion_3x1pulg">#REF!</definedName>
    <definedName name="ana_red_pvc_presion_3x2pulg">[35]ANA!$F$1664</definedName>
    <definedName name="ana_red_pvc_presion_4x1.5pulg">[35]ANA!$F$1657</definedName>
    <definedName name="ana_red_pvc_presion_4x2pulg">[35]ANA!$F$1650</definedName>
    <definedName name="ana_red_pvc_presion_4x3pulg">[35]ANA!$F$1643</definedName>
    <definedName name="ana_rejilla_piso">[35]ANA!$F$859</definedName>
    <definedName name="ana_rejilla_techo">[35]ANA!$F$851</definedName>
    <definedName name="ana_salida_ac_0.5pulg" localSheetId="0">#REF!</definedName>
    <definedName name="ana_salida_ac_0.5pulg">#REF!</definedName>
    <definedName name="ana_salida_ac_0.75pulg">#REF!</definedName>
    <definedName name="ana_salida_af_0.5pulg">#REF!</definedName>
    <definedName name="ana_salida_af_0.75pulg">#REF!</definedName>
    <definedName name="ana_salida_agua_0.5pulg">[35]ANA!$F$262</definedName>
    <definedName name="ana_salida_agua_0.75pulg">[35]ANA!$F$253</definedName>
    <definedName name="ana_salida_agua_1.5pulg">[35]ANA!$F$243</definedName>
    <definedName name="ana_salida_drenaje_2pulg">[35]ANA!$F$831</definedName>
    <definedName name="ana_salida_drenaje_4pulg">[35]ANA!$F$820</definedName>
    <definedName name="ana_salida_gabinete_1.5pulg">[35]ANA!$F$1223</definedName>
    <definedName name="ana_salida_gas_0.375pulg">[35]ANA!$F$271</definedName>
    <definedName name="ana_salida_riego_0.5pulg">[35]ANA!$F$1498</definedName>
    <definedName name="ana_sensor_lluvia">[35]ANA!$F$1542</definedName>
    <definedName name="ana_siamesa">[35]ANA!$F$1252</definedName>
    <definedName name="ana_sifon_1.5pulg">[35]ANA!$F$810</definedName>
    <definedName name="ana_supresora_golpe_ariete_0.75pulg">[35]ANA!$F$369</definedName>
    <definedName name="ana_supresora_golpe_ariete_2pulg">[35]ANA!$F$1301</definedName>
    <definedName name="ana_supresora_golpe_ariete_3pulg">[35]ANA!$F$446</definedName>
    <definedName name="ana_tanque_hidroneumatico_210gls">[35]ANA!$F$387</definedName>
    <definedName name="ana_tapon_pvc_1.5pulg">[35]ANA!$F$1742</definedName>
    <definedName name="ana_tapon_pvc_3pulg">[35]ANA!$F$1735</definedName>
    <definedName name="ana_tapon_rejistro_pvc_drenaje_2pulg">[35]ANA!$F$788</definedName>
    <definedName name="ana_tapon_rejistro_pvc_drenaje_4pulg">[35]ANA!$F$781</definedName>
    <definedName name="ana_tee_cpvc_0.5pulg" localSheetId="0">#REF!</definedName>
    <definedName name="ana_tee_cpvc_0.5pulg">#REF!</definedName>
    <definedName name="ana_tee_cpvc_0.75pulg">#REF!</definedName>
    <definedName name="ana_tee_hg_3hg">#REF!</definedName>
    <definedName name="ana_tee_hn_1.5x1.5pulg">[35]ANA!$F$1104</definedName>
    <definedName name="ana_tee_hn_2x1.5pulg">[35]ANA!$F$1097</definedName>
    <definedName name="ana_tee_hn_2x2pulg">[35]ANA!$F$1090</definedName>
    <definedName name="ana_tee_hn_4x4pulg">[35]ANA!$F$1083</definedName>
    <definedName name="ana_tee_pe_0.5x0.5pulg">[35]ANA!$F$1409</definedName>
    <definedName name="ana_tee_pe_0.75x0.75pulg">[35]ANA!$F$1403</definedName>
    <definedName name="ana_tee_pe_1.5x1.5pulg">[35]ANA!$F$1391</definedName>
    <definedName name="ana_tee_pe_1x1pulg">[35]ANA!$F$1397</definedName>
    <definedName name="ana_tee_pe_2x2pulg">[35]ANA!$F$1385</definedName>
    <definedName name="ana_tee_pp_0.5x0.5pulg">[35]ANA!$F$138</definedName>
    <definedName name="ana_tee_pp_0.75x0.5pulg">[35]ANA!$F$131</definedName>
    <definedName name="ana_tee_pp_0.75x0.75pulg">[35]ANA!$F$123</definedName>
    <definedName name="ana_tee_pp_1.5x1.5pulg">[35]ANA!$F$101</definedName>
    <definedName name="ana_tee_pp_1x0.75pulg">[35]ANA!$F$116</definedName>
    <definedName name="ana_tee_pp_1x1pulg">[35]ANA!$F$108</definedName>
    <definedName name="ana_tee_pp_2x1pulg">[35]ANA!$F$94</definedName>
    <definedName name="ana_tee_pp_4x4pulg">[35]ANA!$F$86</definedName>
    <definedName name="ana_tee_pvc_presion_0.5pulg" localSheetId="0">#REF!</definedName>
    <definedName name="ana_tee_pvc_presion_0.5pulg">#REF!</definedName>
    <definedName name="ana_tee_pvc_presion_0.75pulg">#REF!</definedName>
    <definedName name="ana_tee_pvc_presion_1.5pulg">[58]ANA!$F$190</definedName>
    <definedName name="ana_tee_pvc_presion_1.5x1.5pulg">[35]ANA!$F$1615</definedName>
    <definedName name="ana_tee_pvc_presion_1pulg" localSheetId="0">#REF!</definedName>
    <definedName name="ana_tee_pvc_presion_1pulg">#REF!</definedName>
    <definedName name="ana_tee_pvc_presion_2pulg">#REF!</definedName>
    <definedName name="ana_tee_pvc_presion_2x2pulg">[35]ANA!$F$1608</definedName>
    <definedName name="ana_tee_pvc_presion_3pulg" localSheetId="0">#REF!</definedName>
    <definedName name="ana_tee_pvc_presion_3pulg">#REF!</definedName>
    <definedName name="ana_tee_pvc_presion_3x3pulg">[35]ANA!$F$1601</definedName>
    <definedName name="ana_tee_pvc_presion_4x4pulg">[35]ANA!$F$1594</definedName>
    <definedName name="ana_tee_yee_pvc_drenaje_2X2pulg">[35]ANA!$F$663</definedName>
    <definedName name="ana_tee_yee_pvc_drenaje_3X2pulg">[35]ANA!$F$656</definedName>
    <definedName name="ana_tee_yee_pvc_drenaje_3X3pulg">[35]ANA!$F$649</definedName>
    <definedName name="ana_tee_yee_pvc_drenaje_4X3pulg">[35]ANA!$F$642</definedName>
    <definedName name="ana_tee_yee_pvc_drenaje_4X4pulg">[35]ANA!$F$634</definedName>
    <definedName name="ana_trampa_grasa" localSheetId="0">#REF!</definedName>
    <definedName name="ana_trampa_grasa">#REF!</definedName>
    <definedName name="ana_tub_colg_cpvc_0.5pulg">#REF!</definedName>
    <definedName name="ana_tub_colg_cpvc_0.75pulg">#REF!</definedName>
    <definedName name="ana_tub_colg_pvc_sch40_0.5pulg">#REF!</definedName>
    <definedName name="ana_tub_colg_pvc_sch40_0.75pulg">#REF!</definedName>
    <definedName name="ana_tub_colg_pvc_sch40_1.5pulg">#REF!</definedName>
    <definedName name="ana_tub_colg_pvc_sch40_1pulg">#REF!</definedName>
    <definedName name="ana_tub_colg_pvc_sdr26_2pulg">#REF!</definedName>
    <definedName name="ana_tub_colg_pvc_sdr26_3pulg">#REF!</definedName>
    <definedName name="ana_tub_colg_pvc_sdr32.5_4pulg">#REF!</definedName>
    <definedName name="ana_tub_escape_motor">[35]ANA!$F$1309</definedName>
    <definedName name="ana_tub_hg_2pulg" localSheetId="0">#REF!</definedName>
    <definedName name="ana_tub_hg_2pulg">#REF!</definedName>
    <definedName name="ana_tub_hg_3pulg">#REF!</definedName>
    <definedName name="ana_tub_hn_0.75pulg">[35]ANA!$F$1076</definedName>
    <definedName name="ana_tub_hn_1.5pulg">[35]ANA!$F$1066</definedName>
    <definedName name="ana_tub_hn_2pulg">[35]ANA!$F$1056</definedName>
    <definedName name="ana_tub_hn_4pulg">[35]ANA!$F$1046</definedName>
    <definedName name="ana_tub_pe_pn10_0.5pulg">[35]ANA!$F$1379</definedName>
    <definedName name="ana_tub_pe_pn10_0.75pulg">[35]ANA!$F$1370</definedName>
    <definedName name="ana_tub_pe_pn10_1.5pulg">[35]ANA!$F$1352</definedName>
    <definedName name="ana_tub_pe_pn10_1pulg">[35]ANA!$F$1361</definedName>
    <definedName name="ana_tub_pe_pn10_2pulg">[35]ANA!$F$1343</definedName>
    <definedName name="ana_tub_pp_0.375pulg_colg">[35]ANA!$F$79</definedName>
    <definedName name="ana_tub_pp_0.5pulg_colg">[35]ANA!$F$71</definedName>
    <definedName name="ana_tub_pp_0.75pulg_colg">[35]ANA!$F$63</definedName>
    <definedName name="ana_tub_pp_1.5pulg_colg">[35]ANA!$F$47</definedName>
    <definedName name="ana_tub_pp_1pulg_colg">[35]ANA!$F$55</definedName>
    <definedName name="ana_tub_pp_3pulg_colg">[35]ANA!$F$31</definedName>
    <definedName name="ana_tub_pp_4pulg_colg">[35]ANA!$F$23</definedName>
    <definedName name="ana_tub_pvc_sdr26_1.5pulg_sot">[35]ANA!$F$1587</definedName>
    <definedName name="ana_tub_pvc_sdr26_2pulg_sot">[35]ANA!$F$1576</definedName>
    <definedName name="ana_tub_pvc_sdr26_3pulg_sot">[35]ANA!$F$1565</definedName>
    <definedName name="ana_tub_pvc_sdr26_4pulg_sot">[35]ANA!$F$1554</definedName>
    <definedName name="ana_tub_pvc_sdr32.5_2pulg_colg">[35]ANA!$F$581</definedName>
    <definedName name="ana_tub_pvc_sdr32.5_3pulg_colg">[35]ANA!$F$573</definedName>
    <definedName name="ana_tub_pvc_sdr32.5_4pulg_colg">[35]ANA!$F$565</definedName>
    <definedName name="ana_tub_pvc_sdr32.5_4pulg_sot">[35]ANA!$F$614</definedName>
    <definedName name="ana_tub_pvc_sdr32.5_6pulg_dren_frances">[35]ANA!$F$627</definedName>
    <definedName name="ana_tub_pvc_sdr32.5_6pulg_sot">[35]ANA!$F$603</definedName>
    <definedName name="ana_tub_pvc_sdr32.5_8pulg_sot">[35]ANA!$F$592</definedName>
    <definedName name="ana_tub_sot_pvc_sdr21_2pulg" localSheetId="0">#REF!</definedName>
    <definedName name="ana_tub_sot_pvc_sdr21_2pulg">#REF!</definedName>
    <definedName name="ana_tub_sot_pvc_sdr21_3pulg">#REF!</definedName>
    <definedName name="ana_tub_sot_pvc_sdr26_3pulg">#REF!</definedName>
    <definedName name="ana_tub_sot_pvc_sdr32.5_4pulg">#REF!</definedName>
    <definedName name="ana_tub_sot_pvc_sdr32.5_6pulg">#REF!</definedName>
    <definedName name="ana_unidad_tratamiento_tampa_grasa">[35]ANA!$F$1035</definedName>
    <definedName name="ana_valvula_0.5pulg">[35]ANA!$F$339</definedName>
    <definedName name="ana_valvula_0.75pulg">[35]ANA!$F$331</definedName>
    <definedName name="ana_valvula_1.5pulg">[35]ANA!$F$323</definedName>
    <definedName name="ana_valvula_1pulg" localSheetId="0">#REF!</definedName>
    <definedName name="ana_valvula_1pulg">#REF!</definedName>
    <definedName name="ana_valvula_2pulg">[35]ANA!$F$315</definedName>
    <definedName name="ana_valvula_aire_1pulg">[35]ANA!$F$456</definedName>
    <definedName name="ana_valvula_mariposa_2pulg">[35]ANA!$F$1266</definedName>
    <definedName name="ana_valvula_mariposa_4pulg">[35]ANA!$F$1259</definedName>
    <definedName name="ana_valvula_reguladora_1.5pulg">[35]ANA!$F$361</definedName>
    <definedName name="ana_valvula_reguladora_1pulg" localSheetId="0">#REF!</definedName>
    <definedName name="ana_valvula_reguladora_1pulg">#REF!</definedName>
    <definedName name="ana_valvula_reguladora_2pulg">[35]ANA!$F$350</definedName>
    <definedName name="ana_vertedero" localSheetId="0">#REF!</definedName>
    <definedName name="ana_vertedero">#REF!</definedName>
    <definedName name="ana_viga_amarre">#REF!</definedName>
    <definedName name="ana_viga_riostra">#REF!</definedName>
    <definedName name="ana_yee_pvc_drenaje_2pulg">[58]ANA!$F$232</definedName>
    <definedName name="ana_yee_pvc_drenaje_2X2pulg">[35]ANA!$F$704</definedName>
    <definedName name="ana_yee_pvc_drenaje_3pulg">[58]ANA!$F$239</definedName>
    <definedName name="ana_yee_pvc_drenaje_3X2pulg">[35]ANA!$F$697</definedName>
    <definedName name="ana_yee_pvc_drenaje_4pulg">[58]ANA!$F$246</definedName>
    <definedName name="ana_yee_pvc_drenaje_4X2pulg">[35]ANA!$F$690</definedName>
    <definedName name="ana_yee_pvc_drenaje_4X3pulg">[35]ANA!$F$684</definedName>
    <definedName name="ana_yee_pvc_drenaje_4X4pulg">[35]ANA!$F$677</definedName>
    <definedName name="ana_yee_pvc_drenaje_6X4pulg">[35]ANA!$F$670</definedName>
    <definedName name="ana_zabaleta" localSheetId="0">#REF!</definedName>
    <definedName name="ana_zabaleta">#REF!</definedName>
    <definedName name="ANAACEROS">#REF!</definedName>
    <definedName name="ANABLOQUESMUROS">#REF!</definedName>
    <definedName name="ANABORDILLOS">#REF!</definedName>
    <definedName name="ANACASETAS">#REF!</definedName>
    <definedName name="ANACONTEN">#REF!</definedName>
    <definedName name="ANADESPLUV">#REF!</definedName>
    <definedName name="ANAEMPAÑETES">#REF!</definedName>
    <definedName name="ANAESCALONES">#REF!</definedName>
    <definedName name="ANAHAANTEP">#REF!</definedName>
    <definedName name="ANAHABADENES">#REF!</definedName>
    <definedName name="ANAHACOL">#REF!</definedName>
    <definedName name="ANAHACOLAMA">#REF!</definedName>
    <definedName name="ANAHACOLCIR">#REF!</definedName>
    <definedName name="ANAHADINTELES">#REF!</definedName>
    <definedName name="ANAHALOSASMONO">#REF!</definedName>
    <definedName name="ANAHAMUROS">#REF!</definedName>
    <definedName name="ANAHARAMPASESC">#REF!</definedName>
    <definedName name="ANAHAVIGAS">#REF!</definedName>
    <definedName name="ANAHAVIGASAMA">#REF!</definedName>
    <definedName name="ANAHAVUELOS">#REF!</definedName>
    <definedName name="ANAHAZAPCOL1">#REF!</definedName>
    <definedName name="ANAHAZAPCOL2">#REF!</definedName>
    <definedName name="ANAHAZAPMUR1">#REF!</definedName>
    <definedName name="ANAHORMIND">#REF!</definedName>
    <definedName name="ANAHORMSIM">#REF!</definedName>
    <definedName name="ANAIMPERMEABILIZA">#REF!</definedName>
    <definedName name="ANAINSTELECTACOM">#REF!</definedName>
    <definedName name="ANAINSTELECTSALIDAS">#REF!</definedName>
    <definedName name="ANAINSTSANITAPATUBMO">#REF!</definedName>
    <definedName name="ANAINSTSANITCISTERNAS">#REF!</definedName>
    <definedName name="ANAINSTSANITCISTSEPT">#REF!</definedName>
    <definedName name="ANAINSTSANITCOLOCAPAR">#REF!</definedName>
    <definedName name="ANAL_REV.CER">#REF!</definedName>
    <definedName name="ANALISIS">#REF!</definedName>
    <definedName name="analisis2">#REF!</definedName>
    <definedName name="analisisI">#REF!</definedName>
    <definedName name="ANAMALLASCICL">#REF!</definedName>
    <definedName name="ANAMORTEROS">#REF!</definedName>
    <definedName name="ANAMOVTIE">#REF!</definedName>
    <definedName name="ANAPINTURAS">#REF!</definedName>
    <definedName name="ANAPISOS">#REF!</definedName>
    <definedName name="ANAPORTAJEMAD">#REF!</definedName>
    <definedName name="ANAREPLANTEO">#REF!</definedName>
    <definedName name="ANAREVEST">#REF!</definedName>
    <definedName name="ANATECHOS">#REF!</definedName>
    <definedName name="ANATECHOSTERM">#REF!</definedName>
    <definedName name="ANAVENTANAS">#REF!</definedName>
    <definedName name="ANAVERJAS">#REF!</definedName>
    <definedName name="Anclaje_de_Pilotes">[52]Insumos!#REF!</definedName>
    <definedName name="Anclaje_de_Pilotes_2">#N/A</definedName>
    <definedName name="Anclaje_de_Pilotes_3">#N/A</definedName>
    <definedName name="ancoa" localSheetId="0">#REF!</definedName>
    <definedName name="ancoa">#REF!</definedName>
    <definedName name="Andamio">#REF!</definedName>
    <definedName name="Andamio.Goteros">#REF!</definedName>
    <definedName name="Andamio.Panete">#REF!</definedName>
    <definedName name="Andamio.Pañete.pared.Exterior">[55]Insumos!$E$155</definedName>
    <definedName name="Andamios">[59]Insumos!$B$24:$D$24</definedName>
    <definedName name="Andamios.Bloque">#REF!</definedName>
    <definedName name="Andamios____0.25_planchas_plywood___10_usos">[44]Insumos!$B$25:$D$25</definedName>
    <definedName name="andamiosin" localSheetId="0">#REF!</definedName>
    <definedName name="andamiosin">#REF!</definedName>
    <definedName name="ANDAMIOSPLAF">#REF!</definedName>
    <definedName name="ANDBL">#REF!</definedName>
    <definedName name="ANDBLM2">#REF!</definedName>
    <definedName name="ANDPAÑ">#REF!</definedName>
    <definedName name="Anf.LosasYvuelos">[60]Análisis!#REF!</definedName>
    <definedName name="Anfi.Zap.Col">[60]Análisis!#REF!</definedName>
    <definedName name="Anfit.Col.C1">[60]Análisis!#REF!</definedName>
    <definedName name="Anfit.Col.CA">[60]Análisis!#REF!</definedName>
    <definedName name="ANFITEATRO">#REF!</definedName>
    <definedName name="ANG2X2SOPLAMPCONTRA">#REF!</definedName>
    <definedName name="ANGULAR">#REF!</definedName>
    <definedName name="ANGULAR_2">"$#REF!.$B$246"</definedName>
    <definedName name="ANGULAR_3">"$#REF!.$B$246"</definedName>
    <definedName name="ANIMACION">#REF!</definedName>
    <definedName name="antepech" localSheetId="0">[20]Volumenes!#REF!</definedName>
    <definedName name="antepech">[20]Volumenes!#REF!</definedName>
    <definedName name="ANTEPECHO">'[57]anal term'!$F$1819</definedName>
    <definedName name="Antepecho..superior.incluye.losa">[55]Análisis!$D$658</definedName>
    <definedName name="antepecho.block.de.6">#REF!</definedName>
    <definedName name="antonio">#N/A</definedName>
    <definedName name="AP" localSheetId="1">'[38]MO y Listado de Precio'!$E$12</definedName>
    <definedName name="AP">[61]Materiales!$F$215</definedName>
    <definedName name="APAÑ">[20]Volumenes!#REF!</definedName>
    <definedName name="APARATOS">#REF!</definedName>
    <definedName name="APE">#REF!</definedName>
    <definedName name="API">#REF!</definedName>
    <definedName name="APIN">[20]Volumenes!#REF!</definedName>
    <definedName name="APLICARLACA2C" localSheetId="0">#REF!</definedName>
    <definedName name="APLICARLACA2C">#REF!</definedName>
    <definedName name="APT">#REF!</definedName>
    <definedName name="AQUAPEL">#REF!</definedName>
    <definedName name="AR">#REF!</definedName>
    <definedName name="ARANDELAINODORO">[37]Materiales!$E$496</definedName>
    <definedName name="ARANDELAPLAS" localSheetId="0">#REF!</definedName>
    <definedName name="ARANDELAPLAS">#REF!</definedName>
    <definedName name="archivo">#REF!</definedName>
    <definedName name="ARE">'[2]Part. No Ejecutables'!#REF!</definedName>
    <definedName name="_xlnm.Extract">#REF!</definedName>
    <definedName name="_xlnm.Print_Area" localSheetId="1">Civil!$B$8:$H$453</definedName>
    <definedName name="_xlnm.Print_Area" localSheetId="3">Climatizacion!$B$1:$H$285</definedName>
    <definedName name="_xlnm.Print_Area" localSheetId="4">electrica!$B$1:$H$463</definedName>
    <definedName name="_xlnm.Print_Area" localSheetId="0">RESUMEN!$B$4:$E$29</definedName>
    <definedName name="_xlnm.Print_Area" localSheetId="2">'Sanitaria UASD'!$B$1:$H$790</definedName>
    <definedName name="_xlnm.Print_Area">#REF!</definedName>
    <definedName name="AREA1">#REF!</definedName>
    <definedName name="AREA12">#REF!</definedName>
    <definedName name="AREA34">#REF!</definedName>
    <definedName name="AREA38">#REF!</definedName>
    <definedName name="AREAB8">[20]Volumenes!#REF!</definedName>
    <definedName name="AREABACO">[20]Volumenes!#REF!</definedName>
    <definedName name="AREALIGER">[20]Volumenes!#REF!</definedName>
    <definedName name="AREALOMA">[20]Volumenes!#REF!</definedName>
    <definedName name="AREARET.">[20]Volumenes!#REF!</definedName>
    <definedName name="AREASULAVIZUMU">[20]Volumenes!#REF!</definedName>
    <definedName name="AREASUPLAVIZUMU">[20]Volumenes!#REF!</definedName>
    <definedName name="AREASUTO">[20]Volumenes!#REF!</definedName>
    <definedName name="AREASUTOFO">[20]Volumenes!#REF!</definedName>
    <definedName name="AREAXX">[20]Volumenes!#REF!</definedName>
    <definedName name="AREFIPAÑ" localSheetId="0">[5]Mat!$D$23</definedName>
    <definedName name="AREFIPAÑ">[6]Mat!$D$23</definedName>
    <definedName name="AREGRULA" localSheetId="0">[5]Mat!$D$24</definedName>
    <definedName name="AREGRULA">[6]Mat!$D$24</definedName>
    <definedName name="AREITA" localSheetId="0">[5]Mat!$D$25</definedName>
    <definedName name="AREITA">[6]Mat!$D$25</definedName>
    <definedName name="Arena">#REF!</definedName>
    <definedName name="Arena.Horm.Visto">[43]Insumos!$E$16</definedName>
    <definedName name="Arena_Fina">[44]Insumos!$B$17:$D$17</definedName>
    <definedName name="Arena_Gruesa_Lavada">[44]Insumos!$B$16:$D$16</definedName>
    <definedName name="ARENA_LAV_CLASIF">'[56]MATERIALES LISTADO'!$D$9</definedName>
    <definedName name="Arena_Triturada_y_Lavada___especial_para_hormigones">[44]Insumos!$B$14:$D$14</definedName>
    <definedName name="ARENAA">[29]Materiales!$E$6</definedName>
    <definedName name="ARENAAZUL" localSheetId="0">#REF!</definedName>
    <definedName name="ARENAAZUL">#REF!</definedName>
    <definedName name="arenabca">#REF!</definedName>
    <definedName name="ARENAF" localSheetId="0">#REF!</definedName>
    <definedName name="ARENAF">#REF!</definedName>
    <definedName name="ARENAFINA" localSheetId="0">#REF!</definedName>
    <definedName name="ARENAFINA">#REF!</definedName>
    <definedName name="ARENAG" localSheetId="0">#REF!</definedName>
    <definedName name="ARENAG">#REF!</definedName>
    <definedName name="ARENAGRUESA" localSheetId="0">#REF!</definedName>
    <definedName name="ARENAGRUESA">#REF!</definedName>
    <definedName name="ARENAITABO">#REF!</definedName>
    <definedName name="ARENAL">[29]Materiales!$E$9</definedName>
    <definedName name="ArenaLaAltagracia.MA">#REF!</definedName>
    <definedName name="arenalavada">[47]MATERIALES!$G$13</definedName>
    <definedName name="ARENAMINA" localSheetId="0">#REF!</definedName>
    <definedName name="ARENAMINA">#REF!</definedName>
    <definedName name="ArenaOchoa.MA">[62]Insumos!$C$14</definedName>
    <definedName name="Arenap">#REF!</definedName>
    <definedName name="ArenaPanete.MA">#REF!</definedName>
    <definedName name="ARENAPAÑETE">#REF!</definedName>
    <definedName name="arenapta">#REF!</definedName>
    <definedName name="ari">#REF!</definedName>
    <definedName name="ARIAS">'[2]Part. No Ejecutables'!#REF!</definedName>
    <definedName name="arii">#REF!</definedName>
    <definedName name="ariii">#REF!</definedName>
    <definedName name="ariiii">#REF!</definedName>
    <definedName name="ARO">'[2]Part. No Ejecutables'!#REF!</definedName>
    <definedName name="ARQSA">#REF!</definedName>
    <definedName name="arranque">'[40]Listado Equipos a utilizar'!#REF!</definedName>
    <definedName name="AS">'[2]Part. No Ejecutables'!#REF!</definedName>
    <definedName name="ASAS" localSheetId="0">#REF!</definedName>
    <definedName name="ASAS">#REF!</definedName>
    <definedName name="ASCENSORES" localSheetId="0">#REF!</definedName>
    <definedName name="ASCENSORES">#REF!</definedName>
    <definedName name="ASF2in">#REF!</definedName>
    <definedName name="asfali">#REF!</definedName>
    <definedName name="asfalii">#REF!</definedName>
    <definedName name="asfaliii">#REF!</definedName>
    <definedName name="asfaliiii">#REF!</definedName>
    <definedName name="asientoi">#REF!</definedName>
    <definedName name="asientoii">#REF!</definedName>
    <definedName name="asientoiii">#REF!</definedName>
    <definedName name="asientoiiii">#REF!</definedName>
    <definedName name="ASIENTOINOCORRIENTE">[63]Ins!#REF!</definedName>
    <definedName name="atado">#REF!</definedName>
    <definedName name="AU">'[2]Part. No Ejecutables'!#REF!</definedName>
    <definedName name="AU.MT.RE.COM.GRA">'[64]R.A.U.'!$F$25</definedName>
    <definedName name="AUMENTO_OCB">#REF!</definedName>
    <definedName name="aumentoorden">#REF!</definedName>
    <definedName name="AV">#REF!</definedName>
    <definedName name="AY" localSheetId="1">'[38]MO y Listado de Precio'!$E$9</definedName>
    <definedName name="AY">[65]MOJornal!$D$10</definedName>
    <definedName name="AYCA" localSheetId="0">#REF!</definedName>
    <definedName name="AYCA">#REF!</definedName>
    <definedName name="AYCARP">[66]Ins!#REF!</definedName>
    <definedName name="AYDE" localSheetId="0">#REF!</definedName>
    <definedName name="AYDE">#REF!</definedName>
    <definedName name="AYEL">#REF!</definedName>
    <definedName name="ayoperador">#REF!</definedName>
    <definedName name="AYPI">#REF!</definedName>
    <definedName name="AYPL">#REF!</definedName>
    <definedName name="AYUD">#REF!</definedName>
    <definedName name="AYUDANTE" localSheetId="0">#REF!</definedName>
    <definedName name="AYUDANTE">#REF!</definedName>
    <definedName name="ayudcadenero">[47]OBRAMANO!$F$67</definedName>
    <definedName name="AYUDCARP">#REF!</definedName>
    <definedName name="AYVA">#REF!</definedName>
    <definedName name="AZM">#REF!</definedName>
    <definedName name="AZMC">#REF!</definedName>
    <definedName name="B">#REF!</definedName>
    <definedName name="B626c146">#REF!</definedName>
    <definedName name="BAJA4SDR41">#REF!</definedName>
    <definedName name="bajan">[67]Analisis!$E$1192</definedName>
    <definedName name="BAJANTEDE3">[37]Analisis!$F$672</definedName>
    <definedName name="BAJANTEDE4">[37]Analisis!$F$679</definedName>
    <definedName name="BALAUSTRES" localSheetId="0">#REF!</definedName>
    <definedName name="BALAUSTRES">#REF!</definedName>
    <definedName name="Baldosas_Granito_40x40____Linea_de_Lujo_Color">[44]Insumos!$B$26:$D$26</definedName>
    <definedName name="Baldosin30x60">[68]Insumos!$E$90</definedName>
    <definedName name="Baldosines.GraniMármol">[55]Insumos!$E$71</definedName>
    <definedName name="banci">#REF!</definedName>
    <definedName name="bancii">#REF!</definedName>
    <definedName name="banciii">#REF!</definedName>
    <definedName name="banciiii">#REF!</definedName>
    <definedName name="BANERAHFBCAPVC">#REF!</definedName>
    <definedName name="BANERAHFCOLPVC">#REF!</definedName>
    <definedName name="banerakfj02">#REF!</definedName>
    <definedName name="BANERALIVBCAPVC">#REF!</definedName>
    <definedName name="BANERAPVCBCAPVC">#REF!</definedName>
    <definedName name="BANERAPVCCOLPVC">#REF!</definedName>
    <definedName name="banli">#REF!</definedName>
    <definedName name="banlii">#REF!</definedName>
    <definedName name="banliii">#REF!</definedName>
    <definedName name="banliiii">#REF!</definedName>
    <definedName name="bañera.blanca">#REF!</definedName>
    <definedName name="BAÑERAHFBCA">[69]Ana!#REF!</definedName>
    <definedName name="BAÑERAHFCOL">[69]Ana!#REF!</definedName>
    <definedName name="BAÑERALIV">[69]Ana!#REF!</definedName>
    <definedName name="BAÑLIV">#REF!</definedName>
    <definedName name="BAÑOS">#REF!</definedName>
    <definedName name="BAPIPORCTO">'[20]Anal. horm.'!#REF!</definedName>
    <definedName name="Bar.Piscina">#REF!</definedName>
    <definedName name="Baranda.hierro">#REF!</definedName>
    <definedName name="Baranda.hierro.simple">#REF!</definedName>
    <definedName name="baranda2">[20]Volumenes!#REF!</definedName>
    <definedName name="BARANDACURVACONTRA">#REF!</definedName>
    <definedName name="BARANDACURVAM2CONTRA">#REF!</definedName>
    <definedName name="BARANDARECTACONTRA">#REF!</definedName>
    <definedName name="BARANDARECTAM2CONTRA">#REF!</definedName>
    <definedName name="BARANDILLA">[70]Análisis!#REF!</definedName>
    <definedName name="BARANDILLA_2">#N/A</definedName>
    <definedName name="BARANDILLA_3">#N/A</definedName>
    <definedName name="barra12">[31]analisis!$G$2860</definedName>
    <definedName name="BARRO" localSheetId="0">#REF!</definedName>
    <definedName name="BARRO">#REF!</definedName>
    <definedName name="BASE">[42]ANALISIS!$H$401</definedName>
    <definedName name="base.pedestal">#REF!</definedName>
    <definedName name="Base.piso.Mármol">[55]Análisis!$D$471</definedName>
    <definedName name="base.sofa.cama">#REF!</definedName>
    <definedName name="baseia">#REF!</definedName>
    <definedName name="baseib">#REF!</definedName>
    <definedName name="baseic">#REF!</definedName>
    <definedName name="baseiia">#REF!</definedName>
    <definedName name="baseiib">#REF!</definedName>
    <definedName name="baseiic">#REF!</definedName>
    <definedName name="baseiiia">#REF!</definedName>
    <definedName name="baseiiib">#REF!</definedName>
    <definedName name="baseiiic">#REF!</definedName>
    <definedName name="baseiiiia">#REF!</definedName>
    <definedName name="baseiiiib">#REF!</definedName>
    <definedName name="baseiiiic">#REF!</definedName>
    <definedName name="bbthsrty">#REF!</definedName>
    <definedName name="bd_4">[71]PRECIOS!$E$82</definedName>
    <definedName name="Beg_Bal">#REF!</definedName>
    <definedName name="BENEF">#REF!</definedName>
    <definedName name="BENEFICIOS">'[45]LISTA DE PRECIO'!$C$18</definedName>
    <definedName name="BERM">#REF!</definedName>
    <definedName name="Bidet_Royal____Aparato">[17]Insumos!#REF!</definedName>
    <definedName name="BIDETBCO">[69]Ana!#REF!</definedName>
    <definedName name="BIDETBCOPVC">#REF!</definedName>
    <definedName name="BIDETCOL">[69]Ana!#REF!</definedName>
    <definedName name="BIDETCOLPVC">#REF!</definedName>
    <definedName name="BISAGRA">#REF!</definedName>
    <definedName name="BLHORM4">'[20]Anal. horm.'!#REF!</definedName>
    <definedName name="BLHORM6A60" localSheetId="0">[5]UASD!$F$3256</definedName>
    <definedName name="BLHORM6A60">[6]UASD!$F$3256</definedName>
    <definedName name="BLHORM8A40" localSheetId="0">'[20]Anal. horm.'!#REF!</definedName>
    <definedName name="BLHORM8A40">'[20]Anal. horm.'!#REF!</definedName>
    <definedName name="BLHORM8A80">'[20]Anal. horm.'!#REF!</definedName>
    <definedName name="blobnp">[20]Volumenes!#REF!</definedName>
    <definedName name="bloc">[72]Ana!$F$139</definedName>
    <definedName name="bloc6">'[57]anal term'!$G$251</definedName>
    <definedName name="block">[72]Ana!$F$183</definedName>
    <definedName name="block.8.bnp.20">'[73]Ana. blocks y termin.'!$D$6</definedName>
    <definedName name="BLOCK0.10M" localSheetId="0">#REF!</definedName>
    <definedName name="BLOCK0.10M">#REF!</definedName>
    <definedName name="BLOCK0.15M" localSheetId="0">#REF!</definedName>
    <definedName name="BLOCK0.15M">#REF!</definedName>
    <definedName name="BLOCK0.20M" localSheetId="0">#REF!</definedName>
    <definedName name="BLOCK0.20M">#REF!</definedName>
    <definedName name="BLOCK0.30M">#REF!</definedName>
    <definedName name="BLOCK10" localSheetId="0">#REF!</definedName>
    <definedName name="BLOCK10">#REF!</definedName>
    <definedName name="BLOCK12" localSheetId="0">#REF!</definedName>
    <definedName name="BLOCK12">#REF!</definedName>
    <definedName name="BLOCK15">[74]Analisis!$F$208</definedName>
    <definedName name="block4" localSheetId="0">#REF!</definedName>
    <definedName name="block4">#REF!</definedName>
    <definedName name="BLOCK4RUST" localSheetId="0">#REF!</definedName>
    <definedName name="BLOCK4RUST">#REF!</definedName>
    <definedName name="BLOCK5">#REF!</definedName>
    <definedName name="BLOCK6" localSheetId="0">#REF!</definedName>
    <definedName name="BLOCK6">#REF!</definedName>
    <definedName name="Block61" localSheetId="0">[20]Volumenes!#REF!</definedName>
    <definedName name="Block61">[20]Volumenes!#REF!</definedName>
    <definedName name="block63">[20]Volumenes!#REF!</definedName>
    <definedName name="BLOCK640" localSheetId="0">#REF!</definedName>
    <definedName name="BLOCK640">#REF!</definedName>
    <definedName name="BLOCK6VIO2">#REF!</definedName>
    <definedName name="block8" localSheetId="0">#REF!</definedName>
    <definedName name="block8">#REF!</definedName>
    <definedName name="BLOCK820">#REF!</definedName>
    <definedName name="BLOCK820CLLENAS">[63]Ana!#REF!</definedName>
    <definedName name="BLOCK840" localSheetId="0">#REF!</definedName>
    <definedName name="BLOCK840">#REF!</definedName>
    <definedName name="BLOCK840CLLENAS">#REF!</definedName>
    <definedName name="BLOCK8ESP">#REF!</definedName>
    <definedName name="BLOCK8RUST" localSheetId="0">#REF!</definedName>
    <definedName name="BLOCK8RUST">#REF!</definedName>
    <definedName name="BLOCKCA" localSheetId="0">#REF!</definedName>
    <definedName name="BLOCKCA">#REF!</definedName>
    <definedName name="BLOCKCALAD666">#REF!</definedName>
    <definedName name="BLOCKCALAD886">#REF!</definedName>
    <definedName name="BLOCKCALADORN152040">#REF!</definedName>
    <definedName name="BLOCRI">#REF!</definedName>
    <definedName name="BLOK6">'[20]Anal. horm.'!#REF!</definedName>
    <definedName name="bloq4">[67]Analisis!$E$751</definedName>
    <definedName name="bloq6">[67]Analisis!$E$739</definedName>
    <definedName name="BLOQ61">[20]Volumenes!#REF!</definedName>
    <definedName name="Bloque.12.M.A.">#REF!</definedName>
    <definedName name="Bloque.12.SNP.Villas">[55]Análisis!$D$1112</definedName>
    <definedName name="Bloque.4.Barpis">[60]Análisis!#REF!</definedName>
    <definedName name="Bloque.4.MA">#REF!</definedName>
    <definedName name="Bloque.4.SNP.Mezc.Antillana">[60]Análisis!#REF!</definedName>
    <definedName name="Bloque.4.SNP.Villas">[55]Análisis!$D$915</definedName>
    <definedName name="Bloque.4BNP.Mezc.Antillana">[60]Análisis!#REF!</definedName>
    <definedName name="Bloque.6.BNP.Mezc.Antillana">[60]Análisis!#REF!</definedName>
    <definedName name="Bloque.6.BNP.Villas">#REF!</definedName>
    <definedName name="Bloque.6.MA">#REF!</definedName>
    <definedName name="Bloque.6.SNP.Mezc.Antillana">[60]Análisis!#REF!</definedName>
    <definedName name="Bloque.6.SNP.Villas">#REF!</definedName>
    <definedName name="Bloque.8.BNP.Villas">#REF!</definedName>
    <definedName name="Bloque.8.MA">#REF!</definedName>
    <definedName name="Bloque.8.SNP.Villas">#REF!</definedName>
    <definedName name="Bloque.8.SNP.Villas.A0.8">#REF!</definedName>
    <definedName name="Bloque.8SNP.Villas">#REF!</definedName>
    <definedName name="Bloque.Med.Luna.8.MA">[55]Insumos!#REF!</definedName>
    <definedName name="BLOQUE4">[29]Materiales!$E$651</definedName>
    <definedName name="BLOQUE6">[29]Materiales!$E$652</definedName>
    <definedName name="BLOQUE8" localSheetId="0">#REF!</definedName>
    <definedName name="BLOQUE8">#REF!</definedName>
    <definedName name="bloques">[72]Ana!$F$139</definedName>
    <definedName name="Bloques.8.BNTN.Mezc.Antillana">[60]Análisis!#REF!</definedName>
    <definedName name="Bloques.8.SNP.Mezc.Antillana">[60]Análisis!#REF!</definedName>
    <definedName name="Bloques.8.SNPT">[55]Análisis!$D$306</definedName>
    <definedName name="bloques.calados">#REF!</definedName>
    <definedName name="Bloques_de_4">[44]Insumos!$B$21:$D$21</definedName>
    <definedName name="Bloques_de_6">[44]Insumos!$B$22:$D$22</definedName>
    <definedName name="Bloques_de_8">[44]Insumos!$B$23:$D$23</definedName>
    <definedName name="bloques4">[47]MATERIALES!#REF!</definedName>
    <definedName name="bloques6">[47]MATERIALES!#REF!</definedName>
    <definedName name="bloques8">[47]MATERIALES!#REF!</definedName>
    <definedName name="BLOQUESVID">[63]Ins!$E$260</definedName>
    <definedName name="bobedilla">#REF!</definedName>
    <definedName name="bobedilla6.54">#REF!</definedName>
    <definedName name="BOMBA">#REF!</definedName>
    <definedName name="Bomba.Arrastre">[55]Insumos!$E$142</definedName>
    <definedName name="BOMBAS" localSheetId="0">#REF!</definedName>
    <definedName name="BOMBAS">#REF!</definedName>
    <definedName name="BOMBILLAS_1500W">[75]INSU!$B$42</definedName>
    <definedName name="BOMVAC" localSheetId="0">#REF!</definedName>
    <definedName name="BOMVAC">#REF!</definedName>
    <definedName name="BOQUILLAFREG">#REF!</definedName>
    <definedName name="BOQUILLALAV">#REF!</definedName>
    <definedName name="BOQUILLALAV212TAPON">#REF!</definedName>
    <definedName name="BOQUILLALAVCRO">#REF!</definedName>
    <definedName name="BOQUILLALAVPVC">#REF!</definedName>
    <definedName name="Borde.marmol.A">[55]Insumos!#REF!</definedName>
    <definedName name="Bordillo.Granito.Lavado">#REF!</definedName>
    <definedName name="BORDILLO4" localSheetId="0">#REF!</definedName>
    <definedName name="BORDILLO4">#REF!</definedName>
    <definedName name="BORDILLO6" localSheetId="0">#REF!</definedName>
    <definedName name="BORDILLO6">#REF!</definedName>
    <definedName name="BORDILLO8" localSheetId="0">#REF!</definedName>
    <definedName name="BORDILLO8">#REF!</definedName>
    <definedName name="Borrar_C.A1">'[76]Col.Amarre'!$J$9:$M$9,'[76]Col.Amarre'!$J$10:$R$10,'[76]Col.Amarre'!$AG$13:$AH$13,'[76]Col.Amarre'!$AJ$11:$AK$11,'[76]Col.Amarre'!$AP$13:$AQ$13,'[76]Col.Amarre'!$AR$11:$AS$11,'[76]Col.Amarre'!$D$16:$M$35,'[76]Col.Amarre'!$V$16:$AC$35</definedName>
    <definedName name="Borrar_Esc.">[76]Escalera!$J$9:$M$9,[76]Escalera!$J$10:$R$10,[76]Escalera!$AL$14:$AM$14,[76]Escalera!$AL$16:$AM$16,[76]Escalera!$I$16:$M$16,[76]Escalera!$B$19:$AE$32,[76]Escalera!$AN$19:$AQ$32</definedName>
    <definedName name="Borrar_Muros">[76]Muros!$W$15:$Z$15,[76]Muros!$AA$15:$AD$15,[76]Muros!$AF$13,[76]Muros!$K$20:$L$20,[76]Muros!$O$26:$P$26</definedName>
    <definedName name="Borrar_Precio">'[77]Cotz.'!$F$23:$F$800,'[77]Cotz.'!$K$280:$K$800</definedName>
    <definedName name="Borrar_V.C1">[78]qqVgas!$J$9:$M$9,[78]qqVgas!$J$10:$R$10,[78]qqVgas!$AJ$11:$AK$11,[78]qqVgas!$AR$11:$AS$11,[78]qqVgas!$AG$13:$AH$13,[78]qqVgas!$AP$13:$AQ$13,[78]qqVgas!$D$16:$AC$195</definedName>
    <definedName name="BOT" localSheetId="0">#REF!</definedName>
    <definedName name="BOT">#REF!</definedName>
    <definedName name="Bote">#REF!</definedName>
    <definedName name="BOTE_3.6KM">'[79]Analisis BC'!$H$60</definedName>
    <definedName name="bote_3km" localSheetId="0">#REF!</definedName>
    <definedName name="bote_3km">#REF!</definedName>
    <definedName name="bote_5km">#REF!</definedName>
    <definedName name="Bote_de_Material">[44]Insumos!$B$27:$D$27</definedName>
    <definedName name="BOTE3.6KM">[74]Analisis!$F$80</definedName>
    <definedName name="BOTEEQUIPO" localSheetId="0">#REF!</definedName>
    <definedName name="BOTEEQUIPO">#REF!</definedName>
    <definedName name="botemano">#REF!</definedName>
    <definedName name="botes">[80]GONZALO!#REF!</definedName>
    <definedName name="bOTIQUIN01" localSheetId="0">#REF!</definedName>
    <definedName name="bOTIQUIN01">#REF!</definedName>
    <definedName name="bOTIQUIN02">#REF!</definedName>
    <definedName name="bOTIQUIN03">#REF!</definedName>
    <definedName name="bOTIQUIN04">#REF!</definedName>
    <definedName name="bOTIQUIN05">#REF!</definedName>
    <definedName name="bOTIQUIN06">#REF!</definedName>
    <definedName name="botmat">#REF!</definedName>
    <definedName name="BOTONTIMBRE">#REF!</definedName>
    <definedName name="BOVFOAM">#REF!</definedName>
    <definedName name="boxes">[32]Factura!#REF!</definedName>
    <definedName name="bp_4">[71]PRECIOS!$E$84</definedName>
    <definedName name="BPLUV4SDR41CONTRA">#REF!</definedName>
    <definedName name="BREAKER15">#REF!</definedName>
    <definedName name="BREAKER2P40">#REF!</definedName>
    <definedName name="BREAKER2P60">#REF!</definedName>
    <definedName name="Brigada_de_Topografía__incluyendo_equipos">[44]Insumos!$B$148:$D$148</definedName>
    <definedName name="BRIGADATOPOGRAFICA">[81]M.O.!$C$9</definedName>
    <definedName name="Brillado.Marmol">[55]Insumos!$E$134</definedName>
    <definedName name="brochas">#REF!</definedName>
    <definedName name="BT" localSheetId="0">#REF!</definedName>
    <definedName name="BT">#REF!</definedName>
    <definedName name="bum" localSheetId="0">'[28]Pres. '!#REF!</definedName>
    <definedName name="bum">'[28]Pres. '!#REF!</definedName>
    <definedName name="button_area_1">#REF!</definedName>
    <definedName name="C._ADICIONAL">#N/A</definedName>
    <definedName name="c.gas.gen">#REF!</definedName>
    <definedName name="C.Piscina.C1">[60]Análisis!#REF!</definedName>
    <definedName name="C.Piscina.C2">[60]Análisis!#REF!</definedName>
    <definedName name="C.Piscina.C3">[60]Análisis!#REF!</definedName>
    <definedName name="C.Piscina.C4">[60]Análisis!#REF!</definedName>
    <definedName name="C.Piscina.C5">[60]Análisis!#REF!</definedName>
    <definedName name="C.Piscina.Cc">[60]Análisis!#REF!</definedName>
    <definedName name="C.Piscina.Losa">[60]Análisis!#REF!</definedName>
    <definedName name="C.Piscina.V1">[60]Análisis!#REF!</definedName>
    <definedName name="C.Piscina.V2">[60]Análisis!#REF!</definedName>
    <definedName name="C.Piscina.V3">[60]Análisis!#REF!</definedName>
    <definedName name="C.Piscina.V4">[60]Análisis!#REF!</definedName>
    <definedName name="C.Piscina.V5">[60]Análisis!#REF!</definedName>
    <definedName name="C.Piscina.V6">[60]Análisis!#REF!</definedName>
    <definedName name="C.Piscina.ZC1">[60]Análisis!#REF!</definedName>
    <definedName name="C.Piscina.ZC2">[60]Análisis!#REF!</definedName>
    <definedName name="C.Piscina.ZC3">[60]Análisis!#REF!</definedName>
    <definedName name="C.Piscina.ZC4">[60]Análisis!#REF!</definedName>
    <definedName name="C.Piscina.ZC5">[60]Análisis!#REF!</definedName>
    <definedName name="C.Piscina.ZCc">[60]Análisis!#REF!</definedName>
    <definedName name="C.Tennis.C1">[60]Análisis!#REF!</definedName>
    <definedName name="C.Tennis.C2yC5">[60]Análisis!#REF!</definedName>
    <definedName name="C.Tennis.C4">[60]Análisis!#REF!</definedName>
    <definedName name="C.Tennis.V1">[60]Análisis!#REF!</definedName>
    <definedName name="C.Tennis.V10">[60]Análisis!#REF!</definedName>
    <definedName name="C.Tennis.V2">[60]Análisis!#REF!</definedName>
    <definedName name="C.Tennis.V3">[60]Análisis!#REF!</definedName>
    <definedName name="C.Tennis.V4">[60]Análisis!#REF!</definedName>
    <definedName name="C.Tennis.V5">[60]Análisis!#REF!</definedName>
    <definedName name="C.Tennis.V6">[60]Análisis!#REF!</definedName>
    <definedName name="C.Tennis.V7">[60]Análisis!#REF!</definedName>
    <definedName name="C.Tennis.V8">[60]Análisis!#REF!</definedName>
    <definedName name="C.Tennis.V9">[60]Análisis!#REF!</definedName>
    <definedName name="C.Tennis.ZC1">[60]Análisis!#REF!</definedName>
    <definedName name="C.Tennis.Zc2">[60]Análisis!#REF!</definedName>
    <definedName name="C.Tennis.ZC3">[60]Análisis!#REF!</definedName>
    <definedName name="C.Tennis.ZC4">[60]Análisis!#REF!</definedName>
    <definedName name="C.Tennis.ZC5">[60]Análisis!#REF!</definedName>
    <definedName name="C1.1erN.Villa">[55]Análisis!#REF!</definedName>
    <definedName name="C1.2doN.Villas">[55]Análisis!#REF!</definedName>
    <definedName name="C2.1erN.Villa">[55]Análisis!#REF!</definedName>
    <definedName name="C3.2do.N.Villa">[55]Análisis!#REF!</definedName>
    <definedName name="Caareteo.2do.N">#REF!</definedName>
    <definedName name="CAASC1">[20]Volumenes!#REF!</definedName>
    <definedName name="caballete.tejas.hispaniola">#REF!</definedName>
    <definedName name="CABALLETEALUZINC">'[82]ANALISIS HORMIGON ARMADO'!#REF!</definedName>
    <definedName name="CABALLETEBARRO" localSheetId="0">#REF!</definedName>
    <definedName name="CABALLETEBARRO">#REF!</definedName>
    <definedName name="CABALLETEZ29">#REF!</definedName>
    <definedName name="Cabañas.Ejecutivas">'[55]Cabañas Ejecutivas'!$G$109</definedName>
    <definedName name="Cabañas.Presidenciales">'[55]Cabañas Presidenciales '!$G$161</definedName>
    <definedName name="cabañas.simpleI">'[55]Cabañas simple Tipo I'!$G$106</definedName>
    <definedName name="cabañas.simpleII">'[55]Cabañas simple Tipo 2'!$G$106</definedName>
    <definedName name="cabañas.simpleIII">'[55]Cabañas simple Tipo 3'!$G$107</definedName>
    <definedName name="Cabañas.Vice.Presidenciales">'[55]Cabañas Vice Presidenciales'!$G$157</definedName>
    <definedName name="CABEZA">#REF!</definedName>
    <definedName name="CABEZAL" localSheetId="0">#REF!</definedName>
    <definedName name="CABEZAL">#REF!</definedName>
    <definedName name="Cable_de_Postensado">[52]Insumos!#REF!</definedName>
    <definedName name="Cable_de_Postensado_2">#N/A</definedName>
    <definedName name="Cable_de_Postensado_3">#N/A</definedName>
    <definedName name="cablo2">[57]Volumenes!$I$2234</definedName>
    <definedName name="cablo3">[20]Volumenes!#REF!</definedName>
    <definedName name="CABTEJAASFINST" localSheetId="0">#REF!</definedName>
    <definedName name="CABTEJAASFINST">#REF!</definedName>
    <definedName name="CACCATO">#REF!</definedName>
    <definedName name="CACCEMP">#REF!</definedName>
    <definedName name="CACERO">[29]M.O.!$C$965</definedName>
    <definedName name="CACERO60" localSheetId="0">#REF!</definedName>
    <definedName name="CACERO60">#REF!</definedName>
    <definedName name="CACEROCOLCIR">#REF!</definedName>
    <definedName name="CACEROCOLML">[29]M.O.!$C$959</definedName>
    <definedName name="CACEROLOSALIMA" localSheetId="0">#REF!</definedName>
    <definedName name="CACEROLOSALIMA">#REF!</definedName>
    <definedName name="CACEROMALLA">#REF!</definedName>
    <definedName name="CACEROML">[29]M.O.!$C$961</definedName>
    <definedName name="CACEROPI" localSheetId="0">#REF!</definedName>
    <definedName name="CACEROPI">#REF!</definedName>
    <definedName name="CACEROPORTICO">#REF!</definedName>
    <definedName name="CACERORAMPA">#REF!</definedName>
    <definedName name="CACEROSUBIR2">#REF!</definedName>
    <definedName name="CACEROSUBIR3">#REF!</definedName>
    <definedName name="CACEROSUBIR4">#REF!</definedName>
    <definedName name="CACEROSUBIR5">#REF!</definedName>
    <definedName name="CACEROSUBIR6">#REF!</definedName>
    <definedName name="CACEROVIGAML">[29]M.O.!$C$967</definedName>
    <definedName name="CACEROZAP">[29]M.O.!$C$969</definedName>
    <definedName name="CACOM12HG" localSheetId="0">#REF!</definedName>
    <definedName name="CACOM12HG">#REF!</definedName>
    <definedName name="CACOM12PVC">#REF!</definedName>
    <definedName name="CACOM8HG">#REF!</definedName>
    <definedName name="cadeneros">'[51]O.M. y Salarios'!#REF!</definedName>
    <definedName name="CADOQUIN">#REF!</definedName>
    <definedName name="CAJA2412">#REF!</definedName>
    <definedName name="CAJA2434">#REF!</definedName>
    <definedName name="CAJA4434">#REF!</definedName>
    <definedName name="CAJAMETAL2X4DE1_2">[29]Materiales!$E$766</definedName>
    <definedName name="CAJAMETAL2X4DE3_4">[29]Materiales!$E$767</definedName>
    <definedName name="CAJAOCTA12" localSheetId="0">#REF!</definedName>
    <definedName name="CAJAOCTA12">#REF!</definedName>
    <definedName name="CAL" localSheetId="1">[83]Ins!$E$338</definedName>
    <definedName name="cal" localSheetId="0">#REF!</definedName>
    <definedName name="cal">#REF!</definedName>
    <definedName name="Cal.Hidratada">[55]Insumos!$E$21</definedName>
    <definedName name="Cal.Hidratada.Perla">#REF!</definedName>
    <definedName name="Cal_Pomier____50_Lbs.">[44]Insumos!$B$29:$D$29</definedName>
    <definedName name="calad">[67]Analisis!$E$757</definedName>
    <definedName name="CALADOBARRO66" localSheetId="0">#REF!</definedName>
    <definedName name="CALADOBARRO66">#REF!</definedName>
    <definedName name="CALADOBARRO88">#REF!</definedName>
    <definedName name="CALELECRI12">#REF!</definedName>
    <definedName name="CALELECRI20">#REF!</definedName>
    <definedName name="CALELECRI30">#REF!</definedName>
    <definedName name="CALELECRI42">#REF!</definedName>
    <definedName name="CALELECRI6">#REF!</definedName>
    <definedName name="CALELECRI60">#REF!</definedName>
    <definedName name="CALELECRI8">#REF!</definedName>
    <definedName name="CALELEIMP20">#REF!</definedName>
    <definedName name="CALELEIMP30">#REF!</definedName>
    <definedName name="CALELEIMP40">#REF!</definedName>
    <definedName name="CALELEIMP80">#REF!</definedName>
    <definedName name="CALENTPVC">#REF!</definedName>
    <definedName name="CALICHE" localSheetId="0">#REF!</definedName>
    <definedName name="CALICHE">#REF!</definedName>
    <definedName name="CALICHEB" localSheetId="0">#REF!</definedName>
    <definedName name="CALICHEB">#REF!</definedName>
    <definedName name="Calles.Acera.ycontenes">'[55]Calles, aceras y contenes'!$G$77</definedName>
    <definedName name="calzohormigon">#REF!</definedName>
    <definedName name="CAMA">'[2]Part. No Ejecutables'!#REF!</definedName>
    <definedName name="CAMARACAL" localSheetId="0">#REF!</definedName>
    <definedName name="CAMARACAL">#REF!</definedName>
    <definedName name="CAMARAROC">#REF!</definedName>
    <definedName name="CAMARATIE">#REF!</definedName>
    <definedName name="camins">[67]Analisis!$E$971</definedName>
    <definedName name="camioncama">'[40]Listado Equipos a utilizar'!#REF!</definedName>
    <definedName name="camioneta">'[40]Listado Equipos a utilizar'!#REF!</definedName>
    <definedName name="Camionv6">[33]Equipos!$E$14</definedName>
    <definedName name="CAMIONVOLTEO">[47]EQUIPOS!$I$19</definedName>
    <definedName name="CAMPAMENTO">[42]CAMPAMENTO2!$G$28</definedName>
    <definedName name="CAMU1">[20]Volumenes!#REF!</definedName>
    <definedName name="camufac2">[20]Volumenes!#REF!</definedName>
    <definedName name="CAN" localSheetId="0">[3]A!#REF!</definedName>
    <definedName name="CAN">[3]A!#REF!</definedName>
    <definedName name="can.meses">'[84]Analisis (2)'!$H$5</definedName>
    <definedName name="CANALETACONTRA">#REF!</definedName>
    <definedName name="canali">#REF!</definedName>
    <definedName name="canalii">#REF!</definedName>
    <definedName name="canaliii">#REF!</definedName>
    <definedName name="canaliiii">#REF!</definedName>
    <definedName name="CANASC1">[20]Volumenes!#REF!</definedName>
    <definedName name="canblo2">[20]Volumenes!#REF!</definedName>
    <definedName name="CANCOL1">[20]Volumenes!#REF!</definedName>
    <definedName name="CANDADO" localSheetId="0">#REF!</definedName>
    <definedName name="CANDADO">#REF!</definedName>
    <definedName name="CANMU1" localSheetId="0">[20]Volumenes!#REF!</definedName>
    <definedName name="CANMU1">[20]Volumenes!#REF!</definedName>
    <definedName name="CANO">[20]Volumenes!#REF!</definedName>
    <definedName name="Cant">#REF!</definedName>
    <definedName name="cant.meses">'[85]EST N. DE OVANDO CENTRAL (MOD. '!$I$5</definedName>
    <definedName name="Cant_2">"$#REF!.$D$1:$D$65534"</definedName>
    <definedName name="Cant_3">"$#REF!.$D$1:$D$65534"</definedName>
    <definedName name="CANT1">#REF!</definedName>
    <definedName name="CANT1_2">"$#REF!.$D$1:$D$65534"</definedName>
    <definedName name="CANT1_3">"$#REF!.$D$1:$D$65534"</definedName>
    <definedName name="cant10">#REF!</definedName>
    <definedName name="cant2">#REF!</definedName>
    <definedName name="Cant3">#REF!</definedName>
    <definedName name="cant4" localSheetId="0">[17]Sheet4!$C$1:$C$65536</definedName>
    <definedName name="cant4">[14]Sheet4!$C$1:$C$65536</definedName>
    <definedName name="cant5" localSheetId="0">[17]Sheet5!$C$1:$C$65536</definedName>
    <definedName name="cant5">[14]Sheet5!$C$1:$C$65536</definedName>
    <definedName name="CANT6">#REF!</definedName>
    <definedName name="CANT6_2">"$#REF!.$C$1:$C$65534"</definedName>
    <definedName name="CANT6_3">"$#REF!.$C$1:$C$65534"</definedName>
    <definedName name="cant7">#REF!</definedName>
    <definedName name="Cant8">#REF!</definedName>
    <definedName name="canta">#REF!</definedName>
    <definedName name="canta_2">"$#REF!.$H$1:$H$65534"</definedName>
    <definedName name="canta_3">"$#REF!.$H$1:$H$65534"</definedName>
    <definedName name="CANTIDADPRESUPUESTO">#REF!</definedName>
    <definedName name="CANTIDADPRESUPUESTO_2">"$#REF!.$C$1:$C$65534"</definedName>
    <definedName name="CANTIDADPRESUPUESTO_3">"$#REF!.$C$1:$C$65534"</definedName>
    <definedName name="CANTO" localSheetId="0">#REF!</definedName>
    <definedName name="CANTO">#REF!</definedName>
    <definedName name="Canto.Antillano" localSheetId="0">[60]Análisis!#REF!</definedName>
    <definedName name="Canto.Antillano">[60]Análisis!#REF!</definedName>
    <definedName name="CANTO1">[20]Volumenes!#REF!</definedName>
    <definedName name="Cantos">[86]Análisis!$N$957</definedName>
    <definedName name="Cantos.1erN">#REF!</definedName>
    <definedName name="Cantos.2doN">#REF!</definedName>
    <definedName name="Cantos.3erN">#REF!</definedName>
    <definedName name="Cantos.4toN">#REF!</definedName>
    <definedName name="Cantos.Villas">#REF!</definedName>
    <definedName name="cantp">#REF!</definedName>
    <definedName name="cantp_2">"$#REF!.$J$1:$J$65534"</definedName>
    <definedName name="cantp_3">"$#REF!.$J$1:$J$65534"</definedName>
    <definedName name="cantpre">#REF!</definedName>
    <definedName name="cantpre_2">"$#REF!.$D$1:$D$65534"</definedName>
    <definedName name="cantpre_3">"$#REF!.$D$1:$D$65534"</definedName>
    <definedName name="cantt">#REF!</definedName>
    <definedName name="cantt_2">"$#REF!.$L$1:$L$65534"</definedName>
    <definedName name="cantt_3">"$#REF!.$L$1:$L$65534"</definedName>
    <definedName name="CAOBA" localSheetId="0">#REF!</definedName>
    <definedName name="CAOBA">#REF!</definedName>
    <definedName name="Cap.col.20x30">#REF!</definedName>
    <definedName name="Cap.col.30x40">#REF!</definedName>
    <definedName name="Cap.col.40x40">#REF!</definedName>
    <definedName name="Cap.col.redonda">#REF!</definedName>
    <definedName name="Cap.col.tapaytapa1cara">#REF!</definedName>
    <definedName name="Cap.col.tapaytapa2caras">#REF!</definedName>
    <definedName name="capa">[33]ManodeObra!$E$11</definedName>
    <definedName name="Capatazequipo">[47]OBRAMANO!$F$81</definedName>
    <definedName name="capu2">[20]Volumenes!#REF!</definedName>
    <definedName name="capu3">[20]Volumenes!#REF!</definedName>
    <definedName name="capu3y">[20]Volumenes!#REF!</definedName>
    <definedName name="capue2">[20]Volumenes!#REF!</definedName>
    <definedName name="CAR.SOC">'[87]Cargas Sociales'!$G$23</definedName>
    <definedName name="CARANTEPECHO" localSheetId="0">[66]M.O.!#REF!</definedName>
    <definedName name="CARANTEPECHO">[66]M.O.!#REF!</definedName>
    <definedName name="CARANTEPH10" localSheetId="0">#REF!</definedName>
    <definedName name="CARANTEPH10">#REF!</definedName>
    <definedName name="CARARCOFONDO20RADIO3">#REF!</definedName>
    <definedName name="CARASB36">#REF!</definedName>
    <definedName name="CARASB36ENLATES">#REF!</definedName>
    <definedName name="CARASB38">#REF!</definedName>
    <definedName name="CARASB38ENLATES">#REF!</definedName>
    <definedName name="CARCABASB">#REF!</definedName>
    <definedName name="CARCABZINC">#REF!</definedName>
    <definedName name="CARCIELORASB2X2">#REF!</definedName>
    <definedName name="CARCIELORCARCOSTILLA">#REF!</definedName>
    <definedName name="CARCIELORPLY2X2">#REF!</definedName>
    <definedName name="CARCIELORPLYCARPIEDRA">#REF!</definedName>
    <definedName name="CARCOL1">[20]Volumenes!#REF!</definedName>
    <definedName name="CARCOL1X1CONF" localSheetId="0">#REF!</definedName>
    <definedName name="CARCOL1X1CONF">#REF!</definedName>
    <definedName name="CARCOL1X1INST">#REF!</definedName>
    <definedName name="CARCOL2TAPA10RETALLE">#REF!</definedName>
    <definedName name="CARCOL2TAPA20RETALLE">#REF!</definedName>
    <definedName name="CARCOL2TAPA30">#REF!</definedName>
    <definedName name="CARCOL2TAPA30RETALLE">#REF!</definedName>
    <definedName name="CARCOL2TAPA40">#REF!</definedName>
    <definedName name="CARCOL2TAPA50">#REF!</definedName>
    <definedName name="CARCOL30">[66]M.O.!#REF!</definedName>
    <definedName name="CARCOL30X30CONF" localSheetId="0">#REF!</definedName>
    <definedName name="CARCOL30X30CONF">#REF!</definedName>
    <definedName name="CARCOL30X30INST">#REF!</definedName>
    <definedName name="CARCOL40X40CONF">#REF!</definedName>
    <definedName name="CARCOL40X40INST">#REF!</definedName>
    <definedName name="CARCOL50">[66]M.O.!#REF!</definedName>
    <definedName name="CARCOL50X50CONF" localSheetId="0">#REF!</definedName>
    <definedName name="CARCOL50X50CONF">#REF!</definedName>
    <definedName name="CARCOL50X50INST">#REF!</definedName>
    <definedName name="CARCOL60X60CONF">#REF!</definedName>
    <definedName name="CARCOL60X60INST">#REF!</definedName>
    <definedName name="CARCOL70X70CONF">#REF!</definedName>
    <definedName name="CARCOL70X70INST">#REF!</definedName>
    <definedName name="CARCOL80X80CONF">#REF!</definedName>
    <definedName name="CARCOL80X80INST">#REF!</definedName>
    <definedName name="CARCOLAMARRE">[66]M.O.!#REF!</definedName>
    <definedName name="CARCOLCONICA50" localSheetId="0">#REF!</definedName>
    <definedName name="CARCOLCONICA50">#REF!</definedName>
    <definedName name="CARCOLRED50">#REF!</definedName>
    <definedName name="CARDIN20LUZ2">#REF!</definedName>
    <definedName name="CARDIN40LUZ2">#REF!</definedName>
    <definedName name="CARDIVPLY1">#REF!</definedName>
    <definedName name="CARDIVPLY2">#REF!</definedName>
    <definedName name="Careteo">[86]Análisis!$N$890</definedName>
    <definedName name="careteo.3erN">#REF!</definedName>
    <definedName name="careteo.4to.N">#REF!</definedName>
    <definedName name="Careteo.Antillano">[60]Análisis!#REF!</definedName>
    <definedName name="careteo.Villas">#REF!</definedName>
    <definedName name="CARFP275">#REF!</definedName>
    <definedName name="CARFP3">#REF!</definedName>
    <definedName name="CARFP4">#REF!</definedName>
    <definedName name="CARFP5">#REF!</definedName>
    <definedName name="CARFP6">#REF!</definedName>
    <definedName name="cargador">'[40]Listado Equipos a utilizar'!#REF!</definedName>
    <definedName name="CARGADORB">[88]EQUIPOS!$D$13</definedName>
    <definedName name="CARLOSAPLA" localSheetId="0">[66]M.O.!#REF!</definedName>
    <definedName name="CARLOSAPLA">[66]M.O.!#REF!</definedName>
    <definedName name="CARLOSAVARIASAGUAS">[66]M.O.!#REF!</definedName>
    <definedName name="Carmen" localSheetId="0">#REF!</definedName>
    <definedName name="Carmen">#REF!</definedName>
    <definedName name="carmufac" localSheetId="0">[20]Volumenes!#REF!</definedName>
    <definedName name="carmufac">[20]Volumenes!#REF!</definedName>
    <definedName name="CARMURO">[66]M.O.!#REF!</definedName>
    <definedName name="CARMUROCONF" localSheetId="0">#REF!</definedName>
    <definedName name="CARMUROCONF">#REF!</definedName>
    <definedName name="CARMUROINST">#REF!</definedName>
    <definedName name="caro">#REF!</definedName>
    <definedName name="Caro.viga.25x50">[68]Insumos!$E$225</definedName>
    <definedName name="Carp.Atc.Vigas.25x50">#REF!</definedName>
    <definedName name="Carp.Col.25x25">[68]Insumos!$E$199</definedName>
    <definedName name="Carp.Col.30x30">[68]Insumos!$E$200</definedName>
    <definedName name="Carp.Col.35x35">[68]Insumos!$E$201</definedName>
    <definedName name="Carp.Col.45x45">[68]Insumos!$E$203</definedName>
    <definedName name="Carp.Col.50x50">[68]Insumos!$E$204</definedName>
    <definedName name="Carp.Col.55x55">[68]Insumos!$E$205</definedName>
    <definedName name="Carp.Col.60x60">[68]Insumos!$E$206</definedName>
    <definedName name="Carp.Col.Ø25cm">[68]Insumos!$E$208</definedName>
    <definedName name="Carp.Col.Ø30">[68]Insumos!$E$209</definedName>
    <definedName name="Carp.Col.Ø35">#REF!</definedName>
    <definedName name="Carp.Col.Ø40">[68]Insumos!$E$211</definedName>
    <definedName name="Carp.Col.Ø45">[68]Insumos!$E$212</definedName>
    <definedName name="Carp.Col.Ø65">#REF!</definedName>
    <definedName name="Carp.Col.Ø90">[68]Insumos!$E$217</definedName>
    <definedName name="Carp.col.tapaytapa">[68]Insumos!$E$198</definedName>
    <definedName name="carp.Col40x40">[68]Insumos!$E$202</definedName>
    <definedName name="Carp.Colm.Redonda.30cm">[55]Insumos!#REF!</definedName>
    <definedName name="Carp.ColØ60">[68]Insumos!$E$213</definedName>
    <definedName name="Carp.ColØ70">[68]Insumos!$E$215</definedName>
    <definedName name="Carp.ColØ80">[68]Insumos!$E$216</definedName>
    <definedName name="Carp.colum.Redon.60cm">[55]Insumos!#REF!</definedName>
    <definedName name="Carp.Column.atc">#REF!</definedName>
    <definedName name="Carp.Dintel">[68]Insumos!$E$235</definedName>
    <definedName name="Carp.Escal.atc">#REF!</definedName>
    <definedName name="Carp.Losa.Aligeradas.atc">[55]Insumos!$E$164</definedName>
    <definedName name="Carp.losa.Horm.Visto">[55]Insumos!$E$162</definedName>
    <definedName name="Carp.Losa.Horz.atc">#REF!</definedName>
    <definedName name="Carp.Losa.Incl.atc">#REF!</definedName>
    <definedName name="Carp.Muros.atc">[55]Insumos!$E$167</definedName>
    <definedName name="Carp.Platea.Zap.atc">[55]Insumos!$E$168</definedName>
    <definedName name="Carp.Viga.20x30">[68]Insumos!$E$218</definedName>
    <definedName name="Carp.Viga.20x40">[68]Insumos!$E$219</definedName>
    <definedName name="Carp.viga.20x50">#REF!</definedName>
    <definedName name="Carp.Viga.25x35">[68]Insumos!$E$222</definedName>
    <definedName name="Carp.Viga.25x40">[68]Insumos!$E$223</definedName>
    <definedName name="CArp.Viga.25x45">#REF!</definedName>
    <definedName name="Carp.viga.25x50">#REF!</definedName>
    <definedName name="CArp.Viga.25x60">[68]Insumos!$E$226</definedName>
    <definedName name="Carp.Viga.25x65">[68]Insumos!$E$227</definedName>
    <definedName name="Carp.Viga.25x70">[68]Insumos!$E$230</definedName>
    <definedName name="Carp.Viga.25x80">[68]Insumos!$E$231</definedName>
    <definedName name="Carp.viga.30x50">#REF!</definedName>
    <definedName name="Carp.Viga.30x60atc">#REF!</definedName>
    <definedName name="Carp.Viga.30x80">[68]Insumos!$E$229</definedName>
    <definedName name="Carp.viga.amarre">#REF!</definedName>
    <definedName name="Carp.Viga.Curva.20x50">[68]Insumos!$E$232</definedName>
    <definedName name="Carp.Vigas.atc">#REF!</definedName>
    <definedName name="Carp.Vigas.Curvas.30x70">[68]Insumos!$E$233</definedName>
    <definedName name="CARP1" localSheetId="0">[66]Ins!#REF!</definedName>
    <definedName name="CARP1">[66]Ins!#REF!</definedName>
    <definedName name="CARP1RA">#REF!</definedName>
    <definedName name="CARP2">[66]Ins!#REF!</definedName>
    <definedName name="CARP2DA">#REF!</definedName>
    <definedName name="CARPDINTEL">[66]M.O.!#REF!</definedName>
    <definedName name="Carpin.Colum.redon.40">[55]Insumos!#REF!</definedName>
    <definedName name="Carpint.Columna.30.30">'[73]Costos Mano de Obra'!$O$71</definedName>
    <definedName name="Carpint.Columna.Redon.50cm">[55]Insumos!#REF!</definedName>
    <definedName name="Carpintería.vigas.20x32">[55]Insumos!$E$172</definedName>
    <definedName name="Carpintería__Puntales_y_M.O.">'[45]LISTA DE PRECIO'!$C$16</definedName>
    <definedName name="Carpintería_de_Vigas_15x30">[55]Insumos!$E$170</definedName>
    <definedName name="Carpintería_de_Vigas_15x40">[55]Insumos!$E$171</definedName>
    <definedName name="Carpintería_de_Vigas_20x130">[55]Insumos!$E$177</definedName>
    <definedName name="Carpintería_de_Vigas_20x20">[55]Insumos!$E$173</definedName>
    <definedName name="Carpintería_de_Vigas_20x30">[55]Insumos!$E$175</definedName>
    <definedName name="Carpintería_de_Vigas_20x40">[55]Insumos!$E$174</definedName>
    <definedName name="Carpintería_de_Vigas_20x60">[55]Insumos!$E$176</definedName>
    <definedName name="Carpintería_de_Vigas_40x40">[55]Insumos!$E$178</definedName>
    <definedName name="Carpintería_de_Vigas_40x50">[55]Insumos!$E$179</definedName>
    <definedName name="Carpintería_de_Vigas_40x70">[55]Insumos!$E$180</definedName>
    <definedName name="Carpintero_1ra">[89]MO!$C$21</definedName>
    <definedName name="Carpintero_2da">[89]MO!$C$20</definedName>
    <definedName name="CARPVIGA2040" localSheetId="0">[66]M.O.!#REF!</definedName>
    <definedName name="CARPVIGA2040">[66]M.O.!#REF!</definedName>
    <definedName name="CARPVIGA3050">[66]M.O.!#REF!</definedName>
    <definedName name="CARPVIGA3060">[66]M.O.!#REF!</definedName>
    <definedName name="CARPVIGA4080">[66]M.O.!#REF!</definedName>
    <definedName name="CARRAMPA">[66]M.O.!#REF!</definedName>
    <definedName name="CARRAMPALISACONF" localSheetId="0">#REF!</definedName>
    <definedName name="CARRAMPALISACONF">#REF!</definedName>
    <definedName name="CARRASTRE2">#REF!</definedName>
    <definedName name="CARRASTRE3">#REF!</definedName>
    <definedName name="CARRASTRE5">#REF!</definedName>
    <definedName name="CARRASTRE6">#REF!</definedName>
    <definedName name="Carretilla____2_P3_______TIPO_JEEP">[17]Insumos!#REF!</definedName>
    <definedName name="CARSISALENLATES" localSheetId="0">#REF!</definedName>
    <definedName name="CARSISALENLATES">#REF!</definedName>
    <definedName name="CARTIJATOR">#REF!</definedName>
    <definedName name="CARTIJCLAV">#REF!</definedName>
    <definedName name="CARVIGAAMA1520X20">#REF!</definedName>
    <definedName name="CARVIGAAMA1520X30">#REF!</definedName>
    <definedName name="CARVIGAAMA1520X40">#REF!</definedName>
    <definedName name="CARVIGAAMA1520X50">#REF!</definedName>
    <definedName name="CARVIGAFONDOH10">#REF!</definedName>
    <definedName name="CARVIGAINVTAPA10">#REF!</definedName>
    <definedName name="CARVIGATAPAH10">#REF!</definedName>
    <definedName name="CARVIGZAP40X40">#REF!</definedName>
    <definedName name="CARVIGZAP50X50">#REF!</definedName>
    <definedName name="CARVIGZAP60X60">#REF!</definedName>
    <definedName name="CARVUELO1">#REF!</definedName>
    <definedName name="CARVUELO10">#REF!</definedName>
    <definedName name="CARVUELO20">#REF!</definedName>
    <definedName name="CARVUELO30">#REF!</definedName>
    <definedName name="CARVUELO40">#REF!</definedName>
    <definedName name="CARVUELO5090">#REF!</definedName>
    <definedName name="CARZINC">#REF!</definedName>
    <definedName name="CARZINCENLATES">#REF!</definedName>
    <definedName name="CASBESTO">[66]M.O.!#REF!</definedName>
    <definedName name="CASCAJO" localSheetId="0">#REF!</definedName>
    <definedName name="CASCAJO">#REF!</definedName>
    <definedName name="Cascajo_Limpio">[44]Insumos!$B$13:$D$13</definedName>
    <definedName name="Cascajo_Sucio" localSheetId="0">[17]Insumos!#REF!</definedName>
    <definedName name="Cascajo_Sucio">[17]Insumos!#REF!</definedName>
    <definedName name="CASETA">'[20]anal term'!#REF!</definedName>
    <definedName name="Caseta.Control">#REF!</definedName>
    <definedName name="caseta.planta.electrica">[55]Resumen!$D$26</definedName>
    <definedName name="Caseta.Playa">#REF!</definedName>
    <definedName name="CASETA_DE_PLANTA_ELECTRICA">'[55]Caseta de planta'!$H$71</definedName>
    <definedName name="CASETA200" localSheetId="0">#REF!</definedName>
    <definedName name="CASETA200">#REF!</definedName>
    <definedName name="CASETA200M2">#REF!</definedName>
    <definedName name="CASETA500" localSheetId="0">#REF!</definedName>
    <definedName name="CASETA500">#REF!</definedName>
    <definedName name="CASETAM2">#REF!</definedName>
    <definedName name="casino">#REF!</definedName>
    <definedName name="Casino.Col.C">[60]Análisis!#REF!</definedName>
    <definedName name="Casino.Col.C1">[60]Análisis!#REF!</definedName>
    <definedName name="Casino.Col.C2">[60]Análisis!#REF!</definedName>
    <definedName name="Casino.Col.C3">[60]Análisis!#REF!</definedName>
    <definedName name="Casino.Col.C4">[60]Análisis!#REF!</definedName>
    <definedName name="Casino.Col.C5">[60]Análisis!#REF!</definedName>
    <definedName name="Casino.Losa">[60]Análisis!#REF!</definedName>
    <definedName name="Casino.V1">[60]Análisis!#REF!</definedName>
    <definedName name="Casino.V2">[60]Análisis!#REF!</definedName>
    <definedName name="Casino.V3">[60]Análisis!#REF!</definedName>
    <definedName name="Casino.V4">[60]Análisis!#REF!</definedName>
    <definedName name="Casino.V5">[60]Análisis!#REF!</definedName>
    <definedName name="Casino.V6">[60]Análisis!#REF!</definedName>
    <definedName name="Casino.Vp">[60]Análisis!#REF!</definedName>
    <definedName name="Casino.Zap.C2">[60]Análisis!#REF!</definedName>
    <definedName name="Casino.Zap.Z3">[60]Análisis!#REF!</definedName>
    <definedName name="Casino.Zap.Z4">[60]Análisis!#REF!</definedName>
    <definedName name="Casino.Zap.Zc1">[60]Análisis!#REF!</definedName>
    <definedName name="Casting_Bed">[52]Insumos!#REF!</definedName>
    <definedName name="Casting_Bed_2">#N/A</definedName>
    <definedName name="Casting_Bed_3">#N/A</definedName>
    <definedName name="CAT214BFT">[47]EQUIPOS!$I$15</definedName>
    <definedName name="Cat950B">[47]EQUIPOS!$I$14</definedName>
    <definedName name="cave2">[20]Volumenes!#REF!</definedName>
    <definedName name="cave3">[20]Volumenes!#REF!</definedName>
    <definedName name="cave3y">[20]Volumenes!#REF!</definedName>
    <definedName name="caventa2">[20]Volumenes!#REF!</definedName>
    <definedName name="CAVOSC" localSheetId="0">#REF!</definedName>
    <definedName name="CAVOSC">#REF!</definedName>
    <definedName name="CB">#REF!</definedName>
    <definedName name="CBAJVEN2">#REF!</definedName>
    <definedName name="CBAJVEN3">[29]M.O.!$C$594</definedName>
    <definedName name="CBAJVEN4">[29]M.O.!$C$595</definedName>
    <definedName name="CBAJVEN5" localSheetId="0">#REF!</definedName>
    <definedName name="CBAJVEN5">#REF!</definedName>
    <definedName name="CBANERAESP">#REF!</definedName>
    <definedName name="CBANERALIV">#REF!</definedName>
    <definedName name="CBANERAPES">#REF!</definedName>
    <definedName name="CBANERAPVC">#REF!</definedName>
    <definedName name="CBASEBAN">#REF!</definedName>
    <definedName name="CBIDET">#REF!</definedName>
    <definedName name="CBLOCK10">[66]Ins!#REF!</definedName>
    <definedName name="CBLOCK12" localSheetId="0">#REF!</definedName>
    <definedName name="CBLOCK12">#REF!</definedName>
    <definedName name="CBLOCK4">[29]M.O.!$C$21</definedName>
    <definedName name="CBLOCK5" localSheetId="0">#REF!</definedName>
    <definedName name="CBLOCK5">#REF!</definedName>
    <definedName name="CBLOCK52520">#REF!</definedName>
    <definedName name="CBLOCK6">[29]M.O.!$C$23</definedName>
    <definedName name="CBLOCK6818" localSheetId="0">#REF!</definedName>
    <definedName name="CBLOCK6818">#REF!</definedName>
    <definedName name="CBLOCK8">[29]M.O.!$C$25</definedName>
    <definedName name="CBLOCKCRI" localSheetId="0">#REF!</definedName>
    <definedName name="CBLOCKCRI">#REF!</definedName>
    <definedName name="CBLOCKIRR">#REF!</definedName>
    <definedName name="CBLOCKORN">#REF!</definedName>
    <definedName name="CBOMCC114">#REF!</definedName>
    <definedName name="CBOMCC34">#REF!</definedName>
    <definedName name="CBOMSC1">#REF!</definedName>
    <definedName name="CBOMSC112">#REF!</definedName>
    <definedName name="CBOMSC34">[29]M.O.!$C$603</definedName>
    <definedName name="CBOTCOEMP" localSheetId="0">#REF!</definedName>
    <definedName name="CBOTCOEMP">#REF!</definedName>
    <definedName name="CBOTCOSUP">#REF!</definedName>
    <definedName name="CBOTLUEMP">#REF!</definedName>
    <definedName name="CBOTLUSUP">#REF!</definedName>
    <definedName name="CBOTON">#REF!</definedName>
    <definedName name="CBREAKERS">[29]M.O.!$C$489</definedName>
    <definedName name="CC">[32]Personalizar!$G$22:$G$25</definedName>
    <definedName name="CCALENT1850" localSheetId="0">#REF!</definedName>
    <definedName name="CCALENT1850">#REF!</definedName>
    <definedName name="CCALENT612">#REF!</definedName>
    <definedName name="CCALENTGAS">#REF!</definedName>
    <definedName name="CCAMINS2">#REF!</definedName>
    <definedName name="CCAMINS3Y4">#REF!</definedName>
    <definedName name="CCAMINS5Y6">#REF!</definedName>
    <definedName name="CCOLAGUACOB1">#REF!</definedName>
    <definedName name="CCOLAGUACOB12">#REF!</definedName>
    <definedName name="CCOLAGUACOB34">#REF!</definedName>
    <definedName name="CCOLAGUAHG1114">#REF!</definedName>
    <definedName name="CCOLAGUAHG112">#REF!</definedName>
    <definedName name="CCOLAGUAHG1234">#REF!</definedName>
    <definedName name="CCOLAGUAHG2">#REF!</definedName>
    <definedName name="CCOLAGUAHG3">#REF!</definedName>
    <definedName name="CCOLAGUAHG4">#REF!</definedName>
    <definedName name="CCOLAGUAHG5">#REF!</definedName>
    <definedName name="CCONSEP1C4">#REF!</definedName>
    <definedName name="CCONSEP1C5">#REF!</definedName>
    <definedName name="CCONSEP1C6">#REF!</definedName>
    <definedName name="CCONSEP1C8">#REF!</definedName>
    <definedName name="CCONSEP2C4">#REF!</definedName>
    <definedName name="CCONSEP2C5">#REF!</definedName>
    <definedName name="CCONSEP2C6">#REF!</definedName>
    <definedName name="CCONSEP2C8">#REF!</definedName>
    <definedName name="CCT">[32]Factura!#REF!</definedName>
    <definedName name="CDES2">[29]M.O.!$C$646</definedName>
    <definedName name="CDES3">[29]M.O.!$C$647</definedName>
    <definedName name="CDESINOPAR" localSheetId="0">#REF!</definedName>
    <definedName name="CDESINOPAR">#REF!</definedName>
    <definedName name="CDESPISPARR2">[29]M.O.!$C$649</definedName>
    <definedName name="CDESPISPARR3" localSheetId="0">#REF!</definedName>
    <definedName name="CDESPISPARR3">#REF!</definedName>
    <definedName name="CDESPLU2">#REF!</definedName>
    <definedName name="CDESPLU3">[29]M.O.!$C$630</definedName>
    <definedName name="CDESPLU4">[29]M.O.!$C$631</definedName>
    <definedName name="CDESPLU5" localSheetId="0">#REF!</definedName>
    <definedName name="CDESPLU5">#REF!</definedName>
    <definedName name="CDUCHA">[29]M.O.!$C$803</definedName>
    <definedName name="CEDRO" localSheetId="0">#REF!</definedName>
    <definedName name="CEDRO">#REF!</definedName>
    <definedName name="celltips_area">#REF!</definedName>
    <definedName name="cem">[11]Precio!$F$9</definedName>
    <definedName name="Cem.Bco.Cisne.90Lb">#REF!</definedName>
    <definedName name="Cem.Bco.Rigas.88lb">[55]Insumos!$E$25</definedName>
    <definedName name="Cem.Gris.Portland">#REF!</definedName>
    <definedName name="CEMBCO">[25]Mat!$D$54</definedName>
    <definedName name="CEMCPVC14" localSheetId="0">#REF!</definedName>
    <definedName name="CEMCPVC14">#REF!</definedName>
    <definedName name="CEMCPVCPINTA">#REF!</definedName>
    <definedName name="CEMEB">[37]Materiales!$E$17</definedName>
    <definedName name="CEMEG">[29]Materiales!$E$15</definedName>
    <definedName name="Cemento" localSheetId="0">#REF!</definedName>
    <definedName name="Cemento">#REF!</definedName>
    <definedName name="Cemento.Granel" localSheetId="0">[55]Insumos!#REF!</definedName>
    <definedName name="Cemento.Granel">[55]Insumos!#REF!</definedName>
    <definedName name="cemento.pañete">'[90]Insumos materiales'!$J$20</definedName>
    <definedName name="Cemento_1">#N/A</definedName>
    <definedName name="Cemento_2">#N/A</definedName>
    <definedName name="Cemento_3">#N/A</definedName>
    <definedName name="Cemento_Blanco">[44]Insumos!$B$32:$D$32</definedName>
    <definedName name="Cemento_Gris">[54]Materiales!$B$3</definedName>
    <definedName name="CEMENTO_GRIS_FDA">'[56]MATERIALES LISTADO'!$D$17</definedName>
    <definedName name="cementoblanco">[47]MATERIALES!#REF!</definedName>
    <definedName name="CEMENTOG" localSheetId="0">#REF!</definedName>
    <definedName name="CEMENTOG">#REF!</definedName>
    <definedName name="cementogris">[47]MATERIALES!$G$17</definedName>
    <definedName name="CEMENTOP" localSheetId="0">#REF!</definedName>
    <definedName name="CEMENTOP">#REF!</definedName>
    <definedName name="CEMENTOPVC">[37]Materiales!$E$24</definedName>
    <definedName name="CEMENTOPVCCANOPINTA" localSheetId="0">#REF!</definedName>
    <definedName name="CEMENTOPVCCANOPINTA">#REF!</definedName>
    <definedName name="CEMENTOS">#REF!</definedName>
    <definedName name="CEMPALMEAGUA1">#REF!</definedName>
    <definedName name="CEMPALMEAGUA114112">#REF!</definedName>
    <definedName name="CEMPALMEAGUA1234">#REF!</definedName>
    <definedName name="CEMPALMEAGUA2">#REF!</definedName>
    <definedName name="CEMPALMEAGUA212">#REF!</definedName>
    <definedName name="cenefa.decorativas">#REF!</definedName>
    <definedName name="Cer">#REF!</definedName>
    <definedName name="cer20x203">'[57]anal term'!$G$958</definedName>
    <definedName name="cera" localSheetId="0">#REF!</definedName>
    <definedName name="cera">#REF!</definedName>
    <definedName name="cerab">#REF!</definedName>
    <definedName name="Cerac">#REF!</definedName>
    <definedName name="Ceram.Boston.45x45">#REF!</definedName>
    <definedName name="Ceram.criolla.pared15x15">[55]Insumos!$E$66</definedName>
    <definedName name="Ceram.Etrusco.30x30">[55]Insumos!$E$63</definedName>
    <definedName name="Ceram.Gres.piso">[68]Insumos!$E$78</definedName>
    <definedName name="ceram.imp.pared">#REF!</definedName>
    <definedName name="Ceram.Imperial.45x45">[55]Insumos!$E$60</definedName>
    <definedName name="Ceram.Import.">#REF!</definedName>
    <definedName name="Ceram.Ines.Gris30x30">[55]Insumos!$E$61</definedName>
    <definedName name="Ceram.Nevada.33x33">[55]Insumos!$E$64</definedName>
    <definedName name="Ceram.Ultra.Blanco.33x33">[55]Insumos!$E$62</definedName>
    <definedName name="ceramcr33">[47]MATERIALES!#REF!</definedName>
    <definedName name="ceramcriolla">[47]MATERIALES!#REF!</definedName>
    <definedName name="ceramica" localSheetId="0">#REF!</definedName>
    <definedName name="ceramica">#REF!</definedName>
    <definedName name="Ceramica.Criolla.40.40">'[73]Insumos materiales'!$J$48</definedName>
    <definedName name="Cerámica.para.Piso">[68]Insumos!$E$79</definedName>
    <definedName name="Cerámica_30x30_Pared">[44]Insumos!$B$35:$D$35</definedName>
    <definedName name="Cerámica_Italiana_Pared">[44]Insumos!$B$34:$D$34</definedName>
    <definedName name="ceramicaitalia">[47]MATERIALES!#REF!</definedName>
    <definedName name="ceramicaitaliapared">[47]MATERIALES!#REF!</definedName>
    <definedName name="ceramicaitalipared">[47]MATERIALES!#REF!</definedName>
    <definedName name="ceramicapared">'[87]Analisis Unit. '!$F$48</definedName>
    <definedName name="CERAMICAPAREDP" localSheetId="0">#REF!</definedName>
    <definedName name="CERAMICAPAREDP">#REF!</definedName>
    <definedName name="CERAMICAPAREDS" localSheetId="0">#REF!</definedName>
    <definedName name="CERAMICAPAREDS">#REF!</definedName>
    <definedName name="CERAMICAPISOP" localSheetId="0">#REF!</definedName>
    <definedName name="CERAMICAPISOP">#REF!</definedName>
    <definedName name="CERAMICAPISOS" localSheetId="0">#REF!</definedName>
    <definedName name="CERAMICAPISOS">#REF!</definedName>
    <definedName name="ceramicapp" localSheetId="0">#REF!</definedName>
    <definedName name="ceramicapp">#REF!</definedName>
    <definedName name="CERAMICAS">#REF!</definedName>
    <definedName name="Cerapisos">#REF!</definedName>
    <definedName name="CERBB">[29]Materiales!$E$28</definedName>
    <definedName name="CERCRI15A20" localSheetId="0">[5]Mat!$D$55</definedName>
    <definedName name="CERCRI15A20">[6]Mat!$D$55</definedName>
    <definedName name="cerm15x15pared">#REF!</definedName>
    <definedName name="Cerp">#REF!</definedName>
    <definedName name="CERPARED">[91]Analisis!$F$11</definedName>
    <definedName name="CERRAJERIA" localSheetId="0">#REF!</definedName>
    <definedName name="CERRAJERIA">#REF!</definedName>
    <definedName name="CESCHCH">#REF!</definedName>
    <definedName name="CFREGADERO1CAMARA">[29]M.O.!$C$809</definedName>
    <definedName name="CFREGADERO2CAMARAS">[29]M.O.!$C$810</definedName>
    <definedName name="CFREGCORR" localSheetId="0">#REF!</definedName>
    <definedName name="CFREGCORR">#REF!</definedName>
    <definedName name="CFREGESP1CA">#REF!</definedName>
    <definedName name="CFREGESP2CA">#REF!</definedName>
    <definedName name="cfrontal">'[51]Resumen Precio Equipos'!$I$16</definedName>
    <definedName name="CG" localSheetId="0">#REF!</definedName>
    <definedName name="CG">#REF!</definedName>
    <definedName name="chapa">[67]Analisis!$E$683</definedName>
    <definedName name="CHAPAPOTE10CMM2">[37]Analisis!$F$1448</definedName>
    <definedName name="CHAPAPOTE10CMM3">[36]Analisis!$F$1741</definedName>
    <definedName name="CHAZO">[75]INSU!$B$104</definedName>
    <definedName name="CHAZO25" localSheetId="0">#REF!</definedName>
    <definedName name="CHAZO25">#REF!</definedName>
    <definedName name="CHAZO30">#REF!</definedName>
    <definedName name="CHAZO40">#REF!</definedName>
    <definedName name="CHAZOCERAMICA">#REF!</definedName>
    <definedName name="CHAZOLADRILLO">#REF!</definedName>
    <definedName name="CHAZOS" localSheetId="0">#REF!</definedName>
    <definedName name="CHAZOS">#REF!</definedName>
    <definedName name="Chazos____Corte">[44]Insumos!$B$46:$D$46</definedName>
    <definedName name="CHAZOZOCALO" localSheetId="0">#REF!</definedName>
    <definedName name="CHAZOZOCALO">#REF!</definedName>
    <definedName name="chilena">#REF!</definedName>
    <definedName name="Chofercisterna">[47]OBRAMANO!$F$79</definedName>
    <definedName name="CI">'[20]Anal. horm.'!#REF!</definedName>
    <definedName name="CINO">[29]M.O.!$C$820</definedName>
    <definedName name="CINOESP1C" localSheetId="0">#REF!</definedName>
    <definedName name="CINOESP1C">#REF!</definedName>
    <definedName name="CINOESP2C">#REF!</definedName>
    <definedName name="CINOESPPAR">#REF!</definedName>
    <definedName name="CINOFLUX">#REF!</definedName>
    <definedName name="CINT1">[29]M.O.!$C$505</definedName>
    <definedName name="CINT2">[29]M.O.!$C$506</definedName>
    <definedName name="CINT3">[29]M.O.!$C$507</definedName>
    <definedName name="CINT3V">[29]M.O.!$C$508</definedName>
    <definedName name="CINT4V">[29]M.O.!$C$509</definedName>
    <definedName name="cinta.sheetrock">[92]Insumos!$L$41</definedName>
    <definedName name="CINTAANTIRESBALANTE">[37]Analisis!$F$1521</definedName>
    <definedName name="CINTAPELIGRO" localSheetId="0">#REF!</definedName>
    <definedName name="CINTAPELIGRO">#REF!</definedName>
    <definedName name="CINTPIL">#REF!</definedName>
    <definedName name="CIS">'[2]Part. No Ejecutables'!#REF!</definedName>
    <definedName name="CIS12900GL">'[20]Anal. horm.'!#REF!</definedName>
    <definedName name="CIS4000GL">'[20]Anal. horm.'!#REF!</definedName>
    <definedName name="CISEGMONO100" localSheetId="0">#REF!</definedName>
    <definedName name="CISEGMONO100">#REF!</definedName>
    <definedName name="CISEGMONO30">#REF!</definedName>
    <definedName name="CISEGMONO60">#REF!</definedName>
    <definedName name="CIST">'[2]Part. No Ejecutables'!#REF!</definedName>
    <definedName name="cisterna">'[40]Listado Equipos a utilizar'!$I$11</definedName>
    <definedName name="CISTERNA4CAL" localSheetId="0">#REF!</definedName>
    <definedName name="CISTERNA4CAL">#REF!</definedName>
    <definedName name="CISTERNA4ROC">#REF!</definedName>
    <definedName name="CISTERNA8TIE">#REF!</definedName>
    <definedName name="CISTSDIS">#REF!</definedName>
    <definedName name="CIUPAISJAGS">#REF!</definedName>
    <definedName name="CIUPAISPROY">#REF!</definedName>
    <definedName name="CLAACE" localSheetId="0">[5]Mat!$D$44</definedName>
    <definedName name="CLAACE">[6]Mat!$D$44</definedName>
    <definedName name="CLACOR" localSheetId="0">[5]Mat!$D$43</definedName>
    <definedName name="CLACOR">[6]Mat!$D$43</definedName>
    <definedName name="CLADRILLOS" localSheetId="0">#REF!</definedName>
    <definedName name="CLADRILLOS">#REF!</definedName>
    <definedName name="CLAVADERO1">#REF!</definedName>
    <definedName name="CLAVADERO1CV">[29]M.O.!$C$866</definedName>
    <definedName name="CLAVADERO2" localSheetId="0">#REF!</definedName>
    <definedName name="CLAVADERO2">#REF!</definedName>
    <definedName name="CLAVADERO2CV">[29]M.O.!$C$868</definedName>
    <definedName name="CLAVCLI" localSheetId="0">#REF!</definedName>
    <definedName name="CLAVCLI">#REF!</definedName>
    <definedName name="CLAVCP">#REF!</definedName>
    <definedName name="CLAVEMP">#REF!</definedName>
    <definedName name="CLAVESPCP">#REF!</definedName>
    <definedName name="CLAVESPSP">#REF!</definedName>
    <definedName name="CLAVO" localSheetId="1">[83]Ins!$E$828</definedName>
    <definedName name="CLAVO">#REF!</definedName>
    <definedName name="Clavo.Acero">#REF!</definedName>
    <definedName name="Clavo.Dulce">#REF!</definedName>
    <definedName name="CLAVOA" localSheetId="1">[83]Ins!$E$830</definedName>
    <definedName name="CLAVOA">#REF!</definedName>
    <definedName name="CLAVOGALV">#REF!</definedName>
    <definedName name="CLAVOGALVCARTON">#REF!</definedName>
    <definedName name="Clavos">#REF!</definedName>
    <definedName name="clavos.con.fulminantes">[92]Insumos!$L$36</definedName>
    <definedName name="Clavos_2">#N/A</definedName>
    <definedName name="Clavos_3">#N/A</definedName>
    <definedName name="Clavos_Corriente">[44]Insumos!$B$47:$D$47</definedName>
    <definedName name="Clavosa">#REF!</definedName>
    <definedName name="CLAVOSAC" localSheetId="0">#REF!</definedName>
    <definedName name="CLAVOSAC">#REF!</definedName>
    <definedName name="CLAVOSACERO" localSheetId="0">#REF!</definedName>
    <definedName name="CLAVOSACERO">#REF!</definedName>
    <definedName name="CLAVOSCORRIENTES" localSheetId="0">#REF!</definedName>
    <definedName name="CLAVOSCORRIENTES">#REF!</definedName>
    <definedName name="CLAVOZINC">[93]INS!$D$767</definedName>
    <definedName name="CLAVPED">[29]M.O.!$C$834</definedName>
    <definedName name="CLAVPLADOM" localSheetId="0">#REF!</definedName>
    <definedName name="CLAVPLADOM">#REF!</definedName>
    <definedName name="CLAVSALON">#REF!</definedName>
    <definedName name="CLAVSP">#REF!</definedName>
    <definedName name="Clear">[55]Insumos!$E$70</definedName>
    <definedName name="CLLAVECHO" localSheetId="0">#REF!</definedName>
    <definedName name="CLLAVECHO">#REF!</definedName>
    <definedName name="CLLAVEDUCHA">[29]M.O.!$C$804</definedName>
    <definedName name="CLLAVEPA1" localSheetId="0">#REF!</definedName>
    <definedName name="CLLAVEPA1">#REF!</definedName>
    <definedName name="CLLAVEPA12">#REF!</definedName>
    <definedName name="CLLAVEPA34">#REF!</definedName>
    <definedName name="CLLAVEPACOB1">#REF!</definedName>
    <definedName name="CLLAVEPACOB112">#REF!</definedName>
    <definedName name="CLLAVEPACOB12">#REF!</definedName>
    <definedName name="CLLAVEPACOB34">#REF!</definedName>
    <definedName name="Cloro">[55]Insumos!#REF!</definedName>
    <definedName name="Clu.Ejec.Viga.V6T">[60]Análisis!#REF!</definedName>
    <definedName name="Club.de.Playa">#REF!</definedName>
    <definedName name="CLUB.DE.TENNIS">#REF!</definedName>
    <definedName name="Club.Ejec.Col.C">[60]Análisis!#REF!</definedName>
    <definedName name="Club.Ejec.Col.Cc1">[60]Análisis!#REF!</definedName>
    <definedName name="Club.Ejec.Losa.2do.Entrepiso">[60]Análisis!#REF!</definedName>
    <definedName name="Club.Ejec.V10E">[60]Análisis!#REF!</definedName>
    <definedName name="Club.Ejec.V12E">[60]Análisis!#REF!</definedName>
    <definedName name="Club.Ejec.V13E">[60]Análisis!#REF!</definedName>
    <definedName name="Club.Ejec.V1E">[60]Análisis!#REF!</definedName>
    <definedName name="Club.Ejec.V2E">[60]Análisis!#REF!</definedName>
    <definedName name="Club.Ejec.V3E">[60]Análisis!#REF!</definedName>
    <definedName name="Club.Ejec.V3T">[60]Análisis!#REF!</definedName>
    <definedName name="Club.Ejec.V4E">[60]Análisis!#REF!</definedName>
    <definedName name="Club.Ejec.V6E">[60]Análisis!#REF!</definedName>
    <definedName name="Club.Ejec.V7E">[60]Análisis!#REF!</definedName>
    <definedName name="Club.Ejec.V9E">[60]Análisis!#REF!</definedName>
    <definedName name="Club.Ejec.Viga.V10T">[60]Análisis!#REF!</definedName>
    <definedName name="Club.Ejec.Viga.V11T">[60]Análisis!#REF!</definedName>
    <definedName name="Club.Ejec.Viga.V1T">[60]Análisis!#REF!</definedName>
    <definedName name="Club.Ejec.Viga.V2T">[60]Análisis!#REF!</definedName>
    <definedName name="Club.Ejec.Viga.V4T">[60]Análisis!#REF!</definedName>
    <definedName name="Club.Ejec.Viga.V5T">[60]Análisis!#REF!</definedName>
    <definedName name="Club.Ejec.Viga.V7T">[60]Análisis!#REF!</definedName>
    <definedName name="Club.Ejec.Viga.V8T">[60]Análisis!#REF!</definedName>
    <definedName name="Club.Ejec.Viga.V9T">[60]Análisis!#REF!</definedName>
    <definedName name="Club.Ejec.Zc.">[60]Análisis!#REF!</definedName>
    <definedName name="Club.Ejec.Zcc">[60]Análisis!#REF!</definedName>
    <definedName name="Club.Ejec.ZCc1">[60]Análisis!#REF!</definedName>
    <definedName name="CLUB.EJECUTIVO">#REF!</definedName>
    <definedName name="Club.Ejecutivo.Losa.1er.entrepiso">[60]Análisis!#REF!</definedName>
    <definedName name="CLUB.PISCINA">#REF!</definedName>
    <definedName name="Club.pla.Zap.ZC">[60]Análisis!#REF!</definedName>
    <definedName name="Club.play.Col.C1">[60]Análisis!#REF!</definedName>
    <definedName name="Club.playa.Col.C2">[60]Análisis!#REF!</definedName>
    <definedName name="Club.playa.Col.C3">[60]Análisis!#REF!</definedName>
    <definedName name="Club.playa.Viga.VH">[60]Análisis!#REF!</definedName>
    <definedName name="Club.playa.Viga.Vh2">[60]Análisis!#REF!</definedName>
    <definedName name="Club.playa.Zap.ZC3">[60]Análisis!#REF!</definedName>
    <definedName name="ClubPla.zap.Zc1">[60]Análisis!#REF!</definedName>
    <definedName name="Clubplaya.Col.C">[60]Análisis!#REF!</definedName>
    <definedName name="CLUCES">[29]M.O.!$C$513</definedName>
    <definedName name="CMALLA10" localSheetId="0">#REF!</definedName>
    <definedName name="CMALLA10">#REF!</definedName>
    <definedName name="CMALLA3">#REF!</definedName>
    <definedName name="CMALLA4">#REF!</definedName>
    <definedName name="CMALLA6">#REF!</definedName>
    <definedName name="CMALLA73">#REF!</definedName>
    <definedName name="CMEZCLADORA">#REF!</definedName>
    <definedName name="CO">#REF!</definedName>
    <definedName name="COCAJA" localSheetId="0">'[5]PU-Elect.'!$D$184</definedName>
    <definedName name="COCAJA">'[6]PU-Elect.'!$D$184</definedName>
    <definedName name="Cocina">#REF!</definedName>
    <definedName name="CODIGO">#N/A</definedName>
    <definedName name="codo_2x45">[71]PRECIOS!$E$76</definedName>
    <definedName name="codo_3x45">[71]PRECIOS!$E$75</definedName>
    <definedName name="codo_4x45">[71]PRECIOS!$E$74</definedName>
    <definedName name="codo_pp_0.5">[71]PRECIOS!$E$32</definedName>
    <definedName name="CODO1" localSheetId="0">#REF!</definedName>
    <definedName name="CODO1">#REF!</definedName>
    <definedName name="CODO1_2HG">[37]Materiales!$E$392</definedName>
    <definedName name="CODO112" localSheetId="0">#REF!</definedName>
    <definedName name="CODO112">#REF!</definedName>
    <definedName name="CODO12">#REF!</definedName>
    <definedName name="CODO1290HG">'[25]Pu-Sanit.'!$C$224</definedName>
    <definedName name="CODO190P">'[25]Pu-Sanit.'!$C$217</definedName>
    <definedName name="CODO245">'[25]Pu-Sanit.'!$C$138</definedName>
    <definedName name="CODO290">'[25]Pu-Sanit.'!$C$134</definedName>
    <definedName name="CODO2E" localSheetId="0">#REF!</definedName>
    <definedName name="CODO2E">#REF!</definedName>
    <definedName name="CODO34">#REF!</definedName>
    <definedName name="CODO390P">'[20]Pu-Sanit.'!$C$220</definedName>
    <definedName name="CODO3E" localSheetId="0">#REF!</definedName>
    <definedName name="CODO3E">#REF!</definedName>
    <definedName name="CODO3X45DRENAJE">[29]Materiales!$F$262</definedName>
    <definedName name="CODO4E" localSheetId="0">#REF!</definedName>
    <definedName name="CODO4E">#REF!</definedName>
    <definedName name="CODO4X45">[37]Materiales!$F$263</definedName>
    <definedName name="CODOCPVC12X90" localSheetId="0">#REF!</definedName>
    <definedName name="CODOCPVC12X90">#REF!</definedName>
    <definedName name="CODOCPVC34X90">#REF!</definedName>
    <definedName name="CODODRENAJE2X45">[37]Materiales!$F$261</definedName>
    <definedName name="CODODRENAJE2X90">[37]Materiales!$F$257</definedName>
    <definedName name="CODODRENAJE3">[37]Materiales!$F$258</definedName>
    <definedName name="CODODRENAJE3X90">[29]Materiales!$F$258</definedName>
    <definedName name="CODODRENAJE4X90">[37]Materiales!$F$259</definedName>
    <definedName name="CODOHG112X90" localSheetId="0">#REF!</definedName>
    <definedName name="CODOHG112X90">#REF!</definedName>
    <definedName name="CODOHG125X90">#REF!</definedName>
    <definedName name="CODOHG12X90">#REF!</definedName>
    <definedName name="CODOHG1X90">#REF!</definedName>
    <definedName name="CODOHG212X90">#REF!</definedName>
    <definedName name="CODOHG2X90">#REF!</definedName>
    <definedName name="CODOHG34X90">#REF!</definedName>
    <definedName name="CODOHG3X90">#REF!</definedName>
    <definedName name="CODOHG4X90">#REF!</definedName>
    <definedName name="CODONHG112X90">#REF!</definedName>
    <definedName name="CODONHG125X90">#REF!</definedName>
    <definedName name="CODONHG12X90">#REF!</definedName>
    <definedName name="CODONHG1X90">#REF!</definedName>
    <definedName name="CODONHG212X90">#REF!</definedName>
    <definedName name="CODONHG2X90">#REF!</definedName>
    <definedName name="CODONHG34X90">#REF!</definedName>
    <definedName name="CODONHG3X90">#REF!</definedName>
    <definedName name="CODONHG4X90">#REF!</definedName>
    <definedName name="CODOPVC1_2X90">[29]Materiales!$F$213</definedName>
    <definedName name="CODOPVC3_4X90">[29]Materiales!$F$214</definedName>
    <definedName name="CODOPVC3X90">[29]Materiales!$F$218</definedName>
    <definedName name="CODOPVCDREN2X45" localSheetId="0">#REF!</definedName>
    <definedName name="CODOPVCDREN2X45">#REF!</definedName>
    <definedName name="CODOPVCDREN2X90">#REF!</definedName>
    <definedName name="CODOPVCDREN3X45">#REF!</definedName>
    <definedName name="CODOPVCDREN3X90">#REF!</definedName>
    <definedName name="CODOPVCDREN4X45">#REF!</definedName>
    <definedName name="CODOPVCDREN4X90">#REF!</definedName>
    <definedName name="CODOPVCDREN6X45">#REF!</definedName>
    <definedName name="CODOPVCDREN6X90">#REF!</definedName>
    <definedName name="CODOPVCPRES112X90">#REF!</definedName>
    <definedName name="CODOPVCPRES12X90">#REF!</definedName>
    <definedName name="CODOPVCPRES1X90">#REF!</definedName>
    <definedName name="CODOPVCPRES2X90">#REF!</definedName>
    <definedName name="CODOPVCPRES34X90">#REF!</definedName>
    <definedName name="CODOPVCPRES3X90">#REF!</definedName>
    <definedName name="CODOPVCPRES4X90">#REF!</definedName>
    <definedName name="CODOPVCPRES6X90">#REF!</definedName>
    <definedName name="coe.esp.gra">#REF!</definedName>
    <definedName name="coef.2">#REF!</definedName>
    <definedName name="coef.adm.">#REF!</definedName>
    <definedName name="col">'[28]Pres. '!#REF!</definedName>
    <definedName name="Col.1erN">#REF!</definedName>
    <definedName name="Col.20.20.2nivel">[94]Análisis!$D$261</definedName>
    <definedName name="Col.20X20">#REF!</definedName>
    <definedName name="col.20x20.area.noble">#REF!</definedName>
    <definedName name="col.20x20.plastbau">#REF!</definedName>
    <definedName name="col.25cm.diam.">[95]Análisis!$D$324</definedName>
    <definedName name="col.30x30.lobby">#REF!</definedName>
    <definedName name="col.50cm">[95]Análisis!$D$345</definedName>
    <definedName name="Col.Ama.2do.N.Mod.II">#REF!</definedName>
    <definedName name="Col.Ama.3erN.Mod.II">#REF!</definedName>
    <definedName name="Col.amarre.20x20.2doN">#REF!</definedName>
    <definedName name="Col.amarre.3erN">#REF!</definedName>
    <definedName name="Col.C1.1erN.Mod.I">#REF!</definedName>
    <definedName name="Col.C1.1erN.Mod.II">#REF!</definedName>
    <definedName name="Col.C1.25x25.1erN">#REF!</definedName>
    <definedName name="Col.C1.25x25.2doN">#REF!</definedName>
    <definedName name="Col.C1.25x25.3erN">#REF!</definedName>
    <definedName name="Col.C1.2do.N.Mod.II">#REF!</definedName>
    <definedName name="Col.C1.3erN.Mod.I">#REF!</definedName>
    <definedName name="Col.C1.3erN.Mod.II">#REF!</definedName>
    <definedName name="Col.C1.4toN.Mod.I">#REF!</definedName>
    <definedName name="Col.C1.4toN.Mod.II">#REF!</definedName>
    <definedName name="Col.C11.edif.Oficinas">[55]Análisis!$D$775</definedName>
    <definedName name="Col.C12do.N.Mod.I">#REF!</definedName>
    <definedName name="Col.C2.1erN.Mod.I">#REF!</definedName>
    <definedName name="Col.C2.1erN.mod.II">#REF!</definedName>
    <definedName name="Col.C2.2do.N.Mod.I">#REF!</definedName>
    <definedName name="Col.C2.2doN.Mod.II">#REF!</definedName>
    <definedName name="Col.C2.3erN.Mod.II">#REF!</definedName>
    <definedName name="Col.C2.4toN.Mod.II">#REF!</definedName>
    <definedName name="Col.C2y3.3erN.Mod.I">#REF!</definedName>
    <definedName name="Col.C2y3.4toN.Mod.I">#REF!</definedName>
    <definedName name="Col.C3.1erN.Mod.II">#REF!</definedName>
    <definedName name="Col.C31erN.Mod.I">#REF!</definedName>
    <definedName name="Col.C4.1erN.Mod.II">#REF!</definedName>
    <definedName name="Col.C4.1erN.ModI">#REF!</definedName>
    <definedName name="Col.C4.1erN.Villas">[55]Análisis!#REF!</definedName>
    <definedName name="Col.C4.2doN.Mod.I">#REF!</definedName>
    <definedName name="Col.C4.2doN.Mod.II">#REF!</definedName>
    <definedName name="Col.C4.2doN.Villas">#REF!</definedName>
    <definedName name="Col.C4.3erN.Mod.I">#REF!</definedName>
    <definedName name="Col.C4.3erN.Mod.II">#REF!</definedName>
    <definedName name="Col.C4.4toN.Mod.I">#REF!</definedName>
    <definedName name="Col.C4.4toN.Mod.II">#REF!</definedName>
    <definedName name="Col.C5.triangular">[55]Análisis!$D$765</definedName>
    <definedName name="Col.Camarre.4toN.Mod.II">#REF!</definedName>
    <definedName name="col.GFRC.red.25">[95]Insumos!$C$65</definedName>
    <definedName name="col.red.30cm">#REF!</definedName>
    <definedName name="Col.Redon.30cm.BNP.Administración">[55]Análisis!#REF!</definedName>
    <definedName name="Col.Redon.30cmSNP.Administración">[55]Análisis!#REF!</definedName>
    <definedName name="col1.4">[20]Volumenes!#REF!</definedName>
    <definedName name="COL15X65">#REF!</definedName>
    <definedName name="COL20X30">#REF!</definedName>
    <definedName name="COL20X45">#REF!</definedName>
    <definedName name="COLABORA1">#REF!</definedName>
    <definedName name="COLABORA2">#REF!</definedName>
    <definedName name="COLAEXTLAV">#REF!</definedName>
    <definedName name="COLAGUA2SCH40CONTRA">#REF!</definedName>
    <definedName name="COLAMARRE15X20">[36]Analisis!$F$1633</definedName>
    <definedName name="COLAMARRE20X20">[36]Analisis!$F$1645</definedName>
    <definedName name="Colc.Bloque.10cm">[55]Insumos!$E$84</definedName>
    <definedName name="Colc.Hormigón.Grua">[55]Análisis!$D$49</definedName>
    <definedName name="colc.marmolpared">#REF!</definedName>
    <definedName name="COLC1">#REF!</definedName>
    <definedName name="COLC11">'[67]Osiades Est.'!$E$262</definedName>
    <definedName name="COLC2">#REF!</definedName>
    <definedName name="COLC22">'[67]Osiades Est.'!$E$285</definedName>
    <definedName name="COLC3">'[67]Osiades Est.'!$E$215</definedName>
    <definedName name="COLC3CIR">#REF!</definedName>
    <definedName name="COLC4">#REF!</definedName>
    <definedName name="COLC5">'[20]Anal. horm.'!#REF!</definedName>
    <definedName name="Coloc._bloque_4x_8_x16_pulgs." localSheetId="0">#REF!</definedName>
    <definedName name="Coloc._bloque_4x_8_x16_pulgs.">#REF!</definedName>
    <definedName name="Coloc.Block.4">'[90]Costos Mano de Obra'!$O$38</definedName>
    <definedName name="Coloc.Block.6">'[73]Costos Mano de Obra'!$O$37</definedName>
    <definedName name="Coloc.Bloq.8.BNPT">#REF!</definedName>
    <definedName name="Coloc.Bloque.12">#REF!</definedName>
    <definedName name="Coloc.ceramica.pared">#REF!</definedName>
    <definedName name="Coloc.Ceramica.Pisos">'[73]Costos Mano de Obra'!$O$46</definedName>
    <definedName name="Coloc.Hormigón">#REF!</definedName>
    <definedName name="Coloc.piso">#REF!</definedName>
    <definedName name="Coloc.Quary.Tile">#REF!</definedName>
    <definedName name="Coloc.Zocalo">#REF!</definedName>
    <definedName name="Coloc.Zócalo">#REF!</definedName>
    <definedName name="colocaceromalla">[48]I.HORMIGON!$G$22</definedName>
    <definedName name="colocacionbobedilla">#REF!</definedName>
    <definedName name="colocblock6">'[87]Analisis Unit. '!$F$24</definedName>
    <definedName name="Colorante">[55]Insumos!$E$69</definedName>
    <definedName name="colred1.2">[20]Volumenes!#REF!</definedName>
    <definedName name="colum">#REF!</definedName>
    <definedName name="Colum.60cm.Espectaculos">[55]Análisis!$D$1004</definedName>
    <definedName name="Colum.C.1">#REF!</definedName>
    <definedName name="Colum.C.3">#REF!</definedName>
    <definedName name="Colum.Cuad.Edif.Oficinas">[55]Análisis!$D$755</definedName>
    <definedName name="Colum.Horm.Convenc.Espectaculos">[55]Análisis!$D$1018</definedName>
    <definedName name="Colum.Ø45.Edif.Oficina">[55]Análisis!$D$785</definedName>
    <definedName name="Colum.Red40.Discot">#REF!</definedName>
    <definedName name="Colum.Red50.Casino">#REF!</definedName>
    <definedName name="Colum.redon.40.Area.Novle">[55]Análisis!#REF!</definedName>
    <definedName name="Colum.redonda.40.Comedor">[55]Análisis!#REF!</definedName>
    <definedName name="colum2">[67]Analisis!$E$177</definedName>
    <definedName name="Column.horm.Administracion">[55]Análisis!#REF!</definedName>
    <definedName name="Columna.C1.15x20">[55]Análisis!$D$148</definedName>
    <definedName name="Columna.Cc.20x20">[55]Análisis!$D$156</definedName>
    <definedName name="Columna.Cocina">[55]Análisis!#REF!</definedName>
    <definedName name="Columna.Convenc.Villas">#REF!</definedName>
    <definedName name="Columna.Cr">[55]Análisis!$D$182</definedName>
    <definedName name="Columna.Horm.Area.Noble">[55]Análisis!#REF!</definedName>
    <definedName name="Columna.Lavanderia">[55]Análisis!$D$933</definedName>
    <definedName name="columna.pergolado" localSheetId="0">[96]Análisis!$D$1625</definedName>
    <definedName name="columna.pergolado">[97]Análisis!$D$1625</definedName>
    <definedName name="Columna.Redon.50.Area.Noble">[55]Análisis!#REF!</definedName>
    <definedName name="Columna.redonda.30.villas">#REF!</definedName>
    <definedName name="Columna30x30">#REF!</definedName>
    <definedName name="Columnas.C1s.C2s">[55]Análisis!$D$164</definedName>
    <definedName name="Columnas.Redonda.30cm">[55]Análisis!$D$173</definedName>
    <definedName name="columnasum" localSheetId="0">#REF!</definedName>
    <definedName name="columnasum">#REF!</definedName>
    <definedName name="Com.Personal">#REF!</definedName>
    <definedName name="COMBUSTIBLES">#REF!</definedName>
    <definedName name="CommHdr">#REF!</definedName>
    <definedName name="CommLabel">#REF!</definedName>
    <definedName name="Comparación">#REF!</definedName>
    <definedName name="COMPENS">#REF!</definedName>
    <definedName name="Compresores">[47]EQUIPOS!$I$28</definedName>
    <definedName name="Con.Zap.ZC5">[60]Análisis!#REF!</definedName>
    <definedName name="concreto">#REF!</definedName>
    <definedName name="concreto.nivelacion">[95]Análisis!$D$207</definedName>
    <definedName name="concreto.pobre">#REF!</definedName>
    <definedName name="Concreto.pobre.bajo.zapata">[55]Análisis!#REF!</definedName>
    <definedName name="concreto_2">#N/A</definedName>
    <definedName name="CONDULET1" localSheetId="0">#REF!</definedName>
    <definedName name="CONDULET1">#REF!</definedName>
    <definedName name="CONDULET112">#REF!</definedName>
    <definedName name="CONDULET2">#REF!</definedName>
    <definedName name="CONDULET3">#REF!</definedName>
    <definedName name="CONDULET34">#REF!</definedName>
    <definedName name="CONDULET4">#REF!</definedName>
    <definedName name="CONEXBAJ4SDR41A6CONTRA">#REF!</definedName>
    <definedName name="CONEXCLOACA">#REF!</definedName>
    <definedName name="CONFPUERTABISCLA">#REF!</definedName>
    <definedName name="CONFPUERTACLA">#REF!</definedName>
    <definedName name="CONFPUERTAFORROZINC">#REF!</definedName>
    <definedName name="CONFPUERTAPLUM">#REF!</definedName>
    <definedName name="CONI12HG">'[20]Pu-Sanit.'!$C$229</definedName>
    <definedName name="conten">[67]Analisis!$E$1243</definedName>
    <definedName name="CONTENML">[37]Analisis!$F$1543</definedName>
    <definedName name="CONTENTELFORDM" localSheetId="0">#REF!</definedName>
    <definedName name="CONTENTELFORDM">#REF!</definedName>
    <definedName name="CONTENTELFORDM3" localSheetId="0">#REF!</definedName>
    <definedName name="CONTENTELFORDM3">#REF!</definedName>
    <definedName name="CONTRA1">#REF!</definedName>
    <definedName name="CONTRA2">#REF!</definedName>
    <definedName name="ContraHuella.Marmol">#REF!</definedName>
    <definedName name="CONTROL">#REF!</definedName>
    <definedName name="control_2">"$#REF!.$#REF!$#REF!:#REF!#REF!"</definedName>
    <definedName name="control_3">"$#REF!.$#REF!$#REF!:#REF!#REF!"</definedName>
    <definedName name="CONTROLADM">#REF!</definedName>
    <definedName name="CONTROLCOC">#REF!</definedName>
    <definedName name="CONTROLCOME">#REF!</definedName>
    <definedName name="CONTROLLAV">#REF!</definedName>
    <definedName name="Conv.">#REF!</definedName>
    <definedName name="Conv.Col.C1">[60]Análisis!#REF!</definedName>
    <definedName name="Conv.Col.C5">[60]Análisis!#REF!</definedName>
    <definedName name="Conv.Col.C6">[60]Análisis!#REF!</definedName>
    <definedName name="Conv.Col.C7">[60]Análisis!#REF!</definedName>
    <definedName name="Conv.Col.C8">[60]Análisis!#REF!</definedName>
    <definedName name="Conv.Losa">[60]Análisis!#REF!</definedName>
    <definedName name="Conv.V2">[60]Análisis!#REF!</definedName>
    <definedName name="Conv.V3">[60]Análisis!#REF!</definedName>
    <definedName name="Conv.V4">[60]Análisis!#REF!</definedName>
    <definedName name="Conv.V5">[60]Análisis!#REF!</definedName>
    <definedName name="Conv.V7">[60]Análisis!#REF!</definedName>
    <definedName name="Conv.V8">[60]Análisis!#REF!</definedName>
    <definedName name="Conv.Viga.V1">[60]Análisis!#REF!</definedName>
    <definedName name="Conv.Zap.ZC1">[60]Análisis!#REF!</definedName>
    <definedName name="Conv.Zap.ZC2">[60]Análisis!#REF!</definedName>
    <definedName name="Conv.Zap.Zc3">[60]Análisis!#REF!</definedName>
    <definedName name="Conv.Zap.Zc4">[60]Análisis!#REF!</definedName>
    <definedName name="Conv.Zap.ZC6">[60]Análisis!#REF!</definedName>
    <definedName name="Conv.Zap.ZC7">[60]Análisis!#REF!</definedName>
    <definedName name="Conv.Zap.ZC8">[60]Análisis!#REF!</definedName>
    <definedName name="Conversion" localSheetId="0">#REF!</definedName>
    <definedName name="Conversion">#REF!</definedName>
    <definedName name="CORINAL12FALDA">[29]M.O.!$C$838</definedName>
    <definedName name="CORINALCEM" localSheetId="0">#REF!</definedName>
    <definedName name="CORINALCEM">#REF!</definedName>
    <definedName name="CORINALFALDA">#REF!</definedName>
    <definedName name="CORINALPEQ">#REF!</definedName>
    <definedName name="CORNEXT">#REF!</definedName>
    <definedName name="CORNINT">#REF!</definedName>
    <definedName name="corniza.2.62pies">'[98]Cornisa de 2.62 pie'!$E$60</definedName>
    <definedName name="corniza.2pies">'[98]Cornisa de 2 pie'!$E$60</definedName>
    <definedName name="coronado" localSheetId="0">#REF!</definedName>
    <definedName name="coronado">#REF!</definedName>
    <definedName name="correa8">[31]analisis!$G$773</definedName>
    <definedName name="CORREDERA">[91]Analisis!$E$161</definedName>
    <definedName name="cort" localSheetId="0">'[28]Pres. '!#REF!</definedName>
    <definedName name="cort">'[28]Pres. '!#REF!</definedName>
    <definedName name="Corte.Chazos">#REF!</definedName>
    <definedName name="Corte_y_Bote_Material____C_E">[17]Insumos!#REF!</definedName>
    <definedName name="CORTEEQUIPO" localSheetId="0">#REF!</definedName>
    <definedName name="CORTEEQUIPO">#REF!</definedName>
    <definedName name="costocapataz">'[87]Analisis Unit. '!$G$3</definedName>
    <definedName name="costoobrero">'[87]Analisis Unit. '!$G$5</definedName>
    <definedName name="costotecesp">'[87]Analisis Unit. '!$G$4</definedName>
    <definedName name="COT_302" localSheetId="1">'[38]MO y Listado de Precio'!$B$2285:$G$2285</definedName>
    <definedName name="COT_302">'[39]A-civil'!$A$1921:$G$1921</definedName>
    <definedName name="COT_360" localSheetId="1">'[38]MO y Listado de Precio'!$B$2330:$G$2330</definedName>
    <definedName name="COT_360">'[39]A-civil'!$A$1938:$G$1938</definedName>
    <definedName name="COT_361" localSheetId="1">'[38]MO y Listado de Precio'!$B$2331:$G$2331</definedName>
    <definedName name="COT_361">'[39]A-civil'!$A$1939:$G$1939</definedName>
    <definedName name="COT_364" localSheetId="1">'[38]MO y Listado de Precio'!$B$2332:$G$2332</definedName>
    <definedName name="COT_364">'[39]A-civil'!$A$1940:$G$1940</definedName>
    <definedName name="COUPLING112HG" localSheetId="0">#REF!</definedName>
    <definedName name="COUPLING112HG">#REF!</definedName>
    <definedName name="COUPLING12HG">#REF!</definedName>
    <definedName name="COUPLING1HG">#REF!</definedName>
    <definedName name="COUPLING212HG">#REF!</definedName>
    <definedName name="COUPLING2HG">#REF!</definedName>
    <definedName name="COUPLING34HG">#REF!</definedName>
    <definedName name="COUPLING3HG">#REF!</definedName>
    <definedName name="COUPLING4HG">#REF!</definedName>
    <definedName name="CPANEL">[29]M.O.!$C$514</definedName>
    <definedName name="CPAPSERV" localSheetId="0">#REF!</definedName>
    <definedName name="CPAPSERV">#REF!</definedName>
    <definedName name="cprestamo">[88]EQUIPOS!$D$27</definedName>
    <definedName name="CPVC" localSheetId="0">#REF!</definedName>
    <definedName name="CPVC">#REF!</definedName>
    <definedName name="CPVCTANGIT125">#REF!</definedName>
    <definedName name="CPVCTANGIT230">#REF!</definedName>
    <definedName name="CPVCTANGIT460">#REF!</definedName>
    <definedName name="CPVCTANGIT920">#REF!</definedName>
    <definedName name="Cravilla3.4">#REF!</definedName>
    <definedName name="CREPISA">#REF!</definedName>
    <definedName name="Crhist">#REF!</definedName>
    <definedName name="Cristalizado.marmol">[55]Insumos!$E$136</definedName>
    <definedName name="CRISTMIN" localSheetId="0">#REF!</definedName>
    <definedName name="CRISTMIN">#REF!</definedName>
    <definedName name="CRONOGRAMA" localSheetId="0">#REF!</definedName>
    <definedName name="CRONOGRAMA">#REF!</definedName>
    <definedName name="CSAL12">#REF!</definedName>
    <definedName name="CSALIDA1">#REF!</definedName>
    <definedName name="CSALIDA112">#REF!</definedName>
    <definedName name="CSALIDA114">#REF!</definedName>
    <definedName name="CSALIDA12">[29]M.O.!$C$852</definedName>
    <definedName name="CSALIDA2" localSheetId="0">#REF!</definedName>
    <definedName name="CSALIDA2">#REF!</definedName>
    <definedName name="CSALIDA34">#REF!</definedName>
    <definedName name="CSALIDACAL">#REF!</definedName>
    <definedName name="CSALIDACOBRE1">#REF!</definedName>
    <definedName name="CSALIDACOBRE12">#REF!</definedName>
    <definedName name="CSALIDACOBRE34">#REF!</definedName>
    <definedName name="CSALIDAFILTRO">#REF!</definedName>
    <definedName name="CSALIDAFLUX">#REF!</definedName>
    <definedName name="CSALIDAINOD">[29]M.O.!$C$856</definedName>
    <definedName name="CSALIDAorin" localSheetId="0">#REF!</definedName>
    <definedName name="CSALIDAorin">#REF!</definedName>
    <definedName name="CTC">[29]M.O.!$C$516</definedName>
    <definedName name="CTEJA" localSheetId="0">#REF!</definedName>
    <definedName name="CTEJA">#REF!</definedName>
    <definedName name="CTERMBANO">#REF!</definedName>
    <definedName name="CTG1CAM">#REF!</definedName>
    <definedName name="CTG2CAM">#REF!</definedName>
    <definedName name="CTIM">#REF!</definedName>
    <definedName name="CTINACO">#REF!</definedName>
    <definedName name="CTRIHUEDOM">#REF!</definedName>
    <definedName name="CTUBALCANT0312">#REF!</definedName>
    <definedName name="CTUBALCANT0315">#REF!</definedName>
    <definedName name="CTUBALCANT0321">#REF!</definedName>
    <definedName name="CTUBALCANT0324">#REF!</definedName>
    <definedName name="CTUBALCANT0330">#REF!</definedName>
    <definedName name="CTUBALCANT0336">#REF!</definedName>
    <definedName name="CTUBALCANT036">#REF!</definedName>
    <definedName name="CTUBALCANT038">#REF!</definedName>
    <definedName name="CTUBALCANT12">#REF!</definedName>
    <definedName name="CTUBALCANT15">#REF!</definedName>
    <definedName name="CTUBALCANT21">#REF!</definedName>
    <definedName name="CTUBALCANT24">#REF!</definedName>
    <definedName name="CTUBALCANT30">#REF!</definedName>
    <definedName name="CTUBALCANT36">#REF!</definedName>
    <definedName name="CTUBALCANT6">#REF!</definedName>
    <definedName name="CTUBALCANT8">#REF!</definedName>
    <definedName name="CTUBASB12">#REF!</definedName>
    <definedName name="CTUBASB16">#REF!</definedName>
    <definedName name="CTUBASB20">#REF!</definedName>
    <definedName name="CTUBASB3">#REF!</definedName>
    <definedName name="CTUBASB4">#REF!</definedName>
    <definedName name="CTUBASB6">#REF!</definedName>
    <definedName name="CTUBASB8">#REF!</definedName>
    <definedName name="CTUBHF12">#REF!</definedName>
    <definedName name="CTUBHF3">#REF!</definedName>
    <definedName name="CTUBHF4">#REF!</definedName>
    <definedName name="CTUBHF6">#REF!</definedName>
    <definedName name="CTUBHF8">#REF!</definedName>
    <definedName name="CTUBHG1">#REF!</definedName>
    <definedName name="CTUBHG10">#REF!</definedName>
    <definedName name="CTUBHG12">#REF!</definedName>
    <definedName name="CTUBHG2">#REF!</definedName>
    <definedName name="CTUBHG212">#REF!</definedName>
    <definedName name="CTUBHG3">#REF!</definedName>
    <definedName name="CTUBHG34">#REF!</definedName>
    <definedName name="CTUBHG4">#REF!</definedName>
    <definedName name="CTUBHG6">#REF!</definedName>
    <definedName name="CTUBHG8">#REF!</definedName>
    <definedName name="Cuadro_Resumen">#REF!</definedName>
    <definedName name="CUB">[1]Presup.!#REF!</definedName>
    <definedName name="cub7wils" localSheetId="0">#REF!</definedName>
    <definedName name="cub7wils">#REF!</definedName>
    <definedName name="CUBIC._ANTERIOR">#N/A</definedName>
    <definedName name="CUBICACION">#N/A</definedName>
    <definedName name="CUBICADO">#N/A</definedName>
    <definedName name="cubierta.patinillo">#REF!</definedName>
    <definedName name="Cubo_para_vaciado_de_Hormigón">[52]Insumos!#REF!</definedName>
    <definedName name="Cubo_para_vaciado_de_Hormigón_2">#N/A</definedName>
    <definedName name="Cubo_para_vaciado_de_Hormigón_3">#N/A</definedName>
    <definedName name="CUBREFALTA3_8">[37]Materiales!$E$535</definedName>
    <definedName name="CUBREFALTA38" localSheetId="0">#REF!</definedName>
    <definedName name="CUBREFALTA38">#REF!</definedName>
    <definedName name="CUERPO">#REF!</definedName>
    <definedName name="cunetasi">#REF!</definedName>
    <definedName name="cunetasii">#REF!</definedName>
    <definedName name="cunetasiii">#REF!</definedName>
    <definedName name="cunetasiiii">#REF!</definedName>
    <definedName name="Curado.Resane.Horm.Visto">[55]Insumos!$E$137</definedName>
    <definedName name="Curado_y_Aditivo">[52]Insumos!#REF!</definedName>
    <definedName name="Curado_y_Aditivo_2">#N/A</definedName>
    <definedName name="Curado_y_Aditivo_3">#N/A</definedName>
    <definedName name="CV">[1]Presup.!#REF!</definedName>
    <definedName name="cv_3">[71]PRECIOS!$E$83</definedName>
    <definedName name="CVERTEDERO" localSheetId="0">#REF!</definedName>
    <definedName name="CVERTEDERO">#REF!</definedName>
    <definedName name="CVERTEDEROH">#REF!</definedName>
    <definedName name="cvi">#REF!</definedName>
    <definedName name="cvii">#REF!</definedName>
    <definedName name="cviii">#REF!</definedName>
    <definedName name="cviiii">#REF!</definedName>
    <definedName name="CZINC">[66]M.O.!#REF!</definedName>
    <definedName name="CZOCCOR" localSheetId="0">#REF!</definedName>
    <definedName name="CZOCCOR">#REF!</definedName>
    <definedName name="CZOCCORESC">#REF!</definedName>
    <definedName name="CZOCGRAESC">#REF!</definedName>
    <definedName name="CZOCGRAPISO">[29]M.O.!$C$175</definedName>
    <definedName name="D" localSheetId="0">[12]Senalizacion!#REF!</definedName>
    <definedName name="D">[12]Senalizacion!#REF!</definedName>
    <definedName name="D_2">#N/A</definedName>
    <definedName name="D_3">#N/A</definedName>
    <definedName name="D1_15X20">[74]Analisis!$F$127</definedName>
    <definedName name="D7H">[47]EQUIPOS!$I$9</definedName>
    <definedName name="D8K">[47]EQUIPOS!$I$8</definedName>
    <definedName name="d8r">'[40]Listado Equipos a utilizar'!#REF!</definedName>
    <definedName name="D8T">'[51]Resumen Precio Equipos'!$I$13</definedName>
    <definedName name="Data">#REF!</definedName>
    <definedName name="data14">[32]Factura!#REF!</definedName>
    <definedName name="data15">[32]Factura!#REF!</definedName>
    <definedName name="data16">[32]Factura!#REF!</definedName>
    <definedName name="data17">[32]Factura!#REF!</definedName>
    <definedName name="data18">[32]Factura!#REF!</definedName>
    <definedName name="data19">[32]Factura!#REF!</definedName>
    <definedName name="data20">[32]Factura!#REF!</definedName>
    <definedName name="data21">[32]Factura!#REF!</definedName>
    <definedName name="data22">[32]Factura!#REF!</definedName>
    <definedName name="data23">[32]Factura!#REF!</definedName>
    <definedName name="data24">[32]Factura!#REF!</definedName>
    <definedName name="data25">[32]Factura!#REF!</definedName>
    <definedName name="data26">[32]Factura!#REF!</definedName>
    <definedName name="data27">[32]Factura!#REF!</definedName>
    <definedName name="data28">[32]Factura!#REF!</definedName>
    <definedName name="data29">[32]Factura!#REF!</definedName>
    <definedName name="data30">[32]Factura!#REF!</definedName>
    <definedName name="data31">[32]Factura!#REF!</definedName>
    <definedName name="data32">[32]Factura!#REF!</definedName>
    <definedName name="data33">[32]Factura!#REF!</definedName>
    <definedName name="data34">[32]Factura!#REF!</definedName>
    <definedName name="data35">[32]Factura!#REF!</definedName>
    <definedName name="data36">[32]Factura!#REF!</definedName>
    <definedName name="data37">[32]Factura!#REF!</definedName>
    <definedName name="data38">[32]Factura!#REF!</definedName>
    <definedName name="data39">[32]Factura!#REF!</definedName>
    <definedName name="data40">[32]Factura!#REF!</definedName>
    <definedName name="data41">[32]Factura!#REF!</definedName>
    <definedName name="data42">[32]Factura!#REF!</definedName>
    <definedName name="data43">[32]Factura!#REF!</definedName>
    <definedName name="data44">[32]Factura!#REF!</definedName>
    <definedName name="data45">[32]Factura!#REF!</definedName>
    <definedName name="data46">[32]Factura!#REF!</definedName>
    <definedName name="data48">[32]Factura!#REF!</definedName>
    <definedName name="data50">[32]Factura!#REF!</definedName>
    <definedName name="data51">[32]Factura!#REF!</definedName>
    <definedName name="data52">[32]Factura!#REF!</definedName>
    <definedName name="data62">[32]Factura!#REF!</definedName>
    <definedName name="data63">[32]Factura!#REF!</definedName>
    <definedName name="data64">[32]Factura!#REF!</definedName>
    <definedName name="data65">[32]Factura!#REF!</definedName>
    <definedName name="data66">[32]Factura!#REF!</definedName>
    <definedName name="data67">[32]Factura!#REF!</definedName>
    <definedName name="data68">[32]Factura!#REF!</definedName>
    <definedName name="data69">[32]Factura!#REF!</definedName>
    <definedName name="data70">[32]Factura!#REF!</definedName>
    <definedName name="Datos">#REF!</definedName>
    <definedName name="Datos1">#REF!</definedName>
    <definedName name="DD">#REF!</definedName>
    <definedName name="ddd">[99]M.O.!$C$557</definedName>
    <definedName name="dddd">'[100]Villa Hermosa'!#REF!</definedName>
    <definedName name="DE">[101]Insumos!$I$3</definedName>
    <definedName name="DEDE" localSheetId="2" hidden="1">#REF!</definedName>
    <definedName name="DEDE" hidden="1">#REF!</definedName>
    <definedName name="DEDE2" localSheetId="2" hidden="1">#REF!</definedName>
    <definedName name="DEDE2" hidden="1">#REF!</definedName>
    <definedName name="DEDE3" localSheetId="2" hidden="1">#REF!</definedName>
    <definedName name="DEDE3" hidden="1">#REF!</definedName>
    <definedName name="DEDE4">#REF!</definedName>
    <definedName name="DEDE5" localSheetId="2" hidden="1">#REF!</definedName>
    <definedName name="DEDE5" hidden="1">#REF!</definedName>
    <definedName name="DEDE6" localSheetId="2" hidden="1">#REF!</definedName>
    <definedName name="DEDE6" hidden="1">#REF!</definedName>
    <definedName name="DEDE7" localSheetId="2" hidden="1">#REF!</definedName>
    <definedName name="DEDE7" hidden="1">#REF!</definedName>
    <definedName name="DEDE8">#REF!</definedName>
    <definedName name="deducciones">#REF!</definedName>
    <definedName name="deducciones_2">"$#REF!.$M$62"</definedName>
    <definedName name="deducciones_3">"$#REF!.$M$62"</definedName>
    <definedName name="del" localSheetId="0">#REF!</definedName>
    <definedName name="del">#REF!</definedName>
    <definedName name="demolicionaceraum">#REF!</definedName>
    <definedName name="deplu3" localSheetId="0">[20]Volumenes!#REF!</definedName>
    <definedName name="deplu3">[20]Volumenes!#REF!</definedName>
    <definedName name="DERBCO" localSheetId="0">[5]Mat!$D$56</definedName>
    <definedName name="DERBCO">[6]Mat!$D$56</definedName>
    <definedName name="DERPLTO" localSheetId="0">[5]Mat!$D$57</definedName>
    <definedName name="DERPLTO">[6]Mat!$D$57</definedName>
    <definedName name="DERRCEMBLANCO" localSheetId="0">#REF!</definedName>
    <definedName name="DERRCEMBLANCO">#REF!</definedName>
    <definedName name="DERRCEMGRIS" localSheetId="0">#REF!</definedName>
    <definedName name="DERRCEMGRIS">#REF!</definedName>
    <definedName name="DERRETIDO">[29]Materiales!$E$21</definedName>
    <definedName name="Derretido_Blanco">[44]Insumos!$B$50:$D$50</definedName>
    <definedName name="DERRETIDOBCO" localSheetId="0">#REF!</definedName>
    <definedName name="DERRETIDOBCO">#REF!</definedName>
    <definedName name="DERRETIDOBLANCO" localSheetId="0">#REF!</definedName>
    <definedName name="DERRETIDOBLANCO">#REF!</definedName>
    <definedName name="derretidocrema" localSheetId="0">#REF!</definedName>
    <definedName name="derretidocrema">#REF!</definedName>
    <definedName name="DERRETIDOGRIS">#REF!</definedName>
    <definedName name="DERRETIDOVER">#REF!</definedName>
    <definedName name="desaaa">[29]Analisis!$F$722</definedName>
    <definedName name="Desagüe_de_piso_de_2______INST." localSheetId="0">[17]Insumos!#REF!</definedName>
    <definedName name="Desagüe_de_piso_de_2______INST.">[17]Insumos!#REF!</definedName>
    <definedName name="Desagüe_de_techo_de_3">[17]Insumos!#REF!</definedName>
    <definedName name="Desagüe_de_techo_de_4">[17]Insumos!#REF!</definedName>
    <definedName name="DESAGUE2">#REF!</definedName>
    <definedName name="DESAGUE3">#REF!</definedName>
    <definedName name="DESAGUEBANERA">#REF!</definedName>
    <definedName name="DESAGUEDOBLEFRE">#REF!</definedName>
    <definedName name="DESAGUEFREGADERO">[29]Materiales!$E$540</definedName>
    <definedName name="DESAGUEPISO2">[36]Analisis!$F$829</definedName>
    <definedName name="desap">[67]Analisis!$E$1159</definedName>
    <definedName name="desap4">[67]Analisis!$E$1167</definedName>
    <definedName name="DESCRIPCION">#N/A</definedName>
    <definedName name="DESENCARCO" localSheetId="0">#REF!</definedName>
    <definedName name="DESENCARCO">#REF!</definedName>
    <definedName name="DESENCCOL">#REF!</definedName>
    <definedName name="DESENCDIN">#REF!</definedName>
    <definedName name="DESENCFP275">#REF!</definedName>
    <definedName name="DESENCFPADIC">#REF!</definedName>
    <definedName name="DESENCVIGA">#REF!</definedName>
    <definedName name="desesc2">[20]Volumenes!#REF!</definedName>
    <definedName name="desglose">'[100]Villa Hermosa'!#REF!</definedName>
    <definedName name="desi">#REF!</definedName>
    <definedName name="desii">#REF!</definedName>
    <definedName name="desiii">#REF!</definedName>
    <definedName name="desiiii">#REF!</definedName>
    <definedName name="DESMANTSE500CONTRA">#REF!</definedName>
    <definedName name="DesmPlaf">#REF!</definedName>
    <definedName name="DesmPuerta">#REF!</definedName>
    <definedName name="DesmVent">#REF!</definedName>
    <definedName name="desp">#REF!</definedName>
    <definedName name="DESP24">#REF!</definedName>
    <definedName name="DESP34">#REF!</definedName>
    <definedName name="DESP44">#REF!</definedName>
    <definedName name="DESP46">#REF!</definedName>
    <definedName name="DESPACE1">#REF!</definedName>
    <definedName name="DESPACE2">#REF!</definedName>
    <definedName name="DESPACEMALLA">#REF!</definedName>
    <definedName name="DESPCLA">#REF!</definedName>
    <definedName name="DESPISO2CONTRA">#REF!</definedName>
    <definedName name="DESPLU3" localSheetId="0">#REF!</definedName>
    <definedName name="DESPLU3">#REF!</definedName>
    <definedName name="DESPLU4" localSheetId="0">#REF!</definedName>
    <definedName name="DESPLU4">#REF!</definedName>
    <definedName name="DESPMAD1">#REF!</definedName>
    <definedName name="DESPMAD2">#REF!</definedName>
    <definedName name="desvi">#REF!</definedName>
    <definedName name="desvii">#REF!</definedName>
    <definedName name="desviii">#REF!</definedName>
    <definedName name="desviiii">#REF!</definedName>
    <definedName name="detech3">'[57]Ana-Sanit.'!$F$552</definedName>
    <definedName name="diames">#REF!</definedName>
    <definedName name="Diesel">[17]Insumos!#REF!</definedName>
    <definedName name="din">'[28]Pres. '!#REF!</definedName>
    <definedName name="dint">#REF!</definedName>
    <definedName name="dint1">[67]Analisis!$E$638</definedName>
    <definedName name="Dinte.20x15">#REF!</definedName>
    <definedName name="DINTEL">'[57]Anal. horm.'!$F$1139</definedName>
    <definedName name="Dintel.Casino">#REF!</definedName>
    <definedName name="Dintel.Cocina">[55]Análisis!#REF!</definedName>
    <definedName name="dintel.curvo">#REF!</definedName>
    <definedName name="Dintel.D.1erN">#REF!</definedName>
    <definedName name="Dintel.D.2doN">#REF!</definedName>
    <definedName name="Dintel.D.3erN">#REF!</definedName>
    <definedName name="Dintel.D.4toN">#REF!</definedName>
    <definedName name="Dintel.D1.15x40">[60]Análisis!#REF!</definedName>
    <definedName name="Dintel.D1.1erN">#REF!</definedName>
    <definedName name="Dintel.D1.2doN">#REF!</definedName>
    <definedName name="Dintel.D1.3erN">#REF!</definedName>
    <definedName name="Dintel.D1.4toN">#REF!</definedName>
    <definedName name="Dintel.D120x40">[60]Análisis!#REF!</definedName>
    <definedName name="Dintel.D2.15x40">[60]Análisis!#REF!</definedName>
    <definedName name="Dintel.D2.1erN">#REF!</definedName>
    <definedName name="Dintel.D2.20x40">[60]Análisis!#REF!</definedName>
    <definedName name="Dintel.D2.2doN">#REF!</definedName>
    <definedName name="Dintel.D2.3erN">#REF!</definedName>
    <definedName name="Dintel.D2.4toN">#REF!</definedName>
    <definedName name="Dintel.DC.1erN">#REF!</definedName>
    <definedName name="Dintel.DC.2doN">#REF!</definedName>
    <definedName name="Dintel.DC.3erN">#REF!</definedName>
    <definedName name="Dintel.DC.4toN">#REF!</definedName>
    <definedName name="Dintel.DN">[60]Análisis!#REF!</definedName>
    <definedName name="Dintel.Horm.Conven.Villas">#REF!</definedName>
    <definedName name="Dintel.Lavanderia">#REF!</definedName>
    <definedName name="Dintel10x20">#REF!</definedName>
    <definedName name="DINTEL15X20D1">[36]Analisis!$F$1716</definedName>
    <definedName name="Dintel20x20">#REF!</definedName>
    <definedName name="Dintel20x20.ml">[95]Análisis!$D$557</definedName>
    <definedName name="DINTEL20X20D1">[36]Analisis!$F$1728</definedName>
    <definedName name="Dintel20x40">[55]Análisis!$D$230</definedName>
    <definedName name="DIRJAGS">#REF!</definedName>
    <definedName name="DIRPROY">#REF!</definedName>
    <definedName name="Disc.Co.Cc2">[60]Análisis!#REF!</definedName>
    <definedName name="Disc.Col.C">[60]Análisis!#REF!</definedName>
    <definedName name="Disc.Col.C1">[60]Análisis!#REF!</definedName>
    <definedName name="Disc.Col.C2.45x45">[60]Análisis!#REF!</definedName>
    <definedName name="Disc.Col.CA">[60]Análisis!#REF!</definedName>
    <definedName name="Disc.Col.Cc1">[60]Análisis!#REF!</definedName>
    <definedName name="Disc.Losa.techo">[60]Análisis!#REF!</definedName>
    <definedName name="Disc.Muro.MH">[60]Análisis!#REF!</definedName>
    <definedName name="Disc.V3">[60]Análisis!#REF!</definedName>
    <definedName name="Disc.Viga.Curva.30x70">[60]Análisis!#REF!</definedName>
    <definedName name="Disc.Viga.Curva.Vcc1">[60]Análisis!#REF!</definedName>
    <definedName name="Disc.Viga.V1">[60]Análisis!#REF!</definedName>
    <definedName name="Disc.Viga.V10">[60]Análisis!#REF!</definedName>
    <definedName name="Disc.Viga.V2">[60]Análisis!#REF!</definedName>
    <definedName name="Disc.Viga.V4">[60]Análisis!#REF!</definedName>
    <definedName name="Disc.Viga.V5">[60]Análisis!#REF!</definedName>
    <definedName name="Disc.Viga.V6">[60]Análisis!#REF!</definedName>
    <definedName name="Disc.Viga.V7">[60]Análisis!#REF!</definedName>
    <definedName name="Disc.Viga.V7B">[60]Análisis!#REF!</definedName>
    <definedName name="Disc.Viga.V8">[60]Análisis!#REF!</definedName>
    <definedName name="Disc.Viga.V9">[60]Análisis!#REF!</definedName>
    <definedName name="Disc.Zap.Muro.HA">[60]Análisis!#REF!</definedName>
    <definedName name="Disc.Zap.ZC">[60]Análisis!#REF!</definedName>
    <definedName name="Disc.ZC1">[60]Análisis!#REF!</definedName>
    <definedName name="Disc.ZC2">[60]Análisis!#REF!</definedName>
    <definedName name="Disc.ZCA">[60]Análisis!#REF!</definedName>
    <definedName name="Disc.ZCc1">[60]Análisis!#REF!</definedName>
    <definedName name="Disc.ZCc2">[60]Análisis!#REF!</definedName>
    <definedName name="Disco.Col.Cc">[60]Análisis!#REF!</definedName>
    <definedName name="Discoteca">#REF!</definedName>
    <definedName name="DISTAGUAYMOCONTRA">#REF!</definedName>
    <definedName name="distribuidor">'[40]Listado Equipos a utilizar'!$I$12</definedName>
    <definedName name="DIVISAEURO" localSheetId="0">#REF!</definedName>
    <definedName name="DIVISAEURO">#REF!</definedName>
    <definedName name="DIVISAS">#REF!</definedName>
    <definedName name="DIVISAUSA">#REF!</definedName>
    <definedName name="do">[101]Insumos!$I$3</definedName>
    <definedName name="DOLAR">#REF!</definedName>
    <definedName name="dp_2">[71]PRECIOS!$E$89</definedName>
    <definedName name="Drenaje.Pluvial">#REF!</definedName>
    <definedName name="drenajei">#REF!</definedName>
    <definedName name="drenajeii">#REF!</definedName>
    <definedName name="drenajeiii">#REF!</definedName>
    <definedName name="drenajeiiii">#REF!</definedName>
    <definedName name="drenajeiiiii">#REF!</definedName>
    <definedName name="drenajeiiiiii">#REF!</definedName>
    <definedName name="drenajeiiiiiii">#REF!</definedName>
    <definedName name="dtecnica">'[51]Resumen Precio Equipos'!$C$27</definedName>
    <definedName name="Duc">#REF!</definedName>
    <definedName name="duch">'[28]Pres. '!#REF!</definedName>
    <definedName name="DUCHA">[29]Materiales!$E$541</definedName>
    <definedName name="DUCHAC">[36]Analisis!$F$622</definedName>
    <definedName name="DUCHACAMBIO">[37]Analisis!$F$565</definedName>
    <definedName name="DUCHAFRIAHG" localSheetId="0">#REF!</definedName>
    <definedName name="DUCHAFRIAHG">#REF!</definedName>
    <definedName name="DUCHAPVC">#REF!</definedName>
    <definedName name="DUCHAPVCCPVC">#REF!</definedName>
    <definedName name="DUCHAS">#REF!</definedName>
    <definedName name="dulce">#REF!</definedName>
    <definedName name="dur">#REF!</definedName>
    <definedName name="DUROCK">[91]Analisis!$F$1196</definedName>
    <definedName name="DYNACA25">[47]EQUIPOS!$I$13</definedName>
    <definedName name="E">#REF!</definedName>
    <definedName name="e214bft">'[40]Listado Equipos a utilizar'!#REF!</definedName>
    <definedName name="e320b">'[40]Listado Equipos a utilizar'!#REF!</definedName>
    <definedName name="EBAINS">#REF!</definedName>
    <definedName name="EBANISTERIA">#REF!</definedName>
    <definedName name="EBAOP1">#REF!</definedName>
    <definedName name="EBAPIN">#REF!</definedName>
    <definedName name="EBAPUL">#REF!</definedName>
    <definedName name="ECON">[29]Materiales!$E$37</definedName>
    <definedName name="Edi.Hab.Viga.V6">[60]Análisis!#REF!</definedName>
    <definedName name="Edif.Direc.">#REF!</definedName>
    <definedName name="Edif.Ejec.Losa.Techo">[60]Análisis!#REF!</definedName>
    <definedName name="Edif.Hab.Col.C1">[60]Análisis!#REF!</definedName>
    <definedName name="Edif.Hab.Col.C1.2doN">[60]Análisis!#REF!</definedName>
    <definedName name="Edif.Hab.Col.C1.3erN">[60]Análisis!#REF!</definedName>
    <definedName name="Edif.Hab.Col.C2">[60]Análisis!#REF!</definedName>
    <definedName name="Edif.Hab.Col.C2.2doN">[60]Análisis!#REF!</definedName>
    <definedName name="Edif.Hab.Col.C2.3erN">[60]Análisis!#REF!</definedName>
    <definedName name="Edif.Hab.Col.C3.1erN">[60]Análisis!#REF!</definedName>
    <definedName name="Edif.Hab.Col.C3.2doN">[60]Análisis!#REF!</definedName>
    <definedName name="Edif.Hab.Col.C4.2doN">[60]Análisis!#REF!</definedName>
    <definedName name="Edif.Hab.Col.CF">[60]Análisis!#REF!</definedName>
    <definedName name="Edif.Hab.Col4.1eN">[60]Análisis!#REF!</definedName>
    <definedName name="Edif.Hab.Losa.Entrepiso">[60]Análisis!#REF!</definedName>
    <definedName name="Edif.Hab.Losa.Techo">[60]Análisis!#REF!</definedName>
    <definedName name="Edif.Hab.Platea">[60]Análisis!#REF!</definedName>
    <definedName name="Edif.Hab.Viga.V1">[60]Análisis!#REF!</definedName>
    <definedName name="Edif.Hab.Viga.V10">[60]Análisis!#REF!</definedName>
    <definedName name="Edif.Hab.Viga.V3">[60]Análisis!#REF!</definedName>
    <definedName name="Edif.Hab.Viga.V4">[60]Análisis!#REF!</definedName>
    <definedName name="Edif.Hab.Viga.V5">[60]Análisis!#REF!</definedName>
    <definedName name="Edif.Hab.Viga.V5b">[60]Análisis!#REF!</definedName>
    <definedName name="Edif.Hab.Viga.V8">[60]Análisis!#REF!</definedName>
    <definedName name="Edif.Hab.VigaV2">[60]Análisis!#REF!</definedName>
    <definedName name="Edif.Hab.VigaV9">[60]Análisis!#REF!</definedName>
    <definedName name="Edif.Hab.Zap.Col.CF">[60]Análisis!#REF!</definedName>
    <definedName name="Edif.Hab.Zap.Escalera">[60]Análisis!#REF!</definedName>
    <definedName name="Edif.Hab.Zap.Zc3">[60]Análisis!#REF!</definedName>
    <definedName name="Edif.Hab.Zap.Zc4">[60]Análisis!#REF!</definedName>
    <definedName name="EDIF.HABIT.PLATEA">#REF!</definedName>
    <definedName name="EDIF.HABITACIONES">#REF!</definedName>
    <definedName name="Edif.Personal">#REF!</definedName>
    <definedName name="Edif.Serv.Col.C">[60]Análisis!#REF!</definedName>
    <definedName name="Edif.Serv.Col.C1">[60]Análisis!#REF!</definedName>
    <definedName name="Edif.Serv.Losa.Entrepiso">[60]Análisis!#REF!</definedName>
    <definedName name="Edif.Serv.Losa.Techo">[60]Análisis!#REF!</definedName>
    <definedName name="Edif.Serv.V1">[60]Análisis!#REF!</definedName>
    <definedName name="Edif.Serv.V10">[60]Análisis!#REF!</definedName>
    <definedName name="Edif.Serv.V11">[60]Análisis!#REF!</definedName>
    <definedName name="Edif.Serv.V12">[60]Análisis!#REF!</definedName>
    <definedName name="Edif.Serv.V13">[60]Análisis!#REF!</definedName>
    <definedName name="Edif.Serv.V14">[60]Análisis!#REF!</definedName>
    <definedName name="Edif.Serv.V15">[60]Análisis!#REF!</definedName>
    <definedName name="Edif.Serv.V2">[60]Análisis!#REF!</definedName>
    <definedName name="Edif.Serv.V3">[60]Análisis!#REF!</definedName>
    <definedName name="Edif.Serv.V4">[60]Análisis!#REF!</definedName>
    <definedName name="Edif.Serv.V5">[60]Análisis!#REF!</definedName>
    <definedName name="Edif.Serv.V6">[60]Análisis!#REF!</definedName>
    <definedName name="Edif.Serv.V7">[60]Análisis!#REF!</definedName>
    <definedName name="Edif.Serv.V8">[60]Análisis!#REF!</definedName>
    <definedName name="Edif.Serv.V9">[60]Análisis!#REF!</definedName>
    <definedName name="Edif.Serv.VA">[60]Análisis!#REF!</definedName>
    <definedName name="Edif.Serv.Zap.ZC">[60]Análisis!#REF!</definedName>
    <definedName name="Edif.Serv.Zap.ZC1">[60]Análisis!#REF!</definedName>
    <definedName name="Edificio.Administracion">'[55]Edificio Administracion'!$G$112</definedName>
    <definedName name="Edificio.de.Entrada">'[55]Edificio de Entrada'!$G$77</definedName>
    <definedName name="EDIFICIO.DE.SERVICIOS">#REF!</definedName>
    <definedName name="eee">#REF!</definedName>
    <definedName name="eeeee">#REF!</definedName>
    <definedName name="egfrrf">#REF!</definedName>
    <definedName name="el_mano_obra">'[102]Los Ángeles (Fase II)'!$A$749:$F$802</definedName>
    <definedName name="el_no_al_printer">'[102]Los Ángeles (Fase II)'!$A$2171</definedName>
    <definedName name="ELECTRICAS">#REF!</definedName>
    <definedName name="ELECTRICIDAD">#REF!</definedName>
    <definedName name="elementos">#REF!</definedName>
    <definedName name="elizabeth">#REF!</definedName>
    <definedName name="EMAILARQSA">#REF!</definedName>
    <definedName name="EMAILJAGS">#REF!</definedName>
    <definedName name="EMERGE" localSheetId="3" hidden="1">'[30]ANALISIS STO DGO'!#REF!</definedName>
    <definedName name="EMERGE" localSheetId="4" hidden="1">'[30]ANALISIS STO DGO'!#REF!</definedName>
    <definedName name="EMERGE" localSheetId="2" hidden="1">'[30]ANALISIS STO DGO'!#REF!</definedName>
    <definedName name="EMERGE" hidden="1">'[30]ANALISIS STO DGO'!#REF!</definedName>
    <definedName name="EMERGENCY" localSheetId="3" hidden="1">'[30]ANALISIS STO DGO'!#REF!</definedName>
    <definedName name="EMERGENCY" localSheetId="4" hidden="1">'[30]ANALISIS STO DGO'!#REF!</definedName>
    <definedName name="EMERGENCY" localSheetId="2" hidden="1">'[30]ANALISIS STO DGO'!#REF!</definedName>
    <definedName name="EMERGENCY" hidden="1">'[30]ANALISIS STO DGO'!#REF!</definedName>
    <definedName name="Empalme_de_Pilotes">[52]Insumos!#REF!</definedName>
    <definedName name="Empalme_de_Pilotes_2">#N/A</definedName>
    <definedName name="Empalme_de_Pilotes_3">#N/A</definedName>
    <definedName name="EMPALME2" localSheetId="0">#REF!</definedName>
    <definedName name="EMPALME2">#REF!</definedName>
    <definedName name="EMPALME3">#REF!</definedName>
    <definedName name="EMPALME4">#REF!</definedName>
    <definedName name="EMPALME6">#REF!</definedName>
    <definedName name="EMPCOL" localSheetId="0">#REF!</definedName>
    <definedName name="EMPCOL">#REF!</definedName>
    <definedName name="EMPEXTMA">#REF!</definedName>
    <definedName name="EMPINTCONACEROYMALLACONTRA">#REF!</definedName>
    <definedName name="EMPINTMA">#REF!</definedName>
    <definedName name="EMPPULSCOL">#REF!</definedName>
    <definedName name="EMPRAS">#REF!</definedName>
    <definedName name="EMPRUS">#REF!</definedName>
    <definedName name="EMPTECHO">#REF!</definedName>
    <definedName name="ENC" localSheetId="0">[12]Senalizacion!#REF!</definedName>
    <definedName name="ENC">[12]Senalizacion!#REF!</definedName>
    <definedName name="Encache">[47]OBRAMANO!$F$43</definedName>
    <definedName name="encai">#REF!</definedName>
    <definedName name="encaii">#REF!</definedName>
    <definedName name="encaiii">#REF!</definedName>
    <definedName name="encaiiii">#REF!</definedName>
    <definedName name="Encerado.Marmol">#REF!</definedName>
    <definedName name="encofrado40x70">[48]I.HORMIGON!$G$30</definedName>
    <definedName name="encofrado50x90">[48]I.HORMIGON!$G$28</definedName>
    <definedName name="encofradocol0.40x0.40">#REF!</definedName>
    <definedName name="encofradocol30x30">#REF!</definedName>
    <definedName name="encofradocol35x80">#REF!</definedName>
    <definedName name="encofradocol40x40">#REF!</definedName>
    <definedName name="encofradocol40x70">#REF!</definedName>
    <definedName name="encofradoescalera">[48]I.HORMIGON!$G$37</definedName>
    <definedName name="encofradolosa">[48]I.HORMIGON!$G$24</definedName>
    <definedName name="encofradomurosdoscaras">#REF!</definedName>
    <definedName name="encofradoviga0.50x0.85">#REF!</definedName>
    <definedName name="encofradoviga30x50">#REF!</definedName>
    <definedName name="encofradoviga30x60">[48]I.HORMIGON!$G$33</definedName>
    <definedName name="encofradoviga40x60">[48]I.HORMIGON!$G$33</definedName>
    <definedName name="End_Bal" localSheetId="0">#REF!</definedName>
    <definedName name="End_Bal">#REF!</definedName>
    <definedName name="EPOX">[29]Materiales!$E$39</definedName>
    <definedName name="EQ.Batching.Plant.50yd3.hr">#REF!</definedName>
    <definedName name="EQ.Camion.Trompo.Ligador.7m3">#REF!</definedName>
    <definedName name="EQ.Grua.PH40.Boom80">#REF!</definedName>
    <definedName name="EQ.Pala.Cargadora.CAT930">#REF!</definedName>
    <definedName name="EQ.Planta.electrica50KVA">#REF!</definedName>
    <definedName name="eqacero">'[40]Listado Equipos a utilizar'!#REF!</definedName>
    <definedName name="EQU_12" localSheetId="1">'[38]MO y Listado de Precio'!$B$2363:$G$2363</definedName>
    <definedName name="EQU_12">'[39]A-civil'!$A$1967:$G$1967</definedName>
    <definedName name="EQU_18" localSheetId="1">'[38]MO y Listado de Precio'!$B$2369:$G$2369</definedName>
    <definedName name="EQU_18">'[39]A-civil'!$A$1973:$G$1973</definedName>
    <definedName name="EQU_25" localSheetId="1">'[38]MO y Listado de Precio'!$B$2376:$G$2376</definedName>
    <definedName name="EQU_25">'[39]A-civil'!$A$1980:$G$1980</definedName>
    <definedName name="EQU_27" localSheetId="1">'[38]MO y Listado de Precio'!$B$2378:$G$2378</definedName>
    <definedName name="EQU_27">'[39]A-civil'!$A$1982:$G$1982</definedName>
    <definedName name="EQU_36" localSheetId="1">'[38]MO y Listado de Precio'!$B$2387:$G$2387</definedName>
    <definedName name="EQU_36">'[39]A-civil'!$A$1991:$G$1991</definedName>
    <definedName name="EQU_38" localSheetId="1">'[38]MO y Listado de Precio'!$B$2389:$G$2389</definedName>
    <definedName name="EQU_38">'[39]A-civil'!$A$1993:$G$1993</definedName>
    <definedName name="EQU_49" localSheetId="1">'[38]MO y Listado de Precio'!$B$2400:$G$2400</definedName>
    <definedName name="EQU_49">'[39]A-civil'!$A$2004:$G$2004</definedName>
    <definedName name="EQU_5" localSheetId="1">'[38]MO y Listado de Precio'!$B$2355:$G$2355</definedName>
    <definedName name="EQU_5">'[39]A-civil'!$A$1959:$G$1959</definedName>
    <definedName name="EQU_53" localSheetId="1">'[38]MO y Listado de Precio'!$B$2404:$G$2404</definedName>
    <definedName name="EQU_53">'[39]A-civil'!$A$2008:$G$2008</definedName>
    <definedName name="EQUIPOS" localSheetId="0">#REF!</definedName>
    <definedName name="EQUIPOS">#REF!</definedName>
    <definedName name="ER" localSheetId="0">[26]A!#REF!</definedName>
    <definedName name="ER">[26]A!#REF!</definedName>
    <definedName name="Escalera">#REF!</definedName>
    <definedName name="ESCALERAS">#REF!</definedName>
    <definedName name="ESCALERAS_AN">#REF!</definedName>
    <definedName name="escalon">[20]Volumenes!#REF!</definedName>
    <definedName name="escalon.Ceramica">#REF!</definedName>
    <definedName name="Escalón.Ceramica">#REF!</definedName>
    <definedName name="escalon.de1.0" localSheetId="0">[96]Análisis!$D$1354</definedName>
    <definedName name="escalon.de1.0">[97]Análisis!$D$1354</definedName>
    <definedName name="escalon.de1.2" localSheetId="0">[96]Análisis!$D$1344</definedName>
    <definedName name="escalon.de1.2">[97]Análisis!$D$1344</definedName>
    <definedName name="escalon.de1.6" localSheetId="0">[96]Análisis!$D$1334</definedName>
    <definedName name="escalon.de1.6">[97]Análisis!$D$1334</definedName>
    <definedName name="escalon.de1.8" localSheetId="0">[96]Análisis!$D$1324</definedName>
    <definedName name="escalon.de1.8">[97]Análisis!$D$1324</definedName>
    <definedName name="escalon.de2.0" localSheetId="0">[96]Análisis!$D$1314</definedName>
    <definedName name="escalon.de2.0">[97]Análisis!$D$1314</definedName>
    <definedName name="escalon.de30" localSheetId="0">[96]Análisis!$D$1293</definedName>
    <definedName name="escalon.de30">[97]Análisis!$D$1293</definedName>
    <definedName name="escalon.de60" localSheetId="0">[96]Análisis!$D$1304</definedName>
    <definedName name="escalon.de60">[97]Análisis!$D$1304</definedName>
    <definedName name="Escalón.Marmol">#REF!</definedName>
    <definedName name="escalon2">[20]Volumenes!#REF!</definedName>
    <definedName name="escalone.antideslizante">#REF!</definedName>
    <definedName name="escalones">[20]Volumenes!#REF!</definedName>
    <definedName name="escalones.ant.60cm" localSheetId="0">[96]Análisis!$D$1278</definedName>
    <definedName name="escalones.ant.60cm">[97]Análisis!$D$1278</definedName>
    <definedName name="escalones.ceramica">[95]Análisis!$D$1340</definedName>
    <definedName name="Escalones.Hormigon">#REF!</definedName>
    <definedName name="Escalones_Granito_Fondo_Blanco____Incl._H_y_C_H">[17]Insumos!#REF!</definedName>
    <definedName name="escari">#REF!</definedName>
    <definedName name="escarificacion">[103]GONZALO!#REF!</definedName>
    <definedName name="escarii">#REF!</definedName>
    <definedName name="escariii">#REF!</definedName>
    <definedName name="escariiii">#REF!</definedName>
    <definedName name="ESCGRA23B" localSheetId="0">#REF!</definedName>
    <definedName name="ESCGRA23B">#REF!</definedName>
    <definedName name="ESCGRA23C" localSheetId="0">[63]Ana!#REF!</definedName>
    <definedName name="ESCGRA23C">[63]Ana!#REF!</definedName>
    <definedName name="ESCGRA23G">[63]Ana!#REF!</definedName>
    <definedName name="ESCGRABOTB">[63]Ana!#REF!</definedName>
    <definedName name="ESCGRABOTC">[63]Ana!#REF!</definedName>
    <definedName name="ESCGRAFB">[57]UASD!$F$3512</definedName>
    <definedName name="ESCMARAGLPR">[69]Ana!$M$452</definedName>
    <definedName name="escobillones">'[40]Listado Equipos a utilizar'!#REF!</definedName>
    <definedName name="ESCSUPCHAB" localSheetId="0">#REF!</definedName>
    <definedName name="ESCSUPCHAB">#REF!</definedName>
    <definedName name="ESCSUPCHAC" localSheetId="0">[63]Ana!#REF!</definedName>
    <definedName name="ESCSUPCHAC">[63]Ana!#REF!</definedName>
    <definedName name="ESCVIBB">[63]Ana!#REF!</definedName>
    <definedName name="ESCVIBC">[63]Ana!#REF!</definedName>
    <definedName name="ESCVIBG" localSheetId="0">#REF!</definedName>
    <definedName name="ESCVIBG">#REF!</definedName>
    <definedName name="Eslingas" localSheetId="0">[52]Insumos!#REF!</definedName>
    <definedName name="Eslingas">[52]Insumos!#REF!</definedName>
    <definedName name="Eslingas_2">#N/A</definedName>
    <definedName name="Eslingas_3">#N/A</definedName>
    <definedName name="espejo.cristaluz">#REF!</definedName>
    <definedName name="espejo.pulido">#REF!</definedName>
    <definedName name="esq">'[28]Pres. '!#REF!</definedName>
    <definedName name="esquineros">[92]Insumos!$L$43</definedName>
    <definedName name="Est.terminal.patinillo">#REF!</definedName>
    <definedName name="ESTANQUES">#REF!</definedName>
    <definedName name="ESTMET">#REF!</definedName>
    <definedName name="Estopa" localSheetId="0">#REF!</definedName>
    <definedName name="Estopa">#REF!</definedName>
    <definedName name="ESTRIA">#REF!</definedName>
    <definedName name="ESTRIAS" localSheetId="0">#REF!</definedName>
    <definedName name="ESTRIAS">#REF!</definedName>
    <definedName name="Estrias.Villas">#REF!</definedName>
    <definedName name="ESTRUCTMET">#REF!</definedName>
    <definedName name="Estucado">#REF!</definedName>
    <definedName name="et">#REF!</definedName>
    <definedName name="euro">#REF!</definedName>
    <definedName name="ew">'[28]Pres. '!#REF!</definedName>
    <definedName name="ex320b">'[40]Listado Equipos a utilizar'!#REF!</definedName>
    <definedName name="Exc">#REF!</definedName>
    <definedName name="Exc.Arena.Densa">#REF!</definedName>
    <definedName name="ExC_003" localSheetId="1">'[38]MO y Listado de Precio'!$B$266:$G$266</definedName>
    <definedName name="ExC_003">'[39]A-civil'!$A$266:$G$266</definedName>
    <definedName name="ExC_004" localSheetId="1">'[38]MO y Listado de Precio'!$B$267:$G$267</definedName>
    <definedName name="ExC_004">'[39]A-civil'!$A$267:$G$267</definedName>
    <definedName name="EXC_100" localSheetId="1">[38]MOV!$A$143:$E$143</definedName>
    <definedName name="EXC_100">[39]MOV!$A$143:$E$143</definedName>
    <definedName name="EXC_101" localSheetId="1">[38]MOV!$A$149:$E$149</definedName>
    <definedName name="EXC_101">[39]MOV!$A$149:$E$149</definedName>
    <definedName name="EXC_102" localSheetId="1">[38]MOV!$A$153:$E$153</definedName>
    <definedName name="EXC_102">[39]MOV!$A$153:$E$153</definedName>
    <definedName name="EXC_103" localSheetId="1">[38]MOV!$A$157:$E$157</definedName>
    <definedName name="EXC_103">[39]MOV!$A$157:$E$157</definedName>
    <definedName name="EXC_104" localSheetId="1">[38]MOV!$A$164:$E$164</definedName>
    <definedName name="EXC_104">[39]MOV!$A$164:$E$164</definedName>
    <definedName name="EXC_105" localSheetId="1">[38]MOV!$A$169:$E$169</definedName>
    <definedName name="EXC_105">[39]MOV!$A$169:$E$169</definedName>
    <definedName name="EXC_106" localSheetId="1">[38]MOV!$A$174:$E$174</definedName>
    <definedName name="EXC_106">[39]MOV!$A$174:$E$174</definedName>
    <definedName name="EXC_107" localSheetId="1">[38]MOV!$A$189:$E$189</definedName>
    <definedName name="EXC_107">[39]MOV!$A$189:$E$189</definedName>
    <definedName name="EXC_108" localSheetId="1">[38]MOV!$A$204:$E$204</definedName>
    <definedName name="EXC_108">[39]MOV!$A$204:$E$204</definedName>
    <definedName name="EXC_83" localSheetId="1">[38]MOV!$A$61:$E$61</definedName>
    <definedName name="EXC_83">[39]MOV!$A$61:$E$61</definedName>
    <definedName name="EXC_84" localSheetId="1">[38]MOV!$A$65:$E$65</definedName>
    <definedName name="EXC_84">[39]MOV!$A$65:$E$65</definedName>
    <definedName name="EXC_85" localSheetId="1">[38]MOV!$A$69:$E$69</definedName>
    <definedName name="EXC_85">[39]MOV!$A$69:$E$69</definedName>
    <definedName name="EXC_86" localSheetId="1">[38]MOV!$A$73:$E$73</definedName>
    <definedName name="EXC_86">[39]MOV!$A$73:$E$73</definedName>
    <definedName name="EXC_87" localSheetId="1">[38]MOV!$A$76:$E$76</definedName>
    <definedName name="EXC_87">[39]MOV!$A$76:$E$76</definedName>
    <definedName name="EXC_88" localSheetId="1">[38]MOV!$A$82:$E$82</definedName>
    <definedName name="EXC_88">[39]MOV!$A$82:$E$82</definedName>
    <definedName name="EXC_89" localSheetId="1">[38]MOV!$A$86:$E$86</definedName>
    <definedName name="EXC_89">[39]MOV!$A$86:$E$86</definedName>
    <definedName name="EXC_90" localSheetId="1">[38]MOV!$A$90:$E$90</definedName>
    <definedName name="EXC_90">[39]MOV!$A$90:$E$90</definedName>
    <definedName name="EXC_91" localSheetId="1">[38]MOV!$A$96:$E$96</definedName>
    <definedName name="EXC_91">[39]MOV!$A$96:$E$96</definedName>
    <definedName name="EXC_92" localSheetId="1">[38]MOV!$A$100:$E$100</definedName>
    <definedName name="EXC_92">[39]MOV!$A$100:$E$100</definedName>
    <definedName name="EXC_93" localSheetId="1">[38]MOV!$A$104:$E$104</definedName>
    <definedName name="EXC_93">[39]MOV!$A$104:$E$104</definedName>
    <definedName name="EXC_94" localSheetId="1">[38]MOV!$A$108:$E$108</definedName>
    <definedName name="EXC_94">[39]MOV!$A$108:$E$108</definedName>
    <definedName name="EXC_95" localSheetId="1">[38]MOV!$A$114:$E$114</definedName>
    <definedName name="EXC_95">[39]MOV!$A$114:$E$114</definedName>
    <definedName name="EXC_96" localSheetId="1">[38]MOV!$A$119:$E$119</definedName>
    <definedName name="EXC_96">[39]MOV!$A$119:$E$119</definedName>
    <definedName name="EXC_97" localSheetId="1">[38]MOV!$A$125:$E$125</definedName>
    <definedName name="EXC_97">[39]MOV!$A$125:$E$125</definedName>
    <definedName name="EXC_98" localSheetId="1">[38]MOV!$A$130:$E$130</definedName>
    <definedName name="EXC_98">[39]MOV!$A$130:$E$130</definedName>
    <definedName name="EXC_99" localSheetId="1">[38]MOV!$A$136:$E$136</definedName>
    <definedName name="EXC_99">[39]MOV!$A$136:$E$136</definedName>
    <definedName name="EXC_NO_CLASIF">#REF!</definedName>
    <definedName name="EXC_RETRO">[74]Analisis!$F$68</definedName>
    <definedName name="Excav.Mecanic.Arena">#REF!</definedName>
    <definedName name="Excav.Mecanic.Roca">#REF!</definedName>
    <definedName name="Excav.Tierra">#REF!</definedName>
    <definedName name="Excavacion.en.Roca">#REF!</definedName>
    <definedName name="Excavación_a_mano">#REF!</definedName>
    <definedName name="Excavación_Tierra___AM">[44]Insumos!$B$134:$D$134</definedName>
    <definedName name="excavadora">'[40]Listado Equipos a utilizar'!#REF!</definedName>
    <definedName name="excavadora235">[47]EQUIPOS!$I$16</definedName>
    <definedName name="EXCCALMANO3" localSheetId="0">#REF!</definedName>
    <definedName name="EXCCALMANO3">#REF!</definedName>
    <definedName name="EXCCALMANO5">[29]M.O.!$C$522</definedName>
    <definedName name="EXCCALMANO7" localSheetId="0">#REF!</definedName>
    <definedName name="EXCCALMANO7">#REF!</definedName>
    <definedName name="Excel_BuiltIn__FilterDatabase_2">#REF!</definedName>
    <definedName name="Excel_BuiltIn__FilterDatabase_3">#REF!</definedName>
    <definedName name="EXCHAMANO3">#REF!</definedName>
    <definedName name="EXCRBLAMANO3">#REF!</definedName>
    <definedName name="EXCRBLAMANO5">#REF!</definedName>
    <definedName name="EXCRBLAMANO7">#REF!</definedName>
    <definedName name="EXCRCOM3">[29]M.O.!$C$528</definedName>
    <definedName name="EXCRCOM5" localSheetId="0">#REF!</definedName>
    <definedName name="EXCRCOM5">#REF!</definedName>
    <definedName name="EXCRCOM7">#REF!</definedName>
    <definedName name="EXCRDURMANO3">#REF!</definedName>
    <definedName name="EXCRDURMANO5">#REF!</definedName>
    <definedName name="EXCRDURMANO7">#REF!</definedName>
    <definedName name="EXCROCA">'[20]M. O. exc.'!#REF!</definedName>
    <definedName name="EXCROCK">'[20]M. O. exc.'!#REF!</definedName>
    <definedName name="EXCRTOSCAMANO3" localSheetId="0">#REF!</definedName>
    <definedName name="EXCRTOSCAMANO3">#REF!</definedName>
    <definedName name="EXCRTOSCAMANO5">#REF!</definedName>
    <definedName name="EXCRTOSCAMANO7">#REF!</definedName>
    <definedName name="EXCTIERRAMANO3">#REF!</definedName>
    <definedName name="EXCTIERRAMANO5">[29]M.O.!$C$538</definedName>
    <definedName name="EXCTIERRAMANO7" localSheetId="0">#REF!</definedName>
    <definedName name="EXCTIERRAMANO7">#REF!</definedName>
    <definedName name="exczapatacolum">#REF!</definedName>
    <definedName name="exczapatamuros">#REF!</definedName>
    <definedName name="exesi">#REF!</definedName>
    <definedName name="exesii">#REF!</definedName>
    <definedName name="exesiii">#REF!</definedName>
    <definedName name="exesiiii">#REF!</definedName>
    <definedName name="expansiones.3.8">[92]Insumos!$L$35</definedName>
    <definedName name="exroca" localSheetId="0">#REF!</definedName>
    <definedName name="exroca">#REF!</definedName>
    <definedName name="Exteriores">[55]Resumen!$F$32</definedName>
    <definedName name="Extra_Pay">#REF!</definedName>
    <definedName name="Extractores.de.Aire">#REF!</definedName>
    <definedName name="FAB_10" localSheetId="1">'[38]MO y Listado de Precio'!$B$1162:$G$1162</definedName>
    <definedName name="FAB_10">'[39]A-civil'!$A$1156:$G$1156</definedName>
    <definedName name="FAB_35" localSheetId="1">'[38]MO y Listado de Precio'!$B$1183:$G$1183</definedName>
    <definedName name="FAB_35">'[39]A-civil'!$A$1177:$G$1177</definedName>
    <definedName name="Fabricacion.Horm.Ind." localSheetId="0">#REF!</definedName>
    <definedName name="Fabricacion.Horm.Ind.">#REF!</definedName>
    <definedName name="fac.esp.gra">#REF!</definedName>
    <definedName name="fachada.madera">#REF!</definedName>
    <definedName name="FACT">#REF!</definedName>
    <definedName name="factacero">'[104]Incremento Precios'!#REF!</definedName>
    <definedName name="factgov">#REF!</definedName>
    <definedName name="factor">#REF!</definedName>
    <definedName name="fae">'[104]PARTIDAS NUEVAS'!#REF!</definedName>
    <definedName name="faire">#REF!</definedName>
    <definedName name="FALLEBA10">#REF!</definedName>
    <definedName name="FALLEBA6">#REF!</definedName>
    <definedName name="fcs">#REF!</definedName>
    <definedName name="fdcementogris">'[87]Analisis Unit. '!$F$34</definedName>
    <definedName name="fdollar">#REF!</definedName>
    <definedName name="FE">'[105]med.mov.de tierras2'!$D$12</definedName>
    <definedName name="fe." localSheetId="0">#REF!</definedName>
    <definedName name="fe.">#REF!</definedName>
    <definedName name="FEa">'[106]V.Tierras A'!$D$16</definedName>
    <definedName name="fecha">[107]Análisis!$D$431</definedName>
    <definedName name="FECHACREACION">#REF!</definedName>
    <definedName name="FechaHoy">[108]Configuración!$L$26</definedName>
    <definedName name="FELEC">#REF!</definedName>
    <definedName name="felect">#REF!</definedName>
    <definedName name="fequipo">#REF!</definedName>
    <definedName name="FER_353">#REF!</definedName>
    <definedName name="FER_354">#REF!</definedName>
    <definedName name="FER_355" localSheetId="1">'[38]MO y Listado de Precio'!$B$1434:$G$1434</definedName>
    <definedName name="FER_355">'[39]A-civil'!$A$1423:$G$1423</definedName>
    <definedName name="FERMIN" localSheetId="0">#REF!</definedName>
    <definedName name="FERMIN">#REF!</definedName>
    <definedName name="ff">[99]M.O.!$C$570</definedName>
    <definedName name="fgvrfgfgfg" localSheetId="0">#REF!</definedName>
    <definedName name="fgvrfgfgfg">#REF!</definedName>
    <definedName name="FI">#REF!</definedName>
    <definedName name="FIBVID">#REF!</definedName>
    <definedName name="FIN">#REF!</definedName>
    <definedName name="fino">[55]Insumos!$E$108</definedName>
    <definedName name="Fino.Inclinado">#REF!</definedName>
    <definedName name="Fino.Normal">#REF!</definedName>
    <definedName name="Fino.Techo.bermuda">[55]Análisis!$D$1202</definedName>
    <definedName name="fino.tipo.bermuda">#REF!</definedName>
    <definedName name="FINO_PLATEA">[74]Analisis!$F$615</definedName>
    <definedName name="fino1" localSheetId="0">#REF!</definedName>
    <definedName name="fino1">#REF!</definedName>
    <definedName name="FINOINC">'[57]anal term'!$F$1794</definedName>
    <definedName name="FINOPLANO">[37]Analisis!$F$1571</definedName>
    <definedName name="FINOTECHOBER" localSheetId="0">#REF!</definedName>
    <definedName name="FINOTECHOBER">#REF!</definedName>
    <definedName name="FINOTECHOINCL" localSheetId="0">#REF!</definedName>
    <definedName name="FINOTECHOINCL">#REF!</definedName>
    <definedName name="FINOTECHOPLA" localSheetId="0">#REF!</definedName>
    <definedName name="FINOTECHOPLA">#REF!</definedName>
    <definedName name="FLUXOMETROINODORO">#REF!</definedName>
    <definedName name="FLUXOMETROORINAL">#REF!</definedName>
    <definedName name="fmo">#REF!</definedName>
    <definedName name="fmos">#REF!</definedName>
    <definedName name="FOB">#REF!</definedName>
    <definedName name="FORMALETA">#REF!</definedName>
    <definedName name="FR" localSheetId="0">[3]A!#REF!</definedName>
    <definedName name="FR">[3]A!#REF!</definedName>
    <definedName name="frablo2">[20]Volumenes!#REF!</definedName>
    <definedName name="frablo3">[20]Volumenes!#REF!</definedName>
    <definedName name="Frag">#REF!</definedName>
    <definedName name="FRAGU1">[20]Volumenes!#REF!</definedName>
    <definedName name="FRAGUA" localSheetId="0">#REF!</definedName>
    <definedName name="FRAGUA">#REF!</definedName>
    <definedName name="fraguach">#REF!</definedName>
    <definedName name="fraguache">[95]Análisis!$D$1042</definedName>
    <definedName name="fred">#REF!</definedName>
    <definedName name="frefg">[80]GONZALO!#REF!</definedName>
    <definedName name="FREG1HG" localSheetId="0">#REF!</definedName>
    <definedName name="FREG1HG">#REF!</definedName>
    <definedName name="FREG1PVCCPVC">#REF!</definedName>
    <definedName name="freg2">[67]Analisis!$E$900</definedName>
    <definedName name="FREG2HG" localSheetId="0">#REF!</definedName>
    <definedName name="FREG2HG">#REF!</definedName>
    <definedName name="FREG2PVCCPVC">#REF!</definedName>
    <definedName name="Fregadero">#REF!</definedName>
    <definedName name="FREGADEROSENCILLOC">[91]Analisis!$F$636</definedName>
    <definedName name="FREGADEROSENCILLOCAMBIO">[37]Analisis!$F$648</definedName>
    <definedName name="FREGDOBLE" localSheetId="0">#REF!</definedName>
    <definedName name="FREGDOBLE">#REF!</definedName>
    <definedName name="FREGRADERODOBLE" localSheetId="0">#REF!</definedName>
    <definedName name="FREGRADERODOBLE">#REF!</definedName>
    <definedName name="FREGSENCILLO">[29]Materiales!$E$544</definedName>
    <definedName name="Fridel">#REF!</definedName>
    <definedName name="fuente.entrada">[55]Resumen!$D$21</definedName>
    <definedName name="Full_Print" localSheetId="0">#REF!</definedName>
    <definedName name="Full_Print">#REF!</definedName>
    <definedName name="FZ">#REF!</definedName>
    <definedName name="G">#REF!</definedName>
    <definedName name="G1006ceramica">#REF!</definedName>
    <definedName name="gab">'[28]Pres. '!$E$60</definedName>
    <definedName name="gabc">#REF!</definedName>
    <definedName name="GABCONINC01">'[82]LISTA DE MATERIALES'!$C$159</definedName>
    <definedName name="Gabinete.pared.cocina.caoba">#REF!</definedName>
    <definedName name="Gabinete.piso.baño.caoba">#REF!</definedName>
    <definedName name="Gabinete.piso.cocina.caoba">#REF!</definedName>
    <definedName name="GABINETEPARED">[37]Analisis!$E$778</definedName>
    <definedName name="GABINETEPINOPARED">[36]Analisis!$E$961</definedName>
    <definedName name="GABINETEPINOPISO">[36]Analisis!$E$962</definedName>
    <definedName name="GABINETEPISO">[91]Analisis!$E$830</definedName>
    <definedName name="gabinetesandiroba">[109]INSUMOS!$F$303</definedName>
    <definedName name="Gabipared">#REF!</definedName>
    <definedName name="Gabipiso">#REF!</definedName>
    <definedName name="gabp">#REF!</definedName>
    <definedName name="GABPARCA">#REF!</definedName>
    <definedName name="GABPARCAPLY">#REF!</definedName>
    <definedName name="GABPARPI">#REF!</definedName>
    <definedName name="GABPARPIPLY">#REF!</definedName>
    <definedName name="GABPISCA">#REF!</definedName>
    <definedName name="GABPISCAPLY">#REF!</definedName>
    <definedName name="GABPISPI">#REF!</definedName>
    <definedName name="GABPISPIPLY">#REF!</definedName>
    <definedName name="GAPACAPLY">[57]Mat!$D$99</definedName>
    <definedName name="Garita">#REF!</definedName>
    <definedName name="GASOI" localSheetId="0">#REF!</definedName>
    <definedName name="GASOI">#REF!</definedName>
    <definedName name="GASOIL">#REF!</definedName>
    <definedName name="GASOLINA">[110]INS!$D$561</definedName>
    <definedName name="GASTOSGENERALES">#REF!</definedName>
    <definedName name="GASTOSGENERALES_2">"$#REF!.$#REF!$#REF!"</definedName>
    <definedName name="GASTOSGENERALES_3">"$#REF!.$#REF!$#REF!"</definedName>
    <definedName name="GASTOSGENERALESA">#REF!</definedName>
    <definedName name="GASTOSGENERALESA_2">"$#REF!.$#REF!$#REF!"</definedName>
    <definedName name="GASTOSGENERALESA_3">"$#REF!.$#REF!$#REF!"</definedName>
    <definedName name="gavi">#REF!</definedName>
    <definedName name="gavii">#REF!</definedName>
    <definedName name="gaviii">#REF!</definedName>
    <definedName name="gaviiii">#REF!</definedName>
    <definedName name="Gaviones">[47]MATERIALES!$G$32</definedName>
    <definedName name="GENERACION">#REF!</definedName>
    <definedName name="GFGFF" localSheetId="2" hidden="1">#REF!</definedName>
    <definedName name="GFGFF" hidden="1">#REF!</definedName>
    <definedName name="GFSG" localSheetId="2" hidden="1">#REF!</definedName>
    <definedName name="GFSG" hidden="1">#REF!</definedName>
    <definedName name="gissel">#REF!</definedName>
    <definedName name="glagua">'[87]Analisis Unit. '!$F$43</definedName>
    <definedName name="glob" localSheetId="0">'[28]Pres. '!#REF!</definedName>
    <definedName name="glob">'[28]Pres. '!#REF!</definedName>
    <definedName name="GLOB6INST">[37]Analisis!$F$436</definedName>
    <definedName name="GLOB8INST">[37]Analisis!$F$441</definedName>
    <definedName name="globo">'[111]Pres. Adic.Y'!$E$43</definedName>
    <definedName name="GLOBO6">[29]Materiales!$E$55</definedName>
    <definedName name="GLOBO8">[29]Materiales!$E$56</definedName>
    <definedName name="glpintura">'[87]Analisis Unit. '!$F$49</definedName>
    <definedName name="got">[67]Analisis!$E$800</definedName>
    <definedName name="Gotero.Colgante">#REF!</definedName>
    <definedName name="GOTEROCOL">#REF!</definedName>
    <definedName name="GOTEROCOLGANTE">[36]Analisis!$F$1064</definedName>
    <definedName name="GOTERORAN" localSheetId="0">#REF!</definedName>
    <definedName name="GOTERORAN">#REF!</definedName>
    <definedName name="GOTERORANURA">[37]Analisis!$F$889</definedName>
    <definedName name="GRAA_LAV_CLASIF">'[56]MATERIALES LISTADO'!$D$10</definedName>
    <definedName name="GRADER12G">[47]EQUIPOS!$I$11</definedName>
    <definedName name="graderm">'[40]Listado Equipos a utilizar'!#REF!</definedName>
    <definedName name="GRANITO">[91]Analisis!$E$157</definedName>
    <definedName name="granito.Blaco.piso">#REF!</definedName>
    <definedName name="Granito.Blanco">#REF!</definedName>
    <definedName name="GRANITO30X30">[37]Analisis!$F$1467</definedName>
    <definedName name="granp">'[111]Pres. Adic.Y'!$E$202</definedName>
    <definedName name="Granzote">#REF!</definedName>
    <definedName name="GRANZOTEF">#REF!</definedName>
    <definedName name="GRANZOTEG">#REF!</definedName>
    <definedName name="GRAVA">#REF!</definedName>
    <definedName name="Grava_de_1_2__3_4__Clasificada">[17]Insumos!#REF!</definedName>
    <definedName name="GRAVA38" localSheetId="0">#REF!</definedName>
    <definedName name="GRAVA38">#REF!</definedName>
    <definedName name="GRAVACOM" localSheetId="0">[5]Mat!$D$30</definedName>
    <definedName name="GRAVACOM">[6]Mat!$D$30</definedName>
    <definedName name="GRAVAL" localSheetId="0">#REF!</definedName>
    <definedName name="GRAVAL">#REF!</definedName>
    <definedName name="Gravilla">#REF!</definedName>
    <definedName name="Gravilla_1_2__3_16__Clasificada">[17]Insumos!#REF!</definedName>
    <definedName name="Gravilla_de_3_4__3_8__Clasificada">[17]Insumos!#REF!</definedName>
    <definedName name="Gravilla3.8">#REF!</definedName>
    <definedName name="Grúa_Manitowoc_2900">[52]Insumos!#REF!</definedName>
    <definedName name="Grúa_Manitowoc_2900_2">#N/A</definedName>
    <definedName name="Grúa_Manitowoc_2900_3">#N/A</definedName>
    <definedName name="guarderas">#REF!</definedName>
    <definedName name="H" localSheetId="0">[12]Senalizacion!#REF!</definedName>
    <definedName name="H">[12]Senalizacion!#REF!</definedName>
    <definedName name="H140KG" localSheetId="0">#REF!</definedName>
    <definedName name="H140KG">#REF!</definedName>
    <definedName name="H240KG" localSheetId="0">'[5]anal term'!$G$1520</definedName>
    <definedName name="H240KG">'[6]anal term'!$G$1520</definedName>
    <definedName name="ha">'[112]Anal. horm.'!$F$1058</definedName>
    <definedName name="haa">'[112]Anal. horm.'!$F$1100</definedName>
    <definedName name="HAANT4015124238" localSheetId="0">#REF!</definedName>
    <definedName name="HAANT4015124238">#REF!</definedName>
    <definedName name="HAANT4015180238">#REF!</definedName>
    <definedName name="HAANT4015210238">#REF!</definedName>
    <definedName name="HAANT4015240238">#REF!</definedName>
    <definedName name="HAARLOS">'[20]Anal. horm.'!#REF!</definedName>
    <definedName name="HAASC1">[20]Volumenes!#REF!</definedName>
    <definedName name="HAC40X30">'[20]Anal. horm.'!#REF!</definedName>
    <definedName name="HACO10">[20]Volumenes!#REF!</definedName>
    <definedName name="HACO11">[20]Volumenes!#REF!</definedName>
    <definedName name="HACO12">[20]Volumenes!#REF!</definedName>
    <definedName name="haco2.7">'[20]Anal. horm.'!#REF!</definedName>
    <definedName name="HACO3">'[20]Anal. horm.'!#REF!</definedName>
    <definedName name="haco3.1">[20]Volumenes!#REF!</definedName>
    <definedName name="haco3.10">[20]Volumenes!#REF!</definedName>
    <definedName name="haco3.11">[20]Volumenes!#REF!</definedName>
    <definedName name="haco3.12">[20]Volumenes!#REF!</definedName>
    <definedName name="haco3.2">[20]Volumenes!#REF!</definedName>
    <definedName name="haco3.3">[20]Volumenes!#REF!</definedName>
    <definedName name="haco3.4">[20]Volumenes!#REF!</definedName>
    <definedName name="haco3.5">[20]Volumenes!#REF!</definedName>
    <definedName name="haco3.6">[20]Volumenes!#REF!</definedName>
    <definedName name="haco3.7">[20]Volumenes!#REF!</definedName>
    <definedName name="haco3.8">[20]Volumenes!#REF!</definedName>
    <definedName name="haco3.9">[20]Volumenes!#REF!</definedName>
    <definedName name="HACO30X30">'[20]Anal. horm.'!#REF!</definedName>
    <definedName name="HACO40X30">'[20]Anal. horm.'!#REF!</definedName>
    <definedName name="HACO40X60">'[20]Anal. horm.'!#REF!</definedName>
    <definedName name="HACO5">[20]Volumenes!#REF!</definedName>
    <definedName name="HACO6">[20]Volumenes!#REF!</definedName>
    <definedName name="HACO7">[20]Volumenes!#REF!</definedName>
    <definedName name="HACO8">[20]Volumenes!#REF!</definedName>
    <definedName name="HACO9">[20]Volumenes!#REF!</definedName>
    <definedName name="HACOAMAR">'[20]Anal. horm.'!#REF!</definedName>
    <definedName name="HACOC2">'[20]Anal. horm.'!#REF!</definedName>
    <definedName name="HACOL1">'[20]Anal. horm.'!#REF!</definedName>
    <definedName name="HACOL20201244041238A20LIG" localSheetId="0">#REF!</definedName>
    <definedName name="HACOL20201244041238A20LIG">#REF!</definedName>
    <definedName name="HACOL20201244041238A20MANO">#REF!</definedName>
    <definedName name="HACOL20201244043814A20LIG">#REF!</definedName>
    <definedName name="HACOL20201244043814A20MANO">#REF!</definedName>
    <definedName name="HACOL2020180404122538A20">#REF!</definedName>
    <definedName name="HACOL20201804041238A20">#REF!</definedName>
    <definedName name="HACOL2020180604122538A20">#REF!</definedName>
    <definedName name="HACOL20201806041238A20">#REF!</definedName>
    <definedName name="HACOL20301244041238A20LIG">#REF!</definedName>
    <definedName name="HACOL20301244041238A20MANO">#REF!</definedName>
    <definedName name="HACOL2030180604122538A20">#REF!</definedName>
    <definedName name="HACOL20301806041238A20">#REF!</definedName>
    <definedName name="HACOL2040CISTCONTRA">#REF!</definedName>
    <definedName name="HACOL2040PORTCISTCONTRA">#REF!</definedName>
    <definedName name="HACOL2DO">'[20]Anal. horm.'!#REF!</definedName>
    <definedName name="HACOL30301244081238A20LIG" localSheetId="0">#REF!</definedName>
    <definedName name="HACOL30301244081238A20LIG">#REF!</definedName>
    <definedName name="HACOL30301244081238A20MANO">#REF!</definedName>
    <definedName name="HACOL3030180408122538A30">#REF!</definedName>
    <definedName name="HACOL3030180408122538A30PORT">#REF!</definedName>
    <definedName name="HACOL30301804081238A30">#REF!</definedName>
    <definedName name="HACOL30301804081238A30PORT">#REF!</definedName>
    <definedName name="HACOL3030180608122538A30">#REF!</definedName>
    <definedName name="HACOL3030180608122538A30PORT">#REF!</definedName>
    <definedName name="HACOL30301806081238A30">#REF!</definedName>
    <definedName name="HACOL30301806081238A30PORT">#REF!</definedName>
    <definedName name="HACOL30302104043438A30">#REF!</definedName>
    <definedName name="HACOL30302104043438A30PORT">#REF!</definedName>
    <definedName name="HACOL30302106043438A30">#REF!</definedName>
    <definedName name="HACOL30302106043438A30PORT">#REF!</definedName>
    <definedName name="HACOL30302404043438A30">#REF!</definedName>
    <definedName name="HACOL30302404043438A30PORT">#REF!</definedName>
    <definedName name="HACOL30302406043438A30">#REF!</definedName>
    <definedName name="HACOL30302406043438A30PORT">#REF!</definedName>
    <definedName name="HACOL30401244043438A30LIG">#REF!</definedName>
    <definedName name="HACOL30401244043438A30MANO">#REF!</definedName>
    <definedName name="HACOL30401804043438A30">#REF!</definedName>
    <definedName name="HACOL30401804043438A30PORT">#REF!</definedName>
    <definedName name="HACOL30401806043438A30">#REF!</definedName>
    <definedName name="HACOL30401806043438A30PORT">#REF!</definedName>
    <definedName name="HACOL30402104043438A30">#REF!</definedName>
    <definedName name="HACOL30402104043438A30PORT">#REF!</definedName>
    <definedName name="HACOL30402106043438A30">#REF!</definedName>
    <definedName name="HACOL30402106043438A30PORT">#REF!</definedName>
    <definedName name="HACOL30402404043438A30">#REF!</definedName>
    <definedName name="HACOL30402404043438A30PORT">#REF!</definedName>
    <definedName name="HACOL30402406043438A30">#REF!</definedName>
    <definedName name="HACOL30402406043438A30PORT">#REF!</definedName>
    <definedName name="HACOL3040ENTRADAESTECONTRA">#REF!</definedName>
    <definedName name="HACOL40401244041243438A20LIG">#REF!</definedName>
    <definedName name="HACOL40401244041243438A20MANO">#REF!</definedName>
    <definedName name="HACOL4040180404124342538A20">#REF!</definedName>
    <definedName name="HACOL4040180404124342538A20PORT">#REF!</definedName>
    <definedName name="HACOL40401804041243438A20">#REF!</definedName>
    <definedName name="HACOL40401804041243438A20PORT">#REF!</definedName>
    <definedName name="HACOL4040180604124342538A30">#REF!</definedName>
    <definedName name="HACOL4040180604124342538A30PORT">#REF!</definedName>
    <definedName name="HACOL40401806041243438A30">#REF!</definedName>
    <definedName name="HACOL40401806041243438A30PORT">#REF!</definedName>
    <definedName name="HACOL4040210404122543438A20">#REF!</definedName>
    <definedName name="HACOL4040210404122543438A20PORT">#REF!</definedName>
    <definedName name="HACOL40402104041243438A20">#REF!</definedName>
    <definedName name="HACOL40402104041243438A20PORT">#REF!</definedName>
    <definedName name="HACOL4040210604122543438A30">#REF!</definedName>
    <definedName name="HACOL4040210604122543438A30PORT">#REF!</definedName>
    <definedName name="HACOL40402106041243438A30">#REF!</definedName>
    <definedName name="HACOL40402106041243438A30PORT">#REF!</definedName>
    <definedName name="HACOL4040240404122543438A20">#REF!</definedName>
    <definedName name="HACOL4040240404122543438A20PORT">#REF!</definedName>
    <definedName name="HACOL40402404041243438A20">#REF!</definedName>
    <definedName name="HACOL40402404041243438A20PORT">#REF!</definedName>
    <definedName name="HACOL4040240604122543438A30">#REF!</definedName>
    <definedName name="HACOL4040240604122543438A30PORT">#REF!</definedName>
    <definedName name="HACOL40402406041243438A30">#REF!</definedName>
    <definedName name="HACOL40402406041243438A30PORT">#REF!</definedName>
    <definedName name="HACOL40X40">'[20]Anal. horm.'!#REF!</definedName>
    <definedName name="HACOL40X602DO">'[20]Anal. horm.'!#REF!</definedName>
    <definedName name="HACOL5050124404344138A20LIG" localSheetId="0">#REF!</definedName>
    <definedName name="HACOL5050124404344138A20LIG">#REF!</definedName>
    <definedName name="HACOL5050124404344138A20MANO">#REF!</definedName>
    <definedName name="HACOL5050180404344138A20">#REF!</definedName>
    <definedName name="HACOL5050180404344138A20PORT">#REF!</definedName>
    <definedName name="HACOL5050180604344138A20">#REF!</definedName>
    <definedName name="HACOL5050180604344138A20PORT">#REF!</definedName>
    <definedName name="HACOL5050210404344138A20">#REF!</definedName>
    <definedName name="HACOL5050210404344138A20PORT">#REF!</definedName>
    <definedName name="HACOL5050210604344138A20">#REF!</definedName>
    <definedName name="HACOL5050210604344138A20PORT">#REF!</definedName>
    <definedName name="HACOL5050240404344138A20">#REF!</definedName>
    <definedName name="HACOL5050240404344138A20PORT">#REF!</definedName>
    <definedName name="HACOL5050240604344138A20">#REF!</definedName>
    <definedName name="HACOL5050240604344138A20PORT">#REF!</definedName>
    <definedName name="HACOL60601244012138A20LIG" localSheetId="0">#REF!</definedName>
    <definedName name="HACOL60601244012138A20LIG">#REF!</definedName>
    <definedName name="HACOL60601244012138A20MANO">#REF!</definedName>
    <definedName name="HACOL60601804012138A20">#REF!</definedName>
    <definedName name="HACOL60601804012138A30PORT">#REF!</definedName>
    <definedName name="HACOL60601806012138A30">#REF!</definedName>
    <definedName name="HACOL60601806012138A30PORT">#REF!</definedName>
    <definedName name="HACOL60602104012138A20">#REF!</definedName>
    <definedName name="HACOL60602104012138A30PORT">#REF!</definedName>
    <definedName name="HACOL60602106012138A30">#REF!</definedName>
    <definedName name="HACOL60602106012138A30PORT">#REF!</definedName>
    <definedName name="HACOL60602404012138A20">#REF!</definedName>
    <definedName name="HACOL60602404012138A20PORT">#REF!</definedName>
    <definedName name="HACOL60602406012138A20">#REF!</definedName>
    <definedName name="HACOL60602406012138A20PORT">#REF!</definedName>
    <definedName name="HACOLA15201244043814A20LIG">#REF!</definedName>
    <definedName name="HACOLA15201244043814A20MANO">#REF!</definedName>
    <definedName name="HACOLA15201244043838A20LIG">#REF!</definedName>
    <definedName name="HACOLA15201244043838A20MANO">#REF!</definedName>
    <definedName name="HACOLA20201244043814A20LIG">#REF!</definedName>
    <definedName name="HACOLA20201244043814A20MANO">#REF!</definedName>
    <definedName name="HACOLAM">'[20]Anal. horm.'!#REF!</definedName>
    <definedName name="HACOLC3">'[20]Anal. horm.'!#REF!</definedName>
    <definedName name="HADIN10201244023821214A20LIG" localSheetId="0">#REF!</definedName>
    <definedName name="HADIN10201244023821214A20LIG">#REF!</definedName>
    <definedName name="HADIN10201244023821214A20MANO">#REF!</definedName>
    <definedName name="HADIN10201804023821214A20">#REF!</definedName>
    <definedName name="HADIN15201244023831214A20LIG">#REF!</definedName>
    <definedName name="HADIN15201244023831214A20MANO">#REF!</definedName>
    <definedName name="HADIN15201244023831238A20LIG">#REF!</definedName>
    <definedName name="HADIN15201244023831238A20MANO">#REF!</definedName>
    <definedName name="HADIN15201804023831214A20">#REF!</definedName>
    <definedName name="HADIN20201244023831238A20LIG">#REF!</definedName>
    <definedName name="HADIN20201244023831238A20MANO">#REF!</definedName>
    <definedName name="HADIN20201804023831238A20">#REF!</definedName>
    <definedName name="haesc2">[20]Volumenes!#REF!</definedName>
    <definedName name="hai">#REF!</definedName>
    <definedName name="haii">#REF!</definedName>
    <definedName name="haiii">#REF!</definedName>
    <definedName name="haiiii">#REF!</definedName>
    <definedName name="HALOINC">'[20]Anal. horm.'!#REF!</definedName>
    <definedName name="HALOPLA" localSheetId="0">'[5]Anal. horm.'!$F$450</definedName>
    <definedName name="HALOPLA">'[6]Anal. horm.'!$F$450</definedName>
    <definedName name="HALOPLATE">'[20]Anal. horm.'!$F$451</definedName>
    <definedName name="HALOPLATE12">'[20]Anal. horm.'!#REF!</definedName>
    <definedName name="HALOS1">[20]Volumenes!#REF!</definedName>
    <definedName name="HALOS10124403825A25LIGW" localSheetId="0">#REF!</definedName>
    <definedName name="HALOS10124403825A25LIGW">#REF!</definedName>
    <definedName name="HALOS101244038A25LIGW">#REF!</definedName>
    <definedName name="HALOS10124603825A25LIGW">#REF!</definedName>
    <definedName name="HALOS101246038A25LIGW">#REF!</definedName>
    <definedName name="HALOS10180403825A25">#REF!</definedName>
    <definedName name="HALOS101804038A25">#REF!</definedName>
    <definedName name="HALOS10180603825A25">#REF!</definedName>
    <definedName name="HALOS101806038A25">#REF!</definedName>
    <definedName name="HALOS12124403825A25LIGW">#REF!</definedName>
    <definedName name="HALOS121244038A25LIGW">#REF!</definedName>
    <definedName name="HALOS12124603825A25LIGW">#REF!</definedName>
    <definedName name="HALOS121246038A25LIGW">#REF!</definedName>
    <definedName name="HALOS12180403825A25">#REF!</definedName>
    <definedName name="HALOS121804038A25">#REF!</definedName>
    <definedName name="HALOS12180603825A25">#REF!</definedName>
    <definedName name="HALOS121806038A25">#REF!</definedName>
    <definedName name="HALOSAQUIEBRASOLCONTRA">#REF!</definedName>
    <definedName name="HALSUPCISCONTRA">#REF!</definedName>
    <definedName name="ham">[112]Volumenes!$D$1839</definedName>
    <definedName name="HAMRAMPACONTRA">#REF!</definedName>
    <definedName name="HAMU1">[20]Volumenes!#REF!</definedName>
    <definedName name="hamu2">[20]Volumenes!#REF!</definedName>
    <definedName name="HAMUESC">'[20]Anal. horm.'!#REF!</definedName>
    <definedName name="HAMUR08210MALLAD2.31001CAR">#REF!</definedName>
    <definedName name="HAMUR15180403825A20X202CAR">#REF!</definedName>
    <definedName name="HAMUR151804038A20X202CAR">#REF!</definedName>
    <definedName name="HAMUR15180603825A20X202CAR">#REF!</definedName>
    <definedName name="HAMUR151806038A20X202CAR">#REF!</definedName>
    <definedName name="HAMUR15210403825A20X202CAR">#REF!</definedName>
    <definedName name="HAMUR152104038A20X202CAR">#REF!</definedName>
    <definedName name="HAMUR15210603825A20X202CAR">#REF!</definedName>
    <definedName name="HAMUR152106038A20X202CAR">#REF!</definedName>
    <definedName name="HAMUR15240403825A20X202CAR">#REF!</definedName>
    <definedName name="HAMUR152404038A20X202CAR">#REF!</definedName>
    <definedName name="HAMUR15240603825A20X202CAR">#REF!</definedName>
    <definedName name="HAMUR152406038A20X202CAR">#REF!</definedName>
    <definedName name="HAMUR20180403825A20X202CAR">#REF!</definedName>
    <definedName name="HAMUR201804038A20X202CAR">#REF!</definedName>
    <definedName name="HAMUR20180603825A20X202CAR">#REF!</definedName>
    <definedName name="HAMUR201806038A20X202CAR">#REF!</definedName>
    <definedName name="HAMUR20210401225A10X102CAR">#REF!</definedName>
    <definedName name="HAMUR20210401225A20X202CAR">#REF!</definedName>
    <definedName name="HAMUR202104012A10X102CAR">#REF!</definedName>
    <definedName name="HAMUR202104012A20X202CAR">#REF!</definedName>
    <definedName name="HAMUR20210403825A20X202CAR">#REF!</definedName>
    <definedName name="HAMUR202104038A20X202CAR">#REF!</definedName>
    <definedName name="HAMUR20210601225A10X102CAR">#REF!</definedName>
    <definedName name="HAMUR20210601225A20X202CAR">#REF!</definedName>
    <definedName name="HAMUR202106012A10X102CAR">#REF!</definedName>
    <definedName name="HAMUR202106012A20X202CAR">#REF!</definedName>
    <definedName name="HAMUR20210603825A20X202CAR">#REF!</definedName>
    <definedName name="HAMUR202106038A20X202CAR">#REF!</definedName>
    <definedName name="HAMUR20240401225A10X102CAR">#REF!</definedName>
    <definedName name="HAMUR20240401225A20X202CAR">#REF!</definedName>
    <definedName name="HAMUR202404012A10X102CAR">#REF!</definedName>
    <definedName name="HAMUR202404012A20X202CAR">#REF!</definedName>
    <definedName name="HAMUR20240601225A10X102CAR">#REF!</definedName>
    <definedName name="HAMUR20240601225A20X202CAR">#REF!</definedName>
    <definedName name="HAMUR202406012A10X102CAR">#REF!</definedName>
    <definedName name="HAMUR202406012A20X202CAR">#REF!</definedName>
    <definedName name="HAPEDCONTRA">#REF!</definedName>
    <definedName name="HAPISO38A20AD124ESP10" localSheetId="0">#REF!</definedName>
    <definedName name="HAPISO38A20AD124ESP10">#REF!</definedName>
    <definedName name="HAPISO38A20AD124ESP12">#REF!</definedName>
    <definedName name="HAPISO38A20AD124ESP15">#REF!</definedName>
    <definedName name="HAPISO38A20AD124ESP20">#REF!</definedName>
    <definedName name="HAPISO38A20AD140ESP10">#REF!</definedName>
    <definedName name="HAPISO38A20AD140ESP12">#REF!</definedName>
    <definedName name="HAPISO38A20AD140ESP15">#REF!</definedName>
    <definedName name="HAPISO38A20AD140ESP20">#REF!</definedName>
    <definedName name="HAPISO38A20AD180ESP10">#REF!</definedName>
    <definedName name="HAPISO38A20AD180ESP12">#REF!</definedName>
    <definedName name="HAPISO38A20AD180ESP15">#REF!</definedName>
    <definedName name="HAPISO38A20AD180ESP20">#REF!</definedName>
    <definedName name="HAPISO38A20AD210ESP10">#REF!</definedName>
    <definedName name="HAPISO38A20AD210ESP12">#REF!</definedName>
    <definedName name="HAPISO38A20AD210ESP15">#REF!</definedName>
    <definedName name="HAPISO38A20AD210ESP20">#REF!</definedName>
    <definedName name="HARAMP">'[20]Anal. horm.'!#REF!</definedName>
    <definedName name="HARAMPA12124401225A2038A20LIGWIN" localSheetId="0">#REF!</definedName>
    <definedName name="HARAMPA12124401225A2038A20LIGWIN">#REF!</definedName>
    <definedName name="HARAMPA12124401225A2038A20MANO">#REF!</definedName>
    <definedName name="HARAMPA121244012A2038A20LIGWIN">#REF!</definedName>
    <definedName name="HARAMPA121244012A2038A20MANO">#REF!</definedName>
    <definedName name="HARAMPA12124601225A2038A20LIGWIN">#REF!</definedName>
    <definedName name="HARAMPA12124601225A2038A20MANO">#REF!</definedName>
    <definedName name="HARAMPA121246012A2038A20LIGWIN">#REF!</definedName>
    <definedName name="HARAMPA121246012A2038A20MANO">#REF!</definedName>
    <definedName name="HARAMPA12180401225A2038A20">#REF!</definedName>
    <definedName name="HARAMPA121804012A2038A20">#REF!</definedName>
    <definedName name="HARAMPA12180601225A2038A20">#REF!</definedName>
    <definedName name="HARAMPA121806012A2038A20">#REF!</definedName>
    <definedName name="HARAMPA12210401225A2038A20">#REF!</definedName>
    <definedName name="HARAMPA122104012A2038A20">#REF!</definedName>
    <definedName name="HARAMPA12210601225A2038A20">#REF!</definedName>
    <definedName name="HARAMPA122106012A2038A20">#REF!</definedName>
    <definedName name="HARAMPA12240401225A2038A20">#REF!</definedName>
    <definedName name="HARAMPA122404012A2038A20">#REF!</definedName>
    <definedName name="HARAMPA12240601225A2038A20">#REF!</definedName>
    <definedName name="HARAMPA122406012A2038A20">#REF!</definedName>
    <definedName name="HARAMPAESCCONTRA">#REF!</definedName>
    <definedName name="HARAMPAVEHCONTRA">#REF!</definedName>
    <definedName name="HAVA15201244043814A20LIG">#REF!</definedName>
    <definedName name="HAVA15201244043814A20MANO">#REF!</definedName>
    <definedName name="HAVA20201244043838A20LIG">#REF!</definedName>
    <definedName name="HAVA20201244043838A20MANO">#REF!</definedName>
    <definedName name="HAVABARANDACONTRA">#REF!</definedName>
    <definedName name="HAVACORONACISTCONTRA">#REF!</definedName>
    <definedName name="HAVAD" localSheetId="0">'[5]Anal. horm.'!$F$391</definedName>
    <definedName name="HAVAD">'[6]Anal. horm.'!$F$391</definedName>
    <definedName name="HAVI20X50" localSheetId="0">'[20]Anal. horm.'!#REF!</definedName>
    <definedName name="HAVI20X50">'[20]Anal. horm.'!#REF!</definedName>
    <definedName name="HAVI25X50">'[20]Anal. horm.'!#REF!</definedName>
    <definedName name="HAVIGA20401244033423838A20LIGWIN" localSheetId="0">#REF!</definedName>
    <definedName name="HAVIGA20401244033423838A20LIGWIN">#REF!</definedName>
    <definedName name="HAVIGA20401246033423838A20LIGWIN">#REF!</definedName>
    <definedName name="HAVIGA20401804033423838A20">#REF!</definedName>
    <definedName name="HAVIGA20401804033423838A20POR">#REF!</definedName>
    <definedName name="HAVIGA20401806033423838A20">#REF!</definedName>
    <definedName name="HAVIGA20401806033423838A20POR">#REF!</definedName>
    <definedName name="HAVIGA20402104033423838A20">#REF!</definedName>
    <definedName name="HAVIGA20402104033423838A20POR">#REF!</definedName>
    <definedName name="HAVIGA20402106033423838A20">#REF!</definedName>
    <definedName name="HAVIGA20402106033423838A20POR">#REF!</definedName>
    <definedName name="HAVIGA20402404033423838A20">#REF!</definedName>
    <definedName name="HAVIGA20402404033423838A20POR">#REF!</definedName>
    <definedName name="HAVIGA20402406033423838A20">#REF!</definedName>
    <definedName name="HAVIGA20402406033423838A20POR">#REF!</definedName>
    <definedName name="HAVIGA25501244043423838A25LIGWIN">#REF!</definedName>
    <definedName name="HAVIGA25501246043423838A25LIGWIN">#REF!</definedName>
    <definedName name="HAVIGA25501804043423838A25">#REF!</definedName>
    <definedName name="HAVIGA25501804043423838A25POR">#REF!</definedName>
    <definedName name="HAVIGA25501806043423838A25">#REF!</definedName>
    <definedName name="HAVIGA25501806043423838A25POR">#REF!</definedName>
    <definedName name="HAVIGA25502104043423838A25">#REF!</definedName>
    <definedName name="HAVIGA25502104043423838A25POR">#REF!</definedName>
    <definedName name="HAVIGA25502106043423838A25">#REF!</definedName>
    <definedName name="HAVIGA25502106043423838A25POR">#REF!</definedName>
    <definedName name="HAVIGA25502404043423838A25">#REF!</definedName>
    <definedName name="HAVIGA25502404043423838A25POR">#REF!</definedName>
    <definedName name="HAVIGA25502406043423838A25">#REF!</definedName>
    <definedName name="HAVIGA25502406043423838A25POR">#REF!</definedName>
    <definedName name="HAVIGA3060124404123838A25LIGWIN">#REF!</definedName>
    <definedName name="HAVIGA3060124604123838A25LIGWIN" localSheetId="0">#REF!</definedName>
    <definedName name="HAVIGA3060124604123838A25LIGWIN">#REF!</definedName>
    <definedName name="HAVIGA3060180404123838A25">#REF!</definedName>
    <definedName name="HAVIGA3060180404123838A25POR">#REF!</definedName>
    <definedName name="HAVIGA3060180604123838A25">#REF!</definedName>
    <definedName name="HAVIGA3060180604123838A25POR">#REF!</definedName>
    <definedName name="HAVIGA3060210404123838A25">#REF!</definedName>
    <definedName name="HAVIGA3060210404123838A25POR">#REF!</definedName>
    <definedName name="HAVIGA3060210604123838A25">#REF!</definedName>
    <definedName name="HAVIGA3060210604123838A25POR">#REF!</definedName>
    <definedName name="HAVIGA3060240404123838A25">#REF!</definedName>
    <definedName name="HAVIGA3060240404123838A25POR">#REF!</definedName>
    <definedName name="HAVIGA3060240604123838A25">#REF!</definedName>
    <definedName name="HAVIGA3060240604123838A25POR">#REF!</definedName>
    <definedName name="HAVIGA408012440512122538A25LIGWIN">#REF!</definedName>
    <definedName name="HAVIGA4080124405121238A25LIGWIN">#REF!</definedName>
    <definedName name="HAVIGA4080124605121238A25LIGWIN">#REF!</definedName>
    <definedName name="HAVIGA4080180405121238A25">#REF!</definedName>
    <definedName name="HAVIGA4080180405121238A25POR">#REF!</definedName>
    <definedName name="HAVIGA408018060512122538A25">#REF!</definedName>
    <definedName name="HAVIGA408018060512122538A25POR">#REF!</definedName>
    <definedName name="HAVIGA4080180605121238A25">#REF!</definedName>
    <definedName name="HAVIGA4080180605121238A25POR">#REF!</definedName>
    <definedName name="HAVIGA4080210405121238A25">#REF!</definedName>
    <definedName name="HAVIGA4080210405121238A25por">#REF!</definedName>
    <definedName name="HAVIGA408021060512122538A25">#REF!</definedName>
    <definedName name="HAVIGA408021060512122538A25POR">#REF!</definedName>
    <definedName name="HAVIGA4080210605121238A25">#REF!</definedName>
    <definedName name="HAVIGA4080210605121238A25POR">#REF!</definedName>
    <definedName name="HAVIGA4080240405121238A25">#REF!</definedName>
    <definedName name="HAVIGA4080240405121238A25POR">#REF!</definedName>
    <definedName name="HAVIGA408024060512122538A25">#REF!</definedName>
    <definedName name="HAVIGA408024060512122538A25PORT">#REF!</definedName>
    <definedName name="HAVIGA4080240605121238A25">#REF!</definedName>
    <definedName name="HAVIGA4080240605121238A25POR">#REF!</definedName>
    <definedName name="HAVIVAR25A65">'[20]Anal. horm.'!#REF!</definedName>
    <definedName name="HAVPORTCISTCONTRA">#REF!</definedName>
    <definedName name="HAVRIOSTPONDCONTRA">#REF!</definedName>
    <definedName name="HAVUE4010124402383825A20LIGWIN">#REF!</definedName>
    <definedName name="HAVUE40101244023838A20LIGWIN">#REF!</definedName>
    <definedName name="HAVUE4010124602383825A20LIGWIN">#REF!</definedName>
    <definedName name="HAVUE40101246023838A20LIGWIN">#REF!</definedName>
    <definedName name="HAVUE4010180402383825A20">#REF!</definedName>
    <definedName name="HAVUE40101804023838A20">#REF!</definedName>
    <definedName name="HAVUE40101806023838A20">#REF!</definedName>
    <definedName name="HAVUE4012124402383825A20LIGWIN">#REF!</definedName>
    <definedName name="HAVUE40121244023838A20LIGWIN">#REF!</definedName>
    <definedName name="HAVUE4012124602383825A20LIGWIN">#REF!</definedName>
    <definedName name="HAVUE40121246023838A20LIGWIN">#REF!</definedName>
    <definedName name="HAVUE4012180402383825A20">#REF!</definedName>
    <definedName name="HAVUE40121804023838A20">#REF!</definedName>
    <definedName name="HAVUE4012180602383825A20">#REF!</definedName>
    <definedName name="HAVUE40121806023838A20">#REF!</definedName>
    <definedName name="HAVUELO10CONTRA">#REF!</definedName>
    <definedName name="HAZA12">'[20]Anal. horm.'!#REF!</definedName>
    <definedName name="HAZCH301354081225C634ADLIG" localSheetId="0">#REF!</definedName>
    <definedName name="HAZCH301354081225C634ADLIG">#REF!</definedName>
    <definedName name="HAZCH3013540812C634ADLIG">#REF!</definedName>
    <definedName name="HAZCH301356081225C634ADLIG">#REF!</definedName>
    <definedName name="HAZCH3013560812C634ADLIG">#REF!</definedName>
    <definedName name="HAZCH301404081225C634AD">#REF!</definedName>
    <definedName name="HAZCH3014040812C634AD">#REF!</definedName>
    <definedName name="HAZCH301406081225C634AD">#REF!</definedName>
    <definedName name="HAZCH3014060812C634AD">#REF!</definedName>
    <definedName name="HAZCH301804081225C634AD">#REF!</definedName>
    <definedName name="HAZCH3018040812C634AD">#REF!</definedName>
    <definedName name="HAZCH301806081225C634AD">#REF!</definedName>
    <definedName name="HAZCH3018060812C634AD">#REF!</definedName>
    <definedName name="HAZCH302104081225C634AD">#REF!</definedName>
    <definedName name="HAZCH3021040812C634AD">#REF!</definedName>
    <definedName name="HAZCH302106081225C634AD">#REF!</definedName>
    <definedName name="HAZCH3021060812C634AD">#REF!</definedName>
    <definedName name="HAZCH302404081225C634AD">#REF!</definedName>
    <definedName name="HAZCH3024040812C634AD">#REF!</definedName>
    <definedName name="HAZCH302406081225C634AD">#REF!</definedName>
    <definedName name="HAZCH3024060812C634AD">#REF!</definedName>
    <definedName name="HAZCH35180401225A15ADC18342CAM">#REF!</definedName>
    <definedName name="HAZCH351804012A15ADC18342CAM">#REF!</definedName>
    <definedName name="HAZCH35180601225A15ADC18342CAM">#REF!</definedName>
    <definedName name="HAZCH351806012A15ADC18342CAM">#REF!</definedName>
    <definedName name="HAZCH35210401225A15ADC18342CAM">#REF!</definedName>
    <definedName name="HAZCH352104012A15ADC18342CAM">#REF!</definedName>
    <definedName name="HAZCH35210601225A15ADC18342CAM">#REF!</definedName>
    <definedName name="HAZCH352106012A15ADC18342CAM">#REF!</definedName>
    <definedName name="HAZCH35240401225A15ADC18342CAM">#REF!</definedName>
    <definedName name="HAZCH352404012A15ADC18342CAM">#REF!</definedName>
    <definedName name="HAZCH35240601225A15ADC18342CAM">#REF!</definedName>
    <definedName name="HAZCH352406012A15ADC18342CAM">#REF!</definedName>
    <definedName name="HAZCH4013540812C634ADLIG" localSheetId="0">#REF!</definedName>
    <definedName name="HAZCH4013540812C634ADLIG">#REF!</definedName>
    <definedName name="HAZCH4013560812C634ADLIG">#REF!</definedName>
    <definedName name="HAZCH401404081225C634AD">#REF!</definedName>
    <definedName name="HAZCH4014040812C634AD">#REF!</definedName>
    <definedName name="HAZCH401804081225C634AD">#REF!</definedName>
    <definedName name="HAZCH4018040812C634AD">#REF!</definedName>
    <definedName name="HAZCH402104081225C634AD">#REF!</definedName>
    <definedName name="HAZCH4021040812C634AD">#REF!</definedName>
    <definedName name="HAZCH402404081225C634AD">#REF!</definedName>
    <definedName name="HAZCH4024040812C634AD">#REF!</definedName>
    <definedName name="HAZCH402406081225C634AD">#REF!</definedName>
    <definedName name="HAZCH4024060812C634AD">#REF!</definedName>
    <definedName name="HAZCH601356081225C634ADLIG">#REF!</definedName>
    <definedName name="HAZCH6013560812C634ADLIG">#REF!</definedName>
    <definedName name="HAZCH601406081225C634AD">#REF!</definedName>
    <definedName name="HAZCH6014060812C634AD">#REF!</definedName>
    <definedName name="HAZCH601806081225C634AD">#REF!</definedName>
    <definedName name="HAZCH6018060812C634AD">#REF!</definedName>
    <definedName name="HAZCH602106081225C634AD">#REF!</definedName>
    <definedName name="HAZCH6021060812C634AD">#REF!</definedName>
    <definedName name="HAZCPONDCONTRA">#REF!</definedName>
    <definedName name="HAZFOSOCONTRA">#REF!</definedName>
    <definedName name="HAZM201512423838A30LIG">#REF!</definedName>
    <definedName name="HAZM301512423838A30LIG">#REF!</definedName>
    <definedName name="HAZM302012423838A25LIG">#REF!</definedName>
    <definedName name="HAZM302013523838A25LIG">#REF!</definedName>
    <definedName name="HAZM302014023838A25">#REF!</definedName>
    <definedName name="HAZM30X20180">#REF!</definedName>
    <definedName name="HAZM401512423838A30LIG">#REF!</definedName>
    <definedName name="HAZM452012433838A25LIG">#REF!</definedName>
    <definedName name="HAZM452013533838A25LIG">#REF!</definedName>
    <definedName name="HAZM452014033838A25">#REF!</definedName>
    <definedName name="HAZM452018033838A25">#REF!</definedName>
    <definedName name="HAZM452512433838A25LIG">#REF!</definedName>
    <definedName name="HAZM452513533838A25LIG">#REF!</definedName>
    <definedName name="HAZM452514033838A25">#REF!</definedName>
    <definedName name="HAZM452521033838A25">#REF!</definedName>
    <definedName name="HAZM452524033838A25">#REF!</definedName>
    <definedName name="HAZM45X25180">#REF!</definedName>
    <definedName name="HAZM602512433838A25LIG">#REF!</definedName>
    <definedName name="HAZM602513533838A25LIG">#REF!</definedName>
    <definedName name="HAZM602514033838A25">#REF!</definedName>
    <definedName name="HAZM602521033838A25">#REF!</definedName>
    <definedName name="HAZM602524033838A25">#REF!</definedName>
    <definedName name="HAZM60X25180">#REF!</definedName>
    <definedName name="HAZM8TIPVIGACISTCONTRA">#REF!</definedName>
    <definedName name="HAZMRAMPACONTRA">#REF!</definedName>
    <definedName name="hbi">#REF!</definedName>
    <definedName name="hbii">#REF!</definedName>
    <definedName name="hbiii">#REF!</definedName>
    <definedName name="hbiiii">#REF!</definedName>
    <definedName name="hci">#REF!</definedName>
    <definedName name="hcii">#REF!</definedName>
    <definedName name="hciii">#REF!</definedName>
    <definedName name="hciiii">#REF!</definedName>
    <definedName name="hcpi">#REF!</definedName>
    <definedName name="hcpii">#REF!</definedName>
    <definedName name="hcpiii">#REF!</definedName>
    <definedName name="hcpiiii">#REF!</definedName>
    <definedName name="Header_Row">ROW(#REF!)</definedName>
    <definedName name="hect">#REF!</definedName>
    <definedName name="HECT.">'[113]Trabajos Generales'!$F$4</definedName>
    <definedName name="HECTB">'[113]Trabajos Generales'!$C$8</definedName>
    <definedName name="HEFEC">'[114]COSTO INDIRECTO'!$D$35</definedName>
    <definedName name="HERALB" localSheetId="0">#REF!</definedName>
    <definedName name="HERALB">#REF!</definedName>
    <definedName name="HERCARP">#REF!</definedName>
    <definedName name="HERELE">#REF!</definedName>
    <definedName name="HERMED">#REF!</definedName>
    <definedName name="HERPIN">#REF!</definedName>
    <definedName name="HERPLO">#REF!</definedName>
    <definedName name="HERRERIA">#REF!</definedName>
    <definedName name="HERSEG">#REF!</definedName>
    <definedName name="HERSUB">#REF!</definedName>
    <definedName name="HERTRA">#REF!</definedName>
    <definedName name="HERVAR">#REF!</definedName>
    <definedName name="HGON100" localSheetId="0">#REF!</definedName>
    <definedName name="HGON100">#REF!</definedName>
    <definedName name="HGON140" localSheetId="0">#REF!</definedName>
    <definedName name="HGON140">#REF!</definedName>
    <definedName name="HGON180" localSheetId="0">#REF!</definedName>
    <definedName name="HGON180">#REF!</definedName>
    <definedName name="HGON210" localSheetId="0">#REF!</definedName>
    <definedName name="HGON210">#REF!</definedName>
    <definedName name="HI180kg" localSheetId="1">'[38]MO y Listado de Precio'!$E$2206</definedName>
    <definedName name="HI180kg">'[115]MO y Listado de Precio'!$E$2206</definedName>
    <definedName name="HI210kg" localSheetId="1">'[38]MO y Listado de Precio'!$E$2207</definedName>
    <definedName name="HI210kg">'[115]MO y Listado de Precio'!$E$2207</definedName>
    <definedName name="HI280kg" localSheetId="1">'[38]MO y Listado de Precio'!$E$2211</definedName>
    <definedName name="HI280kg">'[115]MO y Listado de Precio'!$E$2211</definedName>
    <definedName name="HidrofugoSXPEL.32oz">#REF!</definedName>
    <definedName name="HILO" localSheetId="1">[83]Herram!$E$24</definedName>
    <definedName name="HILO">#REF!</definedName>
    <definedName name="Hilo_de_Nylon">[44]Insumos!$B$69:$D$69</definedName>
    <definedName name="HINCA">#REF!</definedName>
    <definedName name="HINCA_2">"$#REF!.$#REF!$#REF!"</definedName>
    <definedName name="HINCA_3">"$#REF!.$#REF!$#REF!"</definedName>
    <definedName name="Hinca_de_Pilotes" localSheetId="0">[52]Insumos!#REF!</definedName>
    <definedName name="Hinca_de_Pilotes">[52]Insumos!#REF!</definedName>
    <definedName name="Hinca_de_Pilotes_2">#N/A</definedName>
    <definedName name="Hinca_de_Pilotes_3">#N/A</definedName>
    <definedName name="HINCADEPILOTES">[70]Análisis!#REF!</definedName>
    <definedName name="HINCADEPILOTES_2">#N/A</definedName>
    <definedName name="HINCADEPILOTES_3">#N/A</definedName>
    <definedName name="HINDUSTRIAL100">#REF!</definedName>
    <definedName name="HINDUSTRIAL140">#REF!</definedName>
    <definedName name="HINDUSTRIAL180" localSheetId="0">#REF!</definedName>
    <definedName name="HINDUSTRIAL180">#REF!</definedName>
    <definedName name="HINDUSTRIAL210" localSheetId="0">#REF!</definedName>
    <definedName name="HINDUSTRIAL210">#REF!</definedName>
    <definedName name="hligadora" localSheetId="0">#REF!</definedName>
    <definedName name="hligadora">#REF!</definedName>
    <definedName name="HOJA_RESUMEN">#REF!</definedName>
    <definedName name="HOJASEGUETA">#REF!</definedName>
    <definedName name="HOM240KC" localSheetId="0">'[20]anal term'!#REF!</definedName>
    <definedName name="HOM240KC">'[20]anal term'!#REF!</definedName>
    <definedName name="HORACIO">#REF!</definedName>
    <definedName name="HORACIO_2">"$#REF!.$L$66:$W$66"</definedName>
    <definedName name="HORACIO_3">"$#REF!.$L$66:$W$66"</definedName>
    <definedName name="horadia">#REF!</definedName>
    <definedName name="horames">#REF!</definedName>
    <definedName name="horind100" localSheetId="0">#REF!</definedName>
    <definedName name="horind100">#REF!</definedName>
    <definedName name="horind140" localSheetId="0">#REF!</definedName>
    <definedName name="horind140">#REF!</definedName>
    <definedName name="horind180" localSheetId="0">#REF!</definedName>
    <definedName name="horind180">#REF!</definedName>
    <definedName name="horind210" localSheetId="0">#REF!</definedName>
    <definedName name="horind210">#REF!</definedName>
    <definedName name="horm">#REF!</definedName>
    <definedName name="horm.1.2">'[73]Ana. Horm mexc mort'!$D$70</definedName>
    <definedName name="horm.1.3">'[90]Ana. Horm mexc mort'!$D$53</definedName>
    <definedName name="horm.1.3.5">'[90]Ana. Horm mexc mort'!$D$61</definedName>
    <definedName name="Horm.1.3.5.llenado.Bloques">#REF!</definedName>
    <definedName name="Horm.100">#REF!</definedName>
    <definedName name="Horm.140">#REF!</definedName>
    <definedName name="Horm.180">#REF!</definedName>
    <definedName name="Horm.180.Aditivo">#REF!</definedName>
    <definedName name="Horm.210">#REF!</definedName>
    <definedName name="Horm.210.Adit.">#REF!</definedName>
    <definedName name="Horm.210.Aditivos">#REF!</definedName>
    <definedName name="Horm.210.Visto.Aditivos">#REF!</definedName>
    <definedName name="Horm.280">#REF!</definedName>
    <definedName name="Horm.Ind.100">#REF!</definedName>
    <definedName name="Horm.Ind.140">#REF!</definedName>
    <definedName name="Horm.Ind.140.Sin.Bomba">[55]Insumos!$E$35</definedName>
    <definedName name="Horm.Ind.160">#REF!</definedName>
    <definedName name="Horm.Ind.180">#REF!</definedName>
    <definedName name="Horm.Ind.180.Sin.Bomba">[55]Insumos!$E$37</definedName>
    <definedName name="Horm.Ind.210">#REF!</definedName>
    <definedName name="Horm.Ind.210.Sin.Bomba">[55]Insumos!$E$39</definedName>
    <definedName name="Horm.Ind.240">#REF!</definedName>
    <definedName name="Horm.Ind.250">#REF!</definedName>
    <definedName name="Horm.Visto.Blanco.Aditivos">#REF!</definedName>
    <definedName name="HORM124">#REF!</definedName>
    <definedName name="HORM124LIG">[116]Analisis!$F$1872</definedName>
    <definedName name="HORM124LIGADORA" localSheetId="0">#REF!</definedName>
    <definedName name="HORM124LIGADORA">#REF!</definedName>
    <definedName name="HORM124LIGAWINCHE">#REF!</definedName>
    <definedName name="HORM124M">[91]Analisis!$F$1057</definedName>
    <definedName name="HORM135" localSheetId="0">#REF!</definedName>
    <definedName name="HORM135">#REF!</definedName>
    <definedName name="HORM135_MANUAL">'[93]HORM. Y MORTEROS.'!$H$212</definedName>
    <definedName name="HORM135LIGADORA" localSheetId="0">#REF!</definedName>
    <definedName name="HORM135LIGADORA">#REF!</definedName>
    <definedName name="HORM135LIGAWINCHE">#REF!</definedName>
    <definedName name="HORM135M">[91]Analisis!$F$1033</definedName>
    <definedName name="HORM140" localSheetId="0">#REF!</definedName>
    <definedName name="HORM140">#REF!</definedName>
    <definedName name="HORM140LI" localSheetId="0">[5]UASD!$F$3141</definedName>
    <definedName name="HORM140LI">[6]UASD!$F$3141</definedName>
    <definedName name="HORM160" localSheetId="0">#REF!</definedName>
    <definedName name="HORM160">#REF!</definedName>
    <definedName name="HORM180" localSheetId="0">#REF!</definedName>
    <definedName name="HORM180">#REF!</definedName>
    <definedName name="HORM210" localSheetId="0">#REF!</definedName>
    <definedName name="HORM210">#REF!</definedName>
    <definedName name="HORM240" localSheetId="0">#REF!</definedName>
    <definedName name="HORM240">#REF!</definedName>
    <definedName name="HORM250">#REF!</definedName>
    <definedName name="HORM260">#REF!</definedName>
    <definedName name="HORM280">#REF!</definedName>
    <definedName name="HORM300">#REF!</definedName>
    <definedName name="HORM350">#REF!</definedName>
    <definedName name="HORM400">#REF!</definedName>
    <definedName name="HORMFROT">#REF!</definedName>
    <definedName name="Hormigón_210_kg_cm2_con_aditivos">'[45]LISTA DE PRECIO'!$C$10</definedName>
    <definedName name="HORMIGON_AN">#REF!</definedName>
    <definedName name="Hormigón_Industrial_180_Kg_cm2">[44]Insumos!$B$70:$D$70</definedName>
    <definedName name="Hormigón_Industrial_210_Kg_cm2">[44]Insumos!$B$71:$D$71</definedName>
    <definedName name="Hormigón_Industrial_210_Kg_cm2_1">[44]Insumos!$B$71:$D$71</definedName>
    <definedName name="Hormigón_Industrial_210_Kg_cm2_2">[44]Insumos!$B$71:$D$71</definedName>
    <definedName name="Hormigón_Industrial_210_Kg_cm2_3">[44]Insumos!$B$71:$D$71</definedName>
    <definedName name="Hormigón_Industrial_240_Kg_cm2" localSheetId="0">[17]Insumos!#REF!</definedName>
    <definedName name="Hormigón_Industrial_240_Kg_cm2">[17]Insumos!#REF!</definedName>
    <definedName name="hormigon1.3.5">#REF!</definedName>
    <definedName name="HORMIGON100">#REF!</definedName>
    <definedName name="hormigon140" localSheetId="0">#REF!</definedName>
    <definedName name="hormigon140">#REF!</definedName>
    <definedName name="hormigon180" localSheetId="0">#REF!</definedName>
    <definedName name="hormigon180">#REF!</definedName>
    <definedName name="hormigon210">#REF!</definedName>
    <definedName name="HORMIGON210V">#REF!</definedName>
    <definedName name="HORMIGON210VSC">#REF!</definedName>
    <definedName name="hormigon240">[48]I.HORMIGON!$G$15</definedName>
    <definedName name="Hormigon240i">[47]MATERIALES!#REF!</definedName>
    <definedName name="hormigon280">#REF!</definedName>
    <definedName name="HORMIGON350">[107]Análisis!#REF!</definedName>
    <definedName name="HORMIGONARMADOALETAS">[107]Análisis!#REF!</definedName>
    <definedName name="HORMIGONARMADOESTRIBOS">[107]Análisis!#REF!</definedName>
    <definedName name="HORMIGONARMADOGUARDARRUEDASYDEFENSASLATERALES">[70]Análisis!#REF!</definedName>
    <definedName name="HORMIGONARMADOGUARDARRUEDASYDEFENSASLATERALES_2">#N/A</definedName>
    <definedName name="HORMIGONARMADOGUARDARRUEDASYDEFENSASLATERALES_3">#N/A</definedName>
    <definedName name="HORMIGONARMADOLOSADEAPROCHE">[70]Análisis!#REF!</definedName>
    <definedName name="HORMIGONARMADOLOSADEAPROCHE_2">#N/A</definedName>
    <definedName name="HORMIGONARMADOLOSADEAPROCHE_3">#N/A</definedName>
    <definedName name="HORMIGONARMADOLOSADETABLERO">[70]Análisis!#REF!</definedName>
    <definedName name="HORMIGONARMADOLOSADETABLERO_2">#N/A</definedName>
    <definedName name="HORMIGONARMADOLOSADETABLERO_3">#N/A</definedName>
    <definedName name="HORMIGONARMADOVIGUETAS">[70]Análisis!#REF!</definedName>
    <definedName name="HORMIGONARMADOVIGUETAS_2">#N/A</definedName>
    <definedName name="HORMIGONARMADOVIGUETAS_3">#N/A</definedName>
    <definedName name="hormigonproteccionpilas">[107]Análisis!#REF!</definedName>
    <definedName name="HORMIGONSIMPLE">[107]Análisis!#REF!</definedName>
    <definedName name="HORMIGONVIGASPOSTENSADAS">[107]Análisis!#REF!</definedName>
    <definedName name="HORMINDUS" localSheetId="0">#REF!</definedName>
    <definedName name="HORMINDUS">#REF!</definedName>
    <definedName name="HuellaMarmol">#REF!</definedName>
    <definedName name="HUO">[117]Cubicacion!#REF!</definedName>
    <definedName name="hupu2">[20]Volumenes!#REF!</definedName>
    <definedName name="hupu3">[20]Volumenes!#REF!</definedName>
    <definedName name="hupu3y">[20]Volumenes!#REF!</definedName>
    <definedName name="huve3">[20]Volumenes!#REF!</definedName>
    <definedName name="hwinche" localSheetId="0">#REF!</definedName>
    <definedName name="hwinche">#REF!</definedName>
    <definedName name="I" localSheetId="0">[4]A!#REF!</definedName>
    <definedName name="I">[4]A!#REF!</definedName>
    <definedName name="imocolocjuntas">[109]INSUMOS!$F$261</definedName>
    <definedName name="impempla">[20]Volumenes!#REF!</definedName>
    <definedName name="Imperlona" localSheetId="0">#REF!</definedName>
    <definedName name="Imperlona">#REF!</definedName>
    <definedName name="IMPERM.">#REF!</definedName>
    <definedName name="Impermeabilizante">[55]Insumos!$E$48</definedName>
    <definedName name="Impermeabilizante.Fibra.Vidrio.Siliconizer">#REF!</definedName>
    <definedName name="impermeabilizante.impertecho">#REF!</definedName>
    <definedName name="IMPERMEABILIZANTES">#REF!</definedName>
    <definedName name="IMPEST">#REF!</definedName>
    <definedName name="IMPREV">#REF!</definedName>
    <definedName name="IMPREV.">#REF!</definedName>
    <definedName name="IMPREVISTO">#REF!</definedName>
    <definedName name="IMPREVISTO1">#REF!</definedName>
    <definedName name="IMPRIMACION">[42]ANALISIS!$H$441</definedName>
    <definedName name="IMTEPLA">'[57]anal term'!$G$1279</definedName>
    <definedName name="in" localSheetId="0">#REF!</definedName>
    <definedName name="in">#REF!</definedName>
    <definedName name="IN.MA.PB.2.4.12">[118]Insumos!$G$102</definedName>
    <definedName name="IN.MI.BARVA">[64]Insumos!$G$112</definedName>
    <definedName name="IN.VAR.0.375">[64]Insumos!$G$17</definedName>
    <definedName name="inc" localSheetId="0">#REF!</definedName>
    <definedName name="inc">#REF!</definedName>
    <definedName name="INCR">#REF!</definedName>
    <definedName name="INCREM">#REF!</definedName>
    <definedName name="INCREMENTO">#REF!</definedName>
    <definedName name="INCREMENTO_GRAL">#REF!</definedName>
    <definedName name="INCREMENTO1">#REF!</definedName>
    <definedName name="INCREMENTO2">#REF!</definedName>
    <definedName name="INCREMENTO3">#REF!</definedName>
    <definedName name="inctas">#REF!</definedName>
    <definedName name="indilo">#REF!</definedName>
    <definedName name="indir">#REF!</definedName>
    <definedName name="INDIRECTOS">#REF!</definedName>
    <definedName name="ingeniera">[119]M.O.!$C$10</definedName>
    <definedName name="INGENIERIA">[42]ingenieria!$K$21</definedName>
    <definedName name="ingi">#REF!</definedName>
    <definedName name="ingii">#REF!</definedName>
    <definedName name="ingiii">#REF!</definedName>
    <definedName name="ingiiii">#REF!</definedName>
    <definedName name="ini" localSheetId="0">#REF!</definedName>
    <definedName name="ini">#REF!</definedName>
    <definedName name="INO">[29]Materiales!$E$63</definedName>
    <definedName name="INOALARBCO" localSheetId="0">#REF!</definedName>
    <definedName name="INOALARBCO">#REF!</definedName>
    <definedName name="INOALARBCOPVC">#REF!</definedName>
    <definedName name="INOALARCOL">#REF!</definedName>
    <definedName name="INOALARCOLPVC">#REF!</definedName>
    <definedName name="INOBCOSER">#REF!</definedName>
    <definedName name="INOBCOSTAPASERPVC">#REF!</definedName>
    <definedName name="INOBCOTAPASER">#REF!</definedName>
    <definedName name="INOBCOTAPASERPVC">#REF!</definedName>
    <definedName name="Inoblanco">#REF!</definedName>
    <definedName name="inodor_flux">[71]PRECIOS!$E$54</definedName>
    <definedName name="inodoro">#REF!</definedName>
    <definedName name="Inodoro.Royal.Alargado">#REF!</definedName>
    <definedName name="INODOROC">'[20]Ana-Sanit.'!$F$237</definedName>
    <definedName name="INODOROCAMBIO">[120]Analisis!$F$510</definedName>
    <definedName name="Inodoroe">#REF!</definedName>
    <definedName name="INODOROFLUX">#REF!</definedName>
    <definedName name="Inodorom">#REF!</definedName>
    <definedName name="inodorosimplex" localSheetId="0">#REF!</definedName>
    <definedName name="inodorosimplex">#REF!</definedName>
    <definedName name="INOFLUXBCOCONTRA">#REF!</definedName>
    <definedName name="ins_abrasadera_1.5pulg">[35]INS!$E$46</definedName>
    <definedName name="ins_abrasadera_1pulg">[35]INS!$E$47</definedName>
    <definedName name="ins_abrasadera_2pulg">[35]INS!$E$45</definedName>
    <definedName name="ins_abrasadera_3pulg">[35]INS!$E$44</definedName>
    <definedName name="ins_abrasadera_4pulg">[35]INS!$E$43</definedName>
    <definedName name="ins_acero">[35]INS!$E$17</definedName>
    <definedName name="ins_adap_cpvc_0.5pulg" localSheetId="0">#REF!</definedName>
    <definedName name="ins_adap_cpvc_0.5pulg">#REF!</definedName>
    <definedName name="ins_adap_hn_2pulg">[35]INS!$E$216</definedName>
    <definedName name="ins_adap_hn_4pulg">[35]INS!$E$215</definedName>
    <definedName name="ins_adap_pe_0.5pulg">[35]INS!$E$256</definedName>
    <definedName name="ins_adap_pe_1.5pulg">[35]INS!$E$255</definedName>
    <definedName name="ins_adap_pe_2pulg">[35]INS!$E$254</definedName>
    <definedName name="ins_adap_pp_0.5pulg">[35]INS!$E$93</definedName>
    <definedName name="ins_adap_pp_0.75pulg">[35]INS!$E$92</definedName>
    <definedName name="ins_adap_pp_1.5pulg">[35]INS!$E$91</definedName>
    <definedName name="ins_adap_pp_2pulg">[35]INS!$E$90</definedName>
    <definedName name="ins_adap_pp_3pulg">[35]INS!$E$89</definedName>
    <definedName name="ins_adap_pvc_0.5pulg" localSheetId="0">#REF!</definedName>
    <definedName name="ins_adap_pvc_0.5pulg">#REF!</definedName>
    <definedName name="ins_adap_pvc_0.75pulg">#REF!</definedName>
    <definedName name="ins_adap_pvc_1.5pulg">[35]INS!$E$286</definedName>
    <definedName name="ins_adap_pvc_1pulg" localSheetId="0">#REF!</definedName>
    <definedName name="ins_adap_pvc_1pulg">#REF!</definedName>
    <definedName name="ins_adap_pvc_2pulg">[35]INS!$E$285</definedName>
    <definedName name="ins_adap_pvc_3pulg">[35]INS!$E$284</definedName>
    <definedName name="ins_agua">[35]INS!$E$21</definedName>
    <definedName name="ins_alambre">[35]INS!$E$29</definedName>
    <definedName name="ins_alquiler_compactador" localSheetId="0">#REF!</definedName>
    <definedName name="ins_alquiler_compactador">#REF!</definedName>
    <definedName name="ins_alquiler_compresor">[35]INS!$E$32</definedName>
    <definedName name="ins_arandela_inodoro">[35]INS!$E$140</definedName>
    <definedName name="ins_areana_silica">[35]INS!$E$294</definedName>
    <definedName name="ins_arena_fina">[35]INS!$E$19</definedName>
    <definedName name="ins_arena_gruesa">[35]INS!$E$18</definedName>
    <definedName name="ins_aspersor_tipo_1">[35]INS!$E$257</definedName>
    <definedName name="ins_aspersor_tipo_2">[35]INS!$E$258</definedName>
    <definedName name="ins_aspersor_tipo_3">[35]INS!$E$259</definedName>
    <definedName name="ins_bañera">[35]INS!$E$130</definedName>
    <definedName name="ins_barra_unitrox">[35]INS!$E$54</definedName>
    <definedName name="ins_bidet">[35]INS!$E$128</definedName>
    <definedName name="ins_blocks_6pulg">[35]INS!$E$24</definedName>
    <definedName name="ins_blocks_8pulg">[35]INS!$E$25</definedName>
    <definedName name="ins_bomba_fosa_ascensor">[35]INS!$E$189</definedName>
    <definedName name="ins_bomba_incendio">[35]INS!$E$227</definedName>
    <definedName name="ins_bomba_jokey">[35]INS!$E$228</definedName>
    <definedName name="ins_bomba_piscina">[35]INS!$E$296</definedName>
    <definedName name="ins_bombas_presion_constante">[35]INS!$E$119</definedName>
    <definedName name="ins_boquilla_pp_0.375pulg">[35]INS!$E$103</definedName>
    <definedName name="ins_boquilla_pp_0.5pulg">[35]INS!$E$102</definedName>
    <definedName name="ins_boquilla_pp_0.75pulg">[35]INS!$E$101</definedName>
    <definedName name="ins_boquilla_pp_1.5pulg">[35]INS!$E$99</definedName>
    <definedName name="ins_boquilla_pp_1pulg">[35]INS!$E$100</definedName>
    <definedName name="ins_boquilla_pp_2pulg">[35]INS!$E$98</definedName>
    <definedName name="ins_boquilla_pp_3pulg">[35]INS!$E$97</definedName>
    <definedName name="ins_boquilla_pp_4pulg">[35]INS!$E$96</definedName>
    <definedName name="ins_breaker_90amp">[35]INS!$E$122</definedName>
    <definedName name="ins_calentador_electrico">[35]INS!$E$133</definedName>
    <definedName name="ins_carrito_piscina">[35]INS!$E$303</definedName>
    <definedName name="ins_cemento_blanco">[35]INS!$E$31</definedName>
    <definedName name="ins_cemento_cpvc" localSheetId="0">#REF!</definedName>
    <definedName name="ins_cemento_cpvc">#REF!</definedName>
    <definedName name="ins_cemento_gris">[35]INS!$E$22</definedName>
    <definedName name="ins_cemento_pvc">[35]INS!$E$188</definedName>
    <definedName name="ins_cepillo_piscina">[35]INS!$E$304</definedName>
    <definedName name="ins_check_hor_2pulg" localSheetId="0">#REF!</definedName>
    <definedName name="ins_check_hor_2pulg">#REF!</definedName>
    <definedName name="ins_check_horizontal_3pulg">[35]INS!$E$113</definedName>
    <definedName name="ins_check_ver_3pulg" localSheetId="0">#REF!</definedName>
    <definedName name="ins_check_ver_3pulg">#REF!</definedName>
    <definedName name="ins_check_vertical_3pulg">[35]INS!$E$112</definedName>
    <definedName name="ins_clavo_acero">[35]INS!$E$28</definedName>
    <definedName name="ins_clavo_corriente">[35]INS!$E$27</definedName>
    <definedName name="ins_clorinador_para_agua_potable">[35]INS!$E$118</definedName>
    <definedName name="ins_clorinador_piscina">[35]INS!$E$297</definedName>
    <definedName name="ins_codo_cpvc_0.5pulg" localSheetId="0">#REF!</definedName>
    <definedName name="ins_codo_cpvc_0.5pulg">#REF!</definedName>
    <definedName name="ins_codo_cpvc_0.75pulg">#REF!</definedName>
    <definedName name="ins_codo_hg_2hg">#REF!</definedName>
    <definedName name="ins_codo_hg_3hg">#REF!</definedName>
    <definedName name="ins_codo_hn_0.75pulgx90">[35]INS!$E$210</definedName>
    <definedName name="ins_codo_hn_1.5pulgx90">[35]INS!$E$209</definedName>
    <definedName name="ins_codo_hn_2pulgx90">[35]INS!$E$208</definedName>
    <definedName name="ins_codo_hn_3pulgx90">[35]INS!$E$207</definedName>
    <definedName name="ins_codo_hn_4pulgx90">[35]INS!$E$206</definedName>
    <definedName name="ins_codo_hn_6pulgx90">[35]INS!$E$205</definedName>
    <definedName name="ins_codo_pe_0.5pulgx90">[35]INS!$E$244</definedName>
    <definedName name="ins_codo_pe_0.75pulgx45">[35]INS!$E$247</definedName>
    <definedName name="ins_codo_pe_0.75pulgx90">[35]INS!$E$243</definedName>
    <definedName name="ins_codo_pe_1.5pulgx45">[35]INS!$E$245</definedName>
    <definedName name="ins_codo_pe_1.5pulgx90">[35]INS!$E$242</definedName>
    <definedName name="ins_codo_pe_1pulgx45">[35]INS!$E$246</definedName>
    <definedName name="ins_codo_pe_2pulgx90">[35]INS!$E$241</definedName>
    <definedName name="ins_codo_pp_0.5pulgx90">[35]INS!$E$82</definedName>
    <definedName name="ins_codo_pp_0.75pulgx90">[35]INS!$E$81</definedName>
    <definedName name="ins_codo_pp_1.5pulgx90">[35]INS!$E$79</definedName>
    <definedName name="ins_codo_pp_1pulgx90">[35]INS!$E$80</definedName>
    <definedName name="ins_codo_pp_2pulgx90">[35]INS!$E$78</definedName>
    <definedName name="ins_codo_pp_3pulgx90">[35]INS!$E$77</definedName>
    <definedName name="ins_codo_pp_4pulgx90">[35]INS!$E$76</definedName>
    <definedName name="ins_codo_pvc_drenaje_2pulgx45">[35]INS!$E$170</definedName>
    <definedName name="ins_codo_pvc_drenaje_2pulgx90">[35]INS!$E$174</definedName>
    <definedName name="ins_codo_pvc_drenaje_3pulgx45">[35]INS!$E$169</definedName>
    <definedName name="ins_codo_pvc_drenaje_3pulgx90">[35]INS!$E$173</definedName>
    <definedName name="ins_codo_pvc_drenaje_4pulgx45">[35]INS!$E$168</definedName>
    <definedName name="ins_codo_pvc_drenaje_4pulgx90">[35]INS!$E$172</definedName>
    <definedName name="ins_codo_pvc_drenaje_6pulgx45">[35]INS!$E$167</definedName>
    <definedName name="ins_codo_pvc_drenaje_6pulgx90">[35]INS!$E$171</definedName>
    <definedName name="ins_codo_pvc_presion_0.5pulg" localSheetId="0">#REF!</definedName>
    <definedName name="ins_codo_pvc_presion_0.5pulg">#REF!</definedName>
    <definedName name="ins_codo_pvc_presion_0.75pulg">#REF!</definedName>
    <definedName name="ins_codo_pvc_presion_1.5pulg">#REF!</definedName>
    <definedName name="ins_codo_pvc_presion_1.5pulgx90">[35]INS!$E$277</definedName>
    <definedName name="ins_codo_pvc_presion_1pulg" localSheetId="0">#REF!</definedName>
    <definedName name="ins_codo_pvc_presion_1pulg">#REF!</definedName>
    <definedName name="ins_codo_pvc_presion_2pulg">#REF!</definedName>
    <definedName name="ins_codo_pvc_presion_2pulgx90">[35]INS!$E$276</definedName>
    <definedName name="ins_codo_pvc_presion_3pulg" localSheetId="0">#REF!</definedName>
    <definedName name="ins_codo_pvc_presion_3pulg">#REF!</definedName>
    <definedName name="ins_codo_pvc_presion_3pulgx90">[35]INS!$E$275</definedName>
    <definedName name="ins_colg_0.5pulg">[35]INS!$E$42</definedName>
    <definedName name="ins_colg_0.75pulg">[35]INS!$E$41</definedName>
    <definedName name="ins_colg_1.5pulg">[35]INS!$E$39</definedName>
    <definedName name="ins_colg_1pulg">[35]INS!$E$40</definedName>
    <definedName name="ins_colg_2pulg">[35]INS!$E$38</definedName>
    <definedName name="ins_colg_3pulg">[35]INS!$E$37</definedName>
    <definedName name="ins_colg_4pulg">[35]INS!$E$36</definedName>
    <definedName name="ins_cotrtina_baño">[35]INS!$E$139</definedName>
    <definedName name="ins_couplig_pvc_1.5pulg">[35]INS!$E$290</definedName>
    <definedName name="ins_couplig_pvc_2pulg">[35]INS!$E$289</definedName>
    <definedName name="ins_couplig_pvc_3pulg">[35]INS!$E$288</definedName>
    <definedName name="ins_couplig_pvc_4pulg">[35]INS!$E$287</definedName>
    <definedName name="ins_coupling_cpvc_1.5pulg" localSheetId="0">#REF!</definedName>
    <definedName name="ins_coupling_cpvc_1.5pulg">#REF!</definedName>
    <definedName name="ins_coupling_pp_0.75pulg">[35]INS!$E$94</definedName>
    <definedName name="ins_coupling_pvc_drenaje_3pulg">[35]INS!$E$180</definedName>
    <definedName name="ins_coupling_pvc_drenaje_4pulg">[35]INS!$E$179</definedName>
    <definedName name="ins_cubre_falta">[35]INS!$E$141</definedName>
    <definedName name="ins_drenaje_balcon_a" localSheetId="0">#REF!</definedName>
    <definedName name="ins_drenaje_balcon_a">#REF!</definedName>
    <definedName name="ins_drenaje_balcon_b">#REF!</definedName>
    <definedName name="ins_drenaje_sotano">[35]INS!$E$190</definedName>
    <definedName name="ins_electrovalvula_1.5pulg">[35]INS!$E$262</definedName>
    <definedName name="ins_electrovalvula_2pulg">[35]INS!$E$261</definedName>
    <definedName name="ins_filtro_150psi_60x60pulg">[35]INS!$E$117</definedName>
    <definedName name="Ins_filtro_arean">[35]INS!$E$293</definedName>
    <definedName name="ins_flotas_agua_potable">[35]INS!$E$124</definedName>
    <definedName name="ins_fregadero">[35]INS!$E$132</definedName>
    <definedName name="ins_gabinete_proteccion_incendio">[35]INS!$E$219</definedName>
    <definedName name="ins_gasoil" localSheetId="0">#REF!</definedName>
    <definedName name="ins_gasoil">#REF!</definedName>
    <definedName name="ins_grava_combinada">[35]INS!$E$20</definedName>
    <definedName name="ins_hidrante">[35]INS!$E$220</definedName>
    <definedName name="ins_inodoro">[35]INS!$E$127</definedName>
    <definedName name="ins_inyector_piscina">[35]INS!$E$298</definedName>
    <definedName name="ins_jacuzzi" localSheetId="0">#REF!</definedName>
    <definedName name="ins_jacuzzi">#REF!</definedName>
    <definedName name="ins_juego_accesorios">[35]INS!$E$138</definedName>
    <definedName name="ins_junta_cera">[35]INS!$E$143</definedName>
    <definedName name="ins_lavamanos">[35]INS!$E$129</definedName>
    <definedName name="ins_llave_angular">[35]INS!$E$145</definedName>
    <definedName name="ins_llave_chorro">[35]INS!$E$147</definedName>
    <definedName name="ins_madera">[35]INS!$E$26</definedName>
    <definedName name="ins_manguera_piscina">[35]INS!$E$305</definedName>
    <definedName name="ins_manometro_gliserina_200PSI">[35]INS!$E$123</definedName>
    <definedName name="ins_mezcla_pañete">[35]INS!$E$23</definedName>
    <definedName name="ins_mezcladora_bañera">[35]INS!$E$136</definedName>
    <definedName name="ins_mezcladora_fregadero">[35]INS!$E$137</definedName>
    <definedName name="ins_mezcladora_jacuzzi" localSheetId="0">#REF!</definedName>
    <definedName name="ins_mezcladora_jacuzzi">#REF!</definedName>
    <definedName name="ins_mezcladora_lavamanos">[35]INS!$E$135</definedName>
    <definedName name="ins_microprocesador_velocidad_variable">[35]INS!$E$121</definedName>
    <definedName name="ins_mortero_13" localSheetId="0">#REF!</definedName>
    <definedName name="ins_mortero_13">#REF!</definedName>
    <definedName name="ins_mortero_14">#REF!</definedName>
    <definedName name="ins_niple_cromado">[35]INS!$E$144</definedName>
    <definedName name="ins_niple_hn_1.5pulg">[35]INS!$E$218</definedName>
    <definedName name="ins_niple_hn_4pulg">[35]INS!$E$217</definedName>
    <definedName name="ins_panel_contro_riego">[35]INS!$E$260</definedName>
    <definedName name="ins_parrilla_fodo_piscina">[35]INS!$E$300</definedName>
    <definedName name="ins_parrilla_piso">[35]INS!$E$183</definedName>
    <definedName name="ins_pedestal">[35]INS!$E$134</definedName>
    <definedName name="ins_pintura">[35]INS!$E$35</definedName>
    <definedName name="ins_plato_ducha">[35]INS!$E$131</definedName>
    <definedName name="ins_receptaculo_piscina">[35]INS!$E$299</definedName>
    <definedName name="ins_red_cpvc_0.75x0.5pulg" localSheetId="0">#REF!</definedName>
    <definedName name="ins_red_cpvc_0.75x0.5pulg">#REF!</definedName>
    <definedName name="ins_red_hg_3x2">#REF!</definedName>
    <definedName name="ins_red_hn_2x1.5pulg">[35]INS!$E$214</definedName>
    <definedName name="ins_red_hn_3x1.5pulg">[35]INS!$E$213</definedName>
    <definedName name="ins_red_hn_4x1.5pulg">[35]INS!$E$212</definedName>
    <definedName name="ins_red_hn_6x4pulg">[35]INS!$E$211</definedName>
    <definedName name="ins_red_pe_0.75x0.5pulg">[35]INS!$E$253</definedName>
    <definedName name="ins_red_pe_1.5x0.5pulg">[35]INS!$E$250</definedName>
    <definedName name="ins_red_pe_1.5x1pulg">[35]INS!$E$249</definedName>
    <definedName name="ins_red_pe_1x0.5pulg">[35]INS!$E$252</definedName>
    <definedName name="ins_red_pe_1x0.75pulg">[35]INS!$E$251</definedName>
    <definedName name="ins_red_pe_2x1.5pulg">[35]INS!$E$248</definedName>
    <definedName name="ins_red_pp_0.75x0.375pulg">[35]INS!$E$87</definedName>
    <definedName name="ins_red_pp_0.75x0.5pulg">[35]INS!$E$86</definedName>
    <definedName name="ins_red_pp_1.5x0.75pulg">[35]INS!$E$84</definedName>
    <definedName name="ins_red_pp_1.5x1pulg">[35]INS!$E$83</definedName>
    <definedName name="ins_red_pp_1x0.75pulg">[35]INS!$E$85</definedName>
    <definedName name="ins_red_pvc_3x2pulg" localSheetId="0">#REF!</definedName>
    <definedName name="ins_red_pvc_3x2pulg">#REF!</definedName>
    <definedName name="ins_red_pvc_4x2pulg">#REF!</definedName>
    <definedName name="ins_red_pvc_4x3pulg">#REF!</definedName>
    <definedName name="ins_red_pvc_drenaje_3x2pulg">[35]INS!$E$176</definedName>
    <definedName name="ins_red_pvc_drenaje_4x3pulg">[35]INS!$E$175</definedName>
    <definedName name="ins_red_pvc_presion_0.75x0.5pulg" localSheetId="0">#REF!</definedName>
    <definedName name="ins_red_pvc_presion_0.75x0.5pulg">#REF!</definedName>
    <definedName name="ins_red_pvc_presion_1.5x0.75pulg">#REF!</definedName>
    <definedName name="ins_red_pvc_presion_1.5x1pulg">#REF!</definedName>
    <definedName name="ins_red_pvc_presion_1x0.5pulg">#REF!</definedName>
    <definedName name="ins_red_pvc_presion_1x0.75pulg">#REF!</definedName>
    <definedName name="ins_red_pvc_presion_2x1.5pulg">[35]INS!$E$283</definedName>
    <definedName name="ins_red_pvc_presion_2x1pulg" localSheetId="0">#REF!</definedName>
    <definedName name="ins_red_pvc_presion_2x1pulg">#REF!</definedName>
    <definedName name="ins_red_pvc_presion_3x1.5pulg">[35]INS!$E$282</definedName>
    <definedName name="ins_red_pvc_presion_3x1pulg" localSheetId="0">#REF!</definedName>
    <definedName name="ins_red_pvc_presion_3x1pulg">#REF!</definedName>
    <definedName name="ins_red_pvc_presion_3x2pulg">[35]INS!$E$281</definedName>
    <definedName name="ins_red_pvc_presion_4x1.5pulg">[35]INS!$E$280</definedName>
    <definedName name="ins_red_pvc_presion_4x2pulg">[35]INS!$E$279</definedName>
    <definedName name="ins_red_pvc_presion_4x3pulg">[35]INS!$E$278</definedName>
    <definedName name="ins_regla">[35]INS!$E$30</definedName>
    <definedName name="ins_rejilla_imbornal_hf">[35]INS!$E$187</definedName>
    <definedName name="ins_rejilla_piso">[35]INS!$E$185</definedName>
    <definedName name="ins_rejilla_techo">[35]INS!$E$184</definedName>
    <definedName name="ins_sensor_lluvia">[35]INS!$E$263</definedName>
    <definedName name="ins_siamesa">[35]INS!$E$221</definedName>
    <definedName name="ins_sifon_1.5pulg">[35]INS!$E$182</definedName>
    <definedName name="ins_sifon_2pulg">[35]INS!$E$181</definedName>
    <definedName name="ins_skimer">[35]INS!$E$295</definedName>
    <definedName name="ins_soldadora_110v">[35]INS!$E$95</definedName>
    <definedName name="ins_supresora_golpe_ariete_0.75pulg">[35]INS!$E$115</definedName>
    <definedName name="ins_supresora_golpe_ariete_3pulg">[35]INS!$E$114</definedName>
    <definedName name="ins_tanque_hidroneumatico_210gls">[35]INS!$E$120</definedName>
    <definedName name="ins_tapa_pesada_hf">[35]INS!$E$186</definedName>
    <definedName name="ins_tapon_pvc_1.5pulg">[35]INS!$E$292</definedName>
    <definedName name="ins_tapon_pvc_3pulg">[35]INS!$E$291</definedName>
    <definedName name="ins_tapon_rejistro_pvc_drenaje_2pulg">[35]INS!$E$178</definedName>
    <definedName name="ins_tapon_rejistro_pvc_drenaje_4pulg">[35]INS!$E$177</definedName>
    <definedName name="ins_tarugo_0.375pulg">[35]INS!$E$51</definedName>
    <definedName name="ins_tarugo_0.5pulg">[35]INS!$E$50</definedName>
    <definedName name="ins_tee_cpvc_0.5pulg" localSheetId="0">#REF!</definedName>
    <definedName name="ins_tee_cpvc_0.5pulg">#REF!</definedName>
    <definedName name="ins_tee_cpvc_0.75pulg">#REF!</definedName>
    <definedName name="ins_tee_hg_3hg">#REF!</definedName>
    <definedName name="ins_tee_hn_1.5x1.5pulg">[35]INS!$E$204</definedName>
    <definedName name="ins_tee_hn_2x1.5pulg">[35]INS!$E$203</definedName>
    <definedName name="ins_tee_hn_2x2pulg">[35]INS!$E$202</definedName>
    <definedName name="ins_tee_hn_3x3pulg">[35]INS!$E$201</definedName>
    <definedName name="ins_tee_hn_4x4pulg">[35]INS!$E$200</definedName>
    <definedName name="ins_tee_hn_6x6pulg">[35]INS!$E$199</definedName>
    <definedName name="ins_tee_pe_0.5x0.5pulg">[35]INS!$E$240</definedName>
    <definedName name="ins_tee_pe_0.75x0.75pulg">[35]INS!$E$239</definedName>
    <definedName name="ins_tee_pe_1.5x1.5pulg">[35]INS!$E$237</definedName>
    <definedName name="ins_tee_pe_1x1pulg">[35]INS!$E$238</definedName>
    <definedName name="ins_tee_pe_2x2pulg">[35]INS!$E$236</definedName>
    <definedName name="ins_tee_pp_0.5x0.5pulg">[35]INS!$E$75</definedName>
    <definedName name="ins_tee_pp_0.75x0.5pulg">[35]INS!$E$74</definedName>
    <definedName name="ins_tee_pp_0.75x0.75pulg">[35]INS!$E$73</definedName>
    <definedName name="ins_tee_pp_1.5x1.5pulg">[35]INS!$E$70</definedName>
    <definedName name="ins_tee_pp_1x0.75pulg">[35]INS!$E$72</definedName>
    <definedName name="ins_tee_pp_1x1pulg">[35]INS!$E$71</definedName>
    <definedName name="ins_tee_pp_2x1pulg">[35]INS!$E$69</definedName>
    <definedName name="ins_tee_pp_2x2pulg">[35]INS!$E$68</definedName>
    <definedName name="ins_tee_pp_3x3pulg">[35]INS!$E$67</definedName>
    <definedName name="ins_tee_pp_4x4pulg">[35]INS!$E$66</definedName>
    <definedName name="ins_tee_pvc_presion_0.5pulg" localSheetId="0">#REF!</definedName>
    <definedName name="ins_tee_pvc_presion_0.5pulg">#REF!</definedName>
    <definedName name="ins_tee_pvc_presion_0.75pulg">#REF!</definedName>
    <definedName name="ins_tee_pvc_presion_1.5pulg">#REF!</definedName>
    <definedName name="ins_tee_pvc_presion_1.5x1.5pulg">[35]INS!$E$274</definedName>
    <definedName name="ins_tee_pvc_presion_1pulg" localSheetId="0">#REF!</definedName>
    <definedName name="ins_tee_pvc_presion_1pulg">#REF!</definedName>
    <definedName name="ins_tee_pvc_presion_2pulg">#REF!</definedName>
    <definedName name="ins_tee_pvc_presion_2x2pulg">[35]INS!$E$273</definedName>
    <definedName name="ins_tee_pvc_presion_3pulg" localSheetId="0">#REF!</definedName>
    <definedName name="ins_tee_pvc_presion_3pulg">#REF!</definedName>
    <definedName name="ins_tee_pvc_presion_3x3pulg">[35]INS!$E$272</definedName>
    <definedName name="ins_tee_pvc_presion_4x4pulg">[35]INS!$E$271</definedName>
    <definedName name="ins_tee_yee_pvc_drenaje_2X2pulg">[35]INS!$E$159</definedName>
    <definedName name="ins_tee_yee_pvc_drenaje_3X2pulg">[35]INS!$E$158</definedName>
    <definedName name="ins_tee_yee_pvc_drenaje_3X3pulg">[35]INS!$E$157</definedName>
    <definedName name="ins_tee_yee_pvc_drenaje_4X3pulg">[35]INS!$E$156</definedName>
    <definedName name="ins_tee_yee_pvc_drenaje_4X4pulg">[35]INS!$E$155</definedName>
    <definedName name="ins_tornillo_0.375pulg">[35]INS!$E$55</definedName>
    <definedName name="ins_tornillo_fijacion">[35]INS!$E$142</definedName>
    <definedName name="ins_tub_cpvc_0.5pulg" localSheetId="0">#REF!</definedName>
    <definedName name="ins_tub_cpvc_0.5pulg">#REF!</definedName>
    <definedName name="ins_tub_cpvc_0.75pulg">#REF!</definedName>
    <definedName name="ins_tub_hg_2pulg">#REF!</definedName>
    <definedName name="ins_tub_hg_3pulg">#REF!</definedName>
    <definedName name="ins_tub_hn_0.75pulg">[35]INS!$E$198</definedName>
    <definedName name="ins_tub_hn_1.5pulg">[35]INS!$E$197</definedName>
    <definedName name="ins_tub_hn_2pulg">[35]INS!$E$196</definedName>
    <definedName name="ins_tub_hn_3pulg">[35]INS!$E$195</definedName>
    <definedName name="ins_tub_hn_4pulg">[35]INS!$E$194</definedName>
    <definedName name="ins_tub_hn_6pulg">[35]INS!$E$193</definedName>
    <definedName name="ins_tub_pe_pn10_0.5pulg">[35]INS!$E$235</definedName>
    <definedName name="ins_tub_pe_pn10_0.75pulg">[35]INS!$E$234</definedName>
    <definedName name="ins_tub_pe_pn10_1.5pulg">[35]INS!$E$232</definedName>
    <definedName name="ins_tub_pe_pn10_1pulg">[35]INS!$E$233</definedName>
    <definedName name="ins_tub_pe_pn10_2pulg">[35]INS!$E$231</definedName>
    <definedName name="ins_tub_pp_0.375pulg">[35]INS!$E$65</definedName>
    <definedName name="ins_tub_pp_0.5pulg">[35]INS!$E$64</definedName>
    <definedName name="ins_tub_pp_0.75pulg">[35]INS!$E$63</definedName>
    <definedName name="ins_tub_pp_1.5pulg">[35]INS!$E$61</definedName>
    <definedName name="ins_tub_pp_1pulg">[35]INS!$E$62</definedName>
    <definedName name="ins_tub_pp_2pulg">[35]INS!$E$60</definedName>
    <definedName name="ins_tub_pp_3pulg">[35]INS!$E$59</definedName>
    <definedName name="ins_tub_pp_4pulg">[35]INS!$E$58</definedName>
    <definedName name="ins_tub_pvc_sch40_0.5pul" localSheetId="0">#REF!</definedName>
    <definedName name="ins_tub_pvc_sch40_0.5pul">#REF!</definedName>
    <definedName name="ins_tub_pvc_sch40_0.75pul">#REF!</definedName>
    <definedName name="ins_tub_pvc_sch40_1.5pul">#REF!</definedName>
    <definedName name="ins_tub_pvc_sch40_1pul">#REF!</definedName>
    <definedName name="ins_tub_pvc_sdr21_2pulg">#REF!</definedName>
    <definedName name="ins_tub_pvc_sdr21_3pulg">#REF!</definedName>
    <definedName name="ins_tub_pvc_sdr26_1.5pulg">[35]INS!$E$270</definedName>
    <definedName name="ins_tub_pvc_sdr26_2pulg">[35]INS!$E$269</definedName>
    <definedName name="ins_tub_pvc_sdr26_3pulg">[35]INS!$E$268</definedName>
    <definedName name="ins_tub_pvc_sdr26_4pulg">[35]INS!$E$267</definedName>
    <definedName name="ins_tub_pvc_sdr32.5_2pulg">[35]INS!$E$154</definedName>
    <definedName name="ins_tub_pvc_sdr32.5_3pulg">[35]INS!$E$153</definedName>
    <definedName name="ins_tub_pvc_sdr32.5_4pulg">[35]INS!$E$152</definedName>
    <definedName name="ins_tub_pvc_sdr32.5_6pulg">[35]INS!$E$151</definedName>
    <definedName name="ins_tub_pvc_sdr32.5_8pulg">[35]INS!$E$150</definedName>
    <definedName name="ins_tubo_flexible">[35]INS!$E$146</definedName>
    <definedName name="ins_tubo_telecopico">[35]INS!$E$301</definedName>
    <definedName name="ins_tuerca_0.375pulg">[35]INS!$E$53</definedName>
    <definedName name="ins_tuerca_0.5pulg">[35]INS!$E$52</definedName>
    <definedName name="ins_vacum">[35]INS!$E$302</definedName>
    <definedName name="ins_valvula_0.5pulg">[35]INS!$E$108</definedName>
    <definedName name="ins_valvula_0.75pulg">[35]INS!$E$107</definedName>
    <definedName name="ins_valvula_1.5pulg">[35]INS!$E$106</definedName>
    <definedName name="ins_valvula_1pulg" localSheetId="0">#REF!</definedName>
    <definedName name="ins_valvula_1pulg">#REF!</definedName>
    <definedName name="ins_valvula_2pulg">[35]INS!$E$105</definedName>
    <definedName name="ins_valvula_3pulg">[35]INS!$E$104</definedName>
    <definedName name="ins_valvula_aire_1pulg">[35]INS!$E$116</definedName>
    <definedName name="ins_valvula_mariposa_1.5pulg">[35]INS!$E$226</definedName>
    <definedName name="ins_valvula_mariposa_2pulg">[35]INS!$E$225</definedName>
    <definedName name="ins_valvula_mariposa_3pulg">[35]INS!$E$224</definedName>
    <definedName name="ins_valvula_mariposa_4pulg">[35]INS!$E$223</definedName>
    <definedName name="ins_valvula_mariposa_6pulg">[35]INS!$E$222</definedName>
    <definedName name="ins_valvula_reguladora_1.5pulg">[35]INS!$E$111</definedName>
    <definedName name="ins_valvula_reguladora_1pulg" localSheetId="0">#REF!</definedName>
    <definedName name="ins_valvula_reguladora_1pulg">#REF!</definedName>
    <definedName name="ins_valvula_reguladora_2pulg">[35]INS!$E$110</definedName>
    <definedName name="ins_valvula_reguladora_4pulg">[35]INS!$E$109</definedName>
    <definedName name="ins_varilla_0.375pulg">[35]INS!$E$49</definedName>
    <definedName name="ins_varilla_0.5pulg">[35]INS!$E$48</definedName>
    <definedName name="ins_yee_pvc_drenaje_2pulg" localSheetId="0">#REF!</definedName>
    <definedName name="ins_yee_pvc_drenaje_2pulg">#REF!</definedName>
    <definedName name="ins_yee_pvc_drenaje_2X2pulg">[35]INS!$E$166</definedName>
    <definedName name="ins_yee_pvc_drenaje_3pulg" localSheetId="0">#REF!</definedName>
    <definedName name="ins_yee_pvc_drenaje_3pulg">#REF!</definedName>
    <definedName name="ins_yee_pvc_drenaje_3X2pulg">[35]INS!$E$165</definedName>
    <definedName name="ins_yee_pvc_drenaje_3X3pulg">[35]INS!$E$164</definedName>
    <definedName name="ins_yee_pvc_drenaje_4pulg" localSheetId="0">#REF!</definedName>
    <definedName name="ins_yee_pvc_drenaje_4pulg">#REF!</definedName>
    <definedName name="ins_yee_pvc_drenaje_4X2pulg">[35]INS!$E$163</definedName>
    <definedName name="ins_yee_pvc_drenaje_4X3pulg">[35]INS!$E$162</definedName>
    <definedName name="ins_yee_pvc_drenaje_4X4pulg">[35]INS!$E$161</definedName>
    <definedName name="ins_yee_pvc_drenaje_6X4pulg">[35]INS!$E$160</definedName>
    <definedName name="inseemmu">'[20]Ana-elect.'!#REF!</definedName>
    <definedName name="INST.ELECTRICA.EXTERIOR">#REF!</definedName>
    <definedName name="Inst.Sanitaria.1erN">#REF!</definedName>
    <definedName name="Inst.Sanitaria.1erN.">#REF!</definedName>
    <definedName name="Inst.Sanitaria.2do.3ery4toN">#REF!</definedName>
    <definedName name="Inst.sanitaria3er.4toy5toN">#REF!</definedName>
    <definedName name="instalacion.electrica.principal">[55]Resumen!$D$23</definedName>
    <definedName name="Instalacion.sanitaria.Entrepiso">#REF!</definedName>
    <definedName name="INSTVENT">#REF!</definedName>
    <definedName name="INSUMOS">'[82]LISTA DE MATERIALES'!#REF!</definedName>
    <definedName name="Int">#REF!</definedName>
    <definedName name="INT3W">'[20]Ana-elect.'!#REF!</definedName>
    <definedName name="INT4W">'[20]Ana-elect.'!#REF!</definedName>
    <definedName name="INTDOB">'[20]Ana-elect.'!#REF!</definedName>
    <definedName name="intercom">'[20]Ana-elect.'!#REF!</definedName>
    <definedName name="Interest_Rate" localSheetId="0">#REF!</definedName>
    <definedName name="Interest_Rate">#REF!</definedName>
    <definedName name="interr1">[67]Analisis!$E$1009</definedName>
    <definedName name="interr2">[67]Analisis!$E$1020</definedName>
    <definedName name="interr3v">[67]Analisis!$E$1031</definedName>
    <definedName name="INTERRUPTOR3VIAS" localSheetId="0">#REF!</definedName>
    <definedName name="INTERRUPTOR3VIAS">#REF!</definedName>
    <definedName name="INTERRUPTOR4VIAS" localSheetId="0">#REF!</definedName>
    <definedName name="INTERRUPTOR4VIAS">#REF!</definedName>
    <definedName name="INTERRUPTORDOBLE" localSheetId="0">#REF!</definedName>
    <definedName name="INTERRUPTORDOBLE">#REF!</definedName>
    <definedName name="INTERRUPTORPILOTO">#REF!</definedName>
    <definedName name="INTERRUPTORSENCILLO" localSheetId="0">#REF!</definedName>
    <definedName name="INTERRUPTORSENCILLO">#REF!</definedName>
    <definedName name="INTERRUPTORTRIPLE" localSheetId="0">#REF!</definedName>
    <definedName name="INTERRUPTORTRIPLE">#REF!</definedName>
    <definedName name="ints">#REF!</definedName>
    <definedName name="INTSEN">'[20]Ana-elect.'!#REF!</definedName>
    <definedName name="itabo">#REF!</definedName>
    <definedName name="itbi">#REF!</definedName>
    <definedName name="ITBIS" localSheetId="0">#REF!</definedName>
    <definedName name="ITBIS">#REF!</definedName>
    <definedName name="Itbis_carp2in">[121]via!$F$1178</definedName>
    <definedName name="ITBS">#REF!</definedName>
    <definedName name="itebis">#REF!</definedName>
    <definedName name="Item2">#N/A</definedName>
    <definedName name="Izado_de_Tabletas">[52]Insumos!#REF!</definedName>
    <definedName name="Izado_de_Tabletas_2">#N/A</definedName>
    <definedName name="Izado_de_Tabletas_3">#N/A</definedName>
    <definedName name="IZAJE">#REF!</definedName>
    <definedName name="IZAJE_2">"$#REF!.$#REF!$#REF!"</definedName>
    <definedName name="IZAJE_3">"$#REF!.$#REF!$#REF!"</definedName>
    <definedName name="Izaje_de_Vigas_Postensadas" localSheetId="0">[52]Insumos!#REF!</definedName>
    <definedName name="Izaje_de_Vigas_Postensadas">[52]Insumos!#REF!</definedName>
    <definedName name="Izaje_de_Vigas_Postensadas_2">#N/A</definedName>
    <definedName name="Izaje_de_Vigas_Postensadas_3">#N/A</definedName>
    <definedName name="JAGS">#REF!</definedName>
    <definedName name="Jamba.caoba">#REF!</definedName>
    <definedName name="jjgfsdc">#REF!</definedName>
    <definedName name="jminimo">#REF!</definedName>
    <definedName name="junta.water.stop" localSheetId="0">[96]Análisis!$D$1570</definedName>
    <definedName name="junta.water.stop">[97]Análisis!$D$1570</definedName>
    <definedName name="JUNTACERA" localSheetId="0">#REF!</definedName>
    <definedName name="JUNTACERA">#REF!</definedName>
    <definedName name="kerosene">#REF!</definedName>
    <definedName name="kglb">0.453592</definedName>
    <definedName name="kijop" localSheetId="0">#REF!</definedName>
    <definedName name="kijop">#REF!</definedName>
    <definedName name="Kilometro">[47]EQUIPOS!$I$25</definedName>
    <definedName name="komatsu">'[40]Listado Equipos a utilizar'!#REF!</definedName>
    <definedName name="Kurt">#REF!</definedName>
    <definedName name="L">#REF!</definedName>
    <definedName name="LABORATORIO" localSheetId="0">#REF!</definedName>
    <definedName name="LABORATORIO">#REF!</definedName>
    <definedName name="Ladrillos.2x4x8pulg.">[55]Insumos!$E$112</definedName>
    <definedName name="LAMP">[29]Materiales!$E$57</definedName>
    <definedName name="LAMP1">[37]Analisis!$F$421</definedName>
    <definedName name="lamp2" localSheetId="0">'[28]Pres. '!#REF!</definedName>
    <definedName name="lamp2">'[28]Pres. '!#REF!</definedName>
    <definedName name="lamp4">'[28]Pres. '!#REF!</definedName>
    <definedName name="lamp4x40">'[111]Pres. Adic.Y'!$E$44</definedName>
    <definedName name="LAMPARAS" localSheetId="0">#REF!</definedName>
    <definedName name="LAMPARAS">#REF!</definedName>
    <definedName name="LAMPARAS_DE_1500W_220V">[75]INSU!$B$41</definedName>
    <definedName name="LAMPSECADOR">[29]Materiales!$E$60</definedName>
    <definedName name="LARRASTRE4SDR41MCONTRA">#REF!</definedName>
    <definedName name="LARRASTRE6SDR41MCONTRA">#REF!</definedName>
    <definedName name="Last_Row">#N/A</definedName>
    <definedName name="LATEX" localSheetId="0">#REF!</definedName>
    <definedName name="LATEX">#REF!</definedName>
    <definedName name="Lav">#REF!</definedName>
    <definedName name="Lav.American.Standar.Saona">#REF!</definedName>
    <definedName name="lav_mec">[71]PRECIOS!$E$56</definedName>
    <definedName name="lava" localSheetId="0">'[28]Pres. '!#REF!</definedName>
    <definedName name="lava">'[28]Pres. '!#REF!</definedName>
    <definedName name="Lavac">#REF!</definedName>
    <definedName name="lavade">[67]Analisis!$E$1332</definedName>
    <definedName name="LAVADERODOBLE">[29]Materiales!$E$566</definedName>
    <definedName name="LAVADEROS">#REF!</definedName>
    <definedName name="LAVADEROSENCILLO" localSheetId="0">#REF!</definedName>
    <definedName name="LAVADEROSENCILLO">#REF!</definedName>
    <definedName name="Lavado.Marmol">#REF!</definedName>
    <definedName name="lavamano.rondalyn">#REF!</definedName>
    <definedName name="LAVAMANOC">'[20]Ana-Sanit.'!$F$265</definedName>
    <definedName name="LAVAMANOS">[29]Materiales!$E$568</definedName>
    <definedName name="LAVAMANOSC">[36]Analisis!$F$572</definedName>
    <definedName name="LAVAMANOSCAMBIO">[120]Analisis!$F$549</definedName>
    <definedName name="Lavame">#REF!</definedName>
    <definedName name="Lavape">#REF!</definedName>
    <definedName name="LAVGRA1BCO">#REF!</definedName>
    <definedName name="LAVGRA1BCOPVC">#REF!</definedName>
    <definedName name="LAVGRA2BCO">#REF!</definedName>
    <definedName name="LAVGRA2BCOPVC">#REF!</definedName>
    <definedName name="Lavm">#REF!</definedName>
    <definedName name="LAVM1917BCO">#REF!</definedName>
    <definedName name="LAVM1917BCOPVC">#REF!</definedName>
    <definedName name="LAVM1917COL">#REF!</definedName>
    <definedName name="LAVM1917COLPVC">#REF!</definedName>
    <definedName name="LAVMOVABCO">#REF!</definedName>
    <definedName name="LAVMOVABCOPVC">#REF!</definedName>
    <definedName name="LAVMOVACOL">#REF!</definedName>
    <definedName name="LAVMOVACOLPVC">#REF!</definedName>
    <definedName name="LAVMSERBCO" localSheetId="0">#REF!</definedName>
    <definedName name="LAVMSERBCO">#REF!</definedName>
    <definedName name="LAVMSERBCOPVC">#REF!</definedName>
    <definedName name="LAVOVAEMPBCOCONTRA">#REF!</definedName>
    <definedName name="lbalmbre18">'[87]Analisis Unit. '!$F$39</definedName>
    <definedName name="lbkg">#REF!</definedName>
    <definedName name="Ligado_y_vaciado">[52]Insumos!#REF!</definedName>
    <definedName name="Ligado_y_vaciado_2">#N/A</definedName>
    <definedName name="Ligado_y_vaciado_3">#N/A</definedName>
    <definedName name="Ligado_y_Vaciado_a_Mano">[44]Insumos!$B$136:$D$136</definedName>
    <definedName name="Ligado_y_Vaciado_con_ligadora_y_Winche" localSheetId="0">[17]Insumos!#REF!</definedName>
    <definedName name="Ligado_y_Vaciado_con_ligadora_y_Winche">[17]Insumos!#REF!</definedName>
    <definedName name="Ligado_y_Vaciado_Hormigón_Industrial_____20_M3">[17]Insumos!#REF!</definedName>
    <definedName name="Ligado_y_Vaciado_Hormigón_Industrial_____4_M3">[17]Insumos!#REF!</definedName>
    <definedName name="Ligado_y_Vaciado_Hormigón_Industrial___10__20_M3">[17]Insumos!#REF!</definedName>
    <definedName name="Ligado_y_Vaciado_Hormigón_Industrial___4__10_M3">[17]Insumos!#REF!</definedName>
    <definedName name="ligadohormigon">[47]OBRAMANO!#REF!</definedName>
    <definedName name="LIGADORA" localSheetId="0">#REF!</definedName>
    <definedName name="LIGADORA">#REF!</definedName>
    <definedName name="Ligadora_de_1_funda">[52]Insumos!#REF!</definedName>
    <definedName name="Ligadora_de_1_funda_2">#N/A</definedName>
    <definedName name="Ligadora_de_1_funda_3">#N/A</definedName>
    <definedName name="Ligadora_de_2_funda">[52]Insumos!#REF!</definedName>
    <definedName name="Ligadora_de_2_funda_2">#N/A</definedName>
    <definedName name="Ligadora_de_2_funda_3">#N/A</definedName>
    <definedName name="LIGALIGA" localSheetId="0">#REF!</definedName>
    <definedName name="LIGALIGA">#REF!</definedName>
    <definedName name="ligawinche">#REF!</definedName>
    <definedName name="LIMPESC">#REF!</definedName>
    <definedName name="limpi">#REF!</definedName>
    <definedName name="limpii">#REF!</definedName>
    <definedName name="limpiii">#REF!</definedName>
    <definedName name="limpiiii">#REF!</definedName>
    <definedName name="LIMPSALCERA">#REF!</definedName>
    <definedName name="LIMPTUBOCPVC14">#REF!</definedName>
    <definedName name="LIMPTUBOCPVCPINTA">#REF!</definedName>
    <definedName name="LIMPZOC">#REF!</definedName>
    <definedName name="LINE" localSheetId="3" hidden="1">'[30]ANALISIS STO DGO'!#REF!</definedName>
    <definedName name="LINE" localSheetId="4" hidden="1">'[30]ANALISIS STO DGO'!#REF!</definedName>
    <definedName name="LINE" localSheetId="2" hidden="1">'[30]ANALISIS STO DGO'!#REF!</definedName>
    <definedName name="LINE" hidden="1">'[30]ANALISIS STO DGO'!#REF!</definedName>
    <definedName name="Linea.Conex.Acueducto">#REF!</definedName>
    <definedName name="linea.impulsion.drenaje.sanitario">[55]Resumen!$D$29</definedName>
    <definedName name="LINEA_DE_CONDUC">#N/A</definedName>
    <definedName name="lineout" localSheetId="3" hidden="1">'[30]ANALISIS STO DGO'!#REF!</definedName>
    <definedName name="lineout" localSheetId="4" hidden="1">'[30]ANALISIS STO DGO'!#REF!</definedName>
    <definedName name="lineout" localSheetId="0" hidden="1">'[30]ANALISIS STO DGO'!#REF!</definedName>
    <definedName name="lineout" localSheetId="2" hidden="1">'[30]ANALISIS STO DGO'!#REF!</definedName>
    <definedName name="lineout" hidden="1">'[30]ANALISIS STO DGO'!#REF!</definedName>
    <definedName name="lista">#REF!</definedName>
    <definedName name="LISTADO">#REF!</definedName>
    <definedName name="Listelos_de_20_Cms_en_Baños">[44]Insumos!$B$44:$D$44</definedName>
    <definedName name="lkjsd" localSheetId="0">'[28]Pres. '!#REF!</definedName>
    <definedName name="lkjsd">'[28]Pres. '!#REF!</definedName>
    <definedName name="llaveacero">[107]Análisis!#REF!</definedName>
    <definedName name="llaveacondicionamientohinca">[70]Análisis!#REF!</definedName>
    <definedName name="llaveacondicionamientohinca_2">#N/A</definedName>
    <definedName name="llaveacondicionamientohinca_3">#N/A</definedName>
    <definedName name="llaveagregado">[107]Análisis!#REF!</definedName>
    <definedName name="llaveagua">[107]Análisis!#REF!</definedName>
    <definedName name="llavealambre">[107]Análisis!#REF!</definedName>
    <definedName name="llaveanclajedepilotes">[107]Análisis!#REF!</definedName>
    <definedName name="LLAVEANGULAR" localSheetId="0">#REF!</definedName>
    <definedName name="LLAVEANGULAR">#REF!</definedName>
    <definedName name="LLAVEANGULAR1_2O3_8">[29]Materiales!$E$572</definedName>
    <definedName name="llavecablepostensado" localSheetId="0">[107]Análisis!#REF!</definedName>
    <definedName name="llavecablepostensado">[107]Análisis!#REF!</definedName>
    <definedName name="llavecastingbed">[107]Análisis!#REF!</definedName>
    <definedName name="llavecemento">[107]Análisis!#REF!</definedName>
    <definedName name="LLAVECHORRO1_2">[29]Materiales!$E$573</definedName>
    <definedName name="llaveclavos" localSheetId="0">[107]Análisis!#REF!</definedName>
    <definedName name="llaveclavos">[107]Análisis!#REF!</definedName>
    <definedName name="llavecuradoyaditivo">[107]Análisis!#REF!</definedName>
    <definedName name="llaveempalmepilotes">[107]Análisis!#REF!</definedName>
    <definedName name="LLAVEEMPOTRAR12" localSheetId="0">#REF!</definedName>
    <definedName name="LLAVEEMPOTRAR12">#REF!</definedName>
    <definedName name="llavehincapilotes" localSheetId="0">[107]Análisis!#REF!</definedName>
    <definedName name="llavehincapilotes">[107]Análisis!#REF!</definedName>
    <definedName name="llaveizadotabletas">[107]Análisis!#REF!</definedName>
    <definedName name="llaveizajevigaspostensadas">[70]Análisis!#REF!</definedName>
    <definedName name="llaveizajevigaspostensadas_2">#N/A</definedName>
    <definedName name="llaveizajevigaspostensadas_3">#N/A</definedName>
    <definedName name="llaveligadoyvaciado">[70]Análisis!#REF!</definedName>
    <definedName name="llaveligadoyvaciado_2">#N/A</definedName>
    <definedName name="llaveligadoyvaciado_3">#N/A</definedName>
    <definedName name="llavemadera">[70]Análisis!#REF!</definedName>
    <definedName name="llavemadera_2">#N/A</definedName>
    <definedName name="llavemadera_3">#N/A</definedName>
    <definedName name="llavemanejocemento">[70]Análisis!#REF!</definedName>
    <definedName name="llavemanejocemento_2">#N/A</definedName>
    <definedName name="llavemanejocemento_3">#N/A</definedName>
    <definedName name="llavemanejopilotes">[70]Análisis!#REF!</definedName>
    <definedName name="llavemanejopilotes_2">#N/A</definedName>
    <definedName name="llavemanejopilotes_3">#N/A</definedName>
    <definedName name="llavemoacero">[70]Análisis!#REF!</definedName>
    <definedName name="llavemoacero_2">#N/A</definedName>
    <definedName name="llavemoacero_3">#N/A</definedName>
    <definedName name="llavemomadera">[70]Análisis!#REF!</definedName>
    <definedName name="llavemomadera_2">#N/A</definedName>
    <definedName name="llavemomadera_3">#N/A</definedName>
    <definedName name="LLAVEORINALPEQ" localSheetId="0">#REF!</definedName>
    <definedName name="LLAVEORINALPEQ">#REF!</definedName>
    <definedName name="llavep">#REF!</definedName>
    <definedName name="LLAVES" localSheetId="0">#REF!</definedName>
    <definedName name="LLAVES">#REF!</definedName>
    <definedName name="LLAVESENCCROM">#REF!</definedName>
    <definedName name="llavetratamientomoldes">[70]Análisis!#REF!</definedName>
    <definedName name="llavetratamientomoldes_2">#N/A</definedName>
    <definedName name="llavetratamientomoldes_3">#N/A</definedName>
    <definedName name="LLAVIN" localSheetId="0">#REF!</definedName>
    <definedName name="LLAVIN">#REF!</definedName>
    <definedName name="LLAVINCOR">#REF!</definedName>
    <definedName name="LLENADOHUECOS">#REF!</definedName>
    <definedName name="LLENADOHUECOS20">[29]M.O.!$C$114</definedName>
    <definedName name="LLENADOHUECOS40">[29]M.O.!$C$115</definedName>
    <definedName name="LLENADOHUECOS60" localSheetId="0">#REF!</definedName>
    <definedName name="LLENADOHUECOS60">#REF!</definedName>
    <definedName name="LLENADOHUECOS80">[29]M.O.!$C$117</definedName>
    <definedName name="LMEMBAJADOR" localSheetId="0">#REF!</definedName>
    <definedName name="LMEMBAJADOR">#REF!</definedName>
    <definedName name="Loan_Amount" localSheetId="0">#REF!</definedName>
    <definedName name="Loan_Amount">#REF!</definedName>
    <definedName name="Loan_Start" localSheetId="0">#REF!</definedName>
    <definedName name="Loan_Start">#REF!</definedName>
    <definedName name="Loan_Years" localSheetId="0">#REF!</definedName>
    <definedName name="Loan_Years">#REF!</definedName>
    <definedName name="LOBBY">#REF!</definedName>
    <definedName name="Lobby.Col.C1">[60]Análisis!#REF!</definedName>
    <definedName name="Lobby.Col.C2">[60]Análisis!#REF!</definedName>
    <definedName name="Lobby.Col.C3">[60]Análisis!#REF!</definedName>
    <definedName name="Lobby.Col.C4">[60]Análisis!#REF!</definedName>
    <definedName name="Lobby.losa.estrepiso">[60]Análisis!#REF!</definedName>
    <definedName name="Lobby.Viga.V1">[60]Análisis!#REF!</definedName>
    <definedName name="Lobby.Viga.V10">[60]Análisis!#REF!</definedName>
    <definedName name="Lobby.Viga.V11">[60]Análisis!#REF!</definedName>
    <definedName name="Lobby.Viga.V1A">[60]Análisis!#REF!</definedName>
    <definedName name="Lobby.Viga.V2.">[60]Análisis!#REF!</definedName>
    <definedName name="Lobby.Viga.V3">[60]Análisis!#REF!</definedName>
    <definedName name="Lobby.viga.V4">[60]Análisis!#REF!</definedName>
    <definedName name="Lobby.Viga.V4A">[60]Análisis!#REF!</definedName>
    <definedName name="Lobby.Viga.V6">[60]Análisis!#REF!</definedName>
    <definedName name="Lobby.Viga.V7">[60]Análisis!#REF!</definedName>
    <definedName name="Lobby.Viga.V8">[60]Análisis!#REF!</definedName>
    <definedName name="Lobby.Viga.V9">[60]Análisis!#REF!</definedName>
    <definedName name="Lobby.Viga.V9A">[60]Análisis!#REF!</definedName>
    <definedName name="Lobby.Zap.Zc1">[60]Análisis!#REF!</definedName>
    <definedName name="Lobby.Zap.Zc2">[60]Análisis!#REF!</definedName>
    <definedName name="Lobby.Zap.Zc3">[60]Análisis!#REF!</definedName>
    <definedName name="Lobby.Zap.Zc4">[60]Análisis!#REF!</definedName>
    <definedName name="Lobby.Zap.Zc9">[60]Análisis!#REF!</definedName>
    <definedName name="LOENTREPISO">#REF!</definedName>
    <definedName name="lomaba1">[20]Volumenes!#REF!</definedName>
    <definedName name="lomaba2">[20]Volumenes!#REF!</definedName>
    <definedName name="lomaba3">[20]Volumenes!#REF!</definedName>
    <definedName name="lomabacaset">[20]Volumenes!#REF!</definedName>
    <definedName name="lomaciz3">[20]Volumenes!#REF!</definedName>
    <definedName name="LOMACIZA">#REF!</definedName>
    <definedName name="los">'[28]Pres. '!#REF!</definedName>
    <definedName name="losa">#REF!</definedName>
    <definedName name="Losa.1er.Entrepiso.Villas">#REF!</definedName>
    <definedName name="Losa.1erN">#REF!</definedName>
    <definedName name="Losa.1erN.Mod.I">#REF!</definedName>
    <definedName name="Losa.2do.Entrepiso.Villas">#REF!</definedName>
    <definedName name="Losa.2doN">#REF!</definedName>
    <definedName name="Losa.2doN.Mod.I">#REF!</definedName>
    <definedName name="Losa.3erN">#REF!</definedName>
    <definedName name="Losa.3erN.Mod.I">#REF!</definedName>
    <definedName name="Losa.4toN.Mod.I">#REF!</definedName>
    <definedName name="Losa.Aligerada">#REF!</definedName>
    <definedName name="losa.Cierre.Columnas.Villas">#REF!</definedName>
    <definedName name="Losa.Cierre.encimeras.Villas">#REF!</definedName>
    <definedName name="losa.de.piso.10cm.m2">[95]Análisis!$D$242</definedName>
    <definedName name="losa.edif.Oficinas">#REF!</definedName>
    <definedName name="losa.edif.parqueo">#REF!</definedName>
    <definedName name="losa.entrepiso.villas">#REF!</definedName>
    <definedName name="Losa.Fondo">[55]Análisis!$D$241</definedName>
    <definedName name="losa.fundacion.15cm">#REF!</definedName>
    <definedName name="losa.fundacion.20cm">[95]Análisis!$D$503</definedName>
    <definedName name="Losa.Horm.Arm.Administracion">#REF!</definedName>
    <definedName name="Losa.Horm.Arm.Piso.Estanque">#REF!</definedName>
    <definedName name="Losa.horm.Visto.Area.Noble">#REF!</definedName>
    <definedName name="Losa.Horm.Visto.Comedor">#REF!</definedName>
    <definedName name="Losa.Horm.Visto.Espectaculos">#REF!</definedName>
    <definedName name="Losa.Maciza.12cm.3.8a25AD">#REF!</definedName>
    <definedName name="Losa.Piso.0.08">[55]Análisis!$D$274</definedName>
    <definedName name="Losa.Piso.10cm">#REF!</definedName>
    <definedName name="Losa.Piso.15cm.Cocina">#REF!</definedName>
    <definedName name="Losa.piso.8cm">[86]Análisis!$N$439</definedName>
    <definedName name="Losa.plana.12cm">[60]Análisis!#REF!</definedName>
    <definedName name="losa.plasbau.panel10.8">#REF!</definedName>
    <definedName name="losa.plasbau.panel10.8.sin.malla">#REF!</definedName>
    <definedName name="losa.plasbau.panel10.8.sin.malla.en.techo.incl">#REF!</definedName>
    <definedName name="losa.plasbau.panel14.4">#REF!</definedName>
    <definedName name="losa.plasbau.panel14.4sin.malla">#REF!</definedName>
    <definedName name="Losa.techo.Cocina">#REF!</definedName>
    <definedName name="Losa.techo.Inclinada">[55]Análisis!$D$256</definedName>
    <definedName name="losa.techo.Villa">#REF!</definedName>
    <definedName name="Losa.Techo.Villas">#REF!</definedName>
    <definedName name="losa.vuelo">#REF!</definedName>
    <definedName name="LOSA0.05">#REF!</definedName>
    <definedName name="LOSA12">#REF!</definedName>
    <definedName name="Losa1erN.Mod.II">#REF!</definedName>
    <definedName name="LOSA20">#REF!</definedName>
    <definedName name="Losa2doN.Mod.II">#REF!</definedName>
    <definedName name="LOSA30">#REF!</definedName>
    <definedName name="Losa3erN.Mod.II">#REF!</definedName>
    <definedName name="Losa4toN.Mod.II">#REF!</definedName>
    <definedName name="Loseta.cemento.25x25">#REF!</definedName>
    <definedName name="Loseta.Quary.Tile">#REF!</definedName>
    <definedName name="Losetas_30x30_Italianas___S_350">[17]Insumos!#REF!</definedName>
    <definedName name="Losetas_33x33_Italianas____Granito_Rosa">[17]Insumos!#REF!</definedName>
    <definedName name="Losetas_de_Barro_exagonal_Grande_C_Transp.">[17]Insumos!#REF!</definedName>
    <definedName name="Losetas_de_Barro_Feria_Grande_C_Transp.">[17]Insumos!#REF!</definedName>
    <definedName name="LUBRICANTE" localSheetId="0">#REF!</definedName>
    <definedName name="LUBRICANTE">#REF!</definedName>
    <definedName name="lubricantes">[22]Materiales!$K$15</definedName>
    <definedName name="Luces.Camino">#REF!</definedName>
    <definedName name="luz">#REF!</definedName>
    <definedName name="LUZCENITAL">#REF!</definedName>
    <definedName name="luzg">[67]Analisis!$E$993</definedName>
    <definedName name="LUZPARQEMT">#REF!</definedName>
    <definedName name="M">[1]Presup.!#REF!</definedName>
    <definedName name="M.O._acero">'[45]LISTA DE PRECIO'!$C$12</definedName>
    <definedName name="M.O._acero_malla">'[45]LISTA DE PRECIO'!$C$13</definedName>
    <definedName name="M.O._Colocación_Cables_Postensados">[52]Insumos!#REF!</definedName>
    <definedName name="M.O._Colocación_Cables_Postensados_2">#N/A</definedName>
    <definedName name="M.O._Colocación_Cables_Postensados_3">#N/A</definedName>
    <definedName name="M.O._Colocación_Tabletas_Prefabricados">[52]Insumos!#REF!</definedName>
    <definedName name="M.O._Colocación_Tabletas_Prefabricados_2">#N/A</definedName>
    <definedName name="M.O._Colocación_Tabletas_Prefabricados_3">#N/A</definedName>
    <definedName name="M.O._Confección_Moldes">[52]Insumos!#REF!</definedName>
    <definedName name="M.O._Confección_Moldes_2">#N/A</definedName>
    <definedName name="M.O._Confección_Moldes_3">#N/A</definedName>
    <definedName name="M.O._Vigas_Postensadas__Incl._Cast.">[52]Insumos!#REF!</definedName>
    <definedName name="M.O._Vigas_Postensadas__Incl._Cast._2">#N/A</definedName>
    <definedName name="M.O._Vigas_Postensadas__Incl._Cast._3">#N/A</definedName>
    <definedName name="M.O.Acero.Escalera">#REF!</definedName>
    <definedName name="M.O.Acero.losa.Aligerada">#REF!</definedName>
    <definedName name="M.O.acero.Viga.Amarre">#REF!</definedName>
    <definedName name="M.O.acero.vigasydinteles">#REF!</definedName>
    <definedName name="M.O.acero.zap.Muro">#REF!</definedName>
    <definedName name="M.O.Colc.Mármol30x60">#REF!</definedName>
    <definedName name="M.O.colo.Malla">#REF!</definedName>
    <definedName name="M.O.Coloc.Piso.cemento25x25">#REF!</definedName>
    <definedName name="M.O.Coloc.Zocalo.cem.7x25cem.">#REF!</definedName>
    <definedName name="M.O.Colocacion_de_Panel_Plastbau">'[45]LISTA DE PRECIO'!$C$14</definedName>
    <definedName name="M.O.Estrias">#REF!</definedName>
    <definedName name="M.O.Excavación.en.cal.">#REF!</definedName>
    <definedName name="M.o.granito.en.piso">[55]Insumos!$E$91</definedName>
    <definedName name="M.O.Panete.pared.exterior">#REF!</definedName>
    <definedName name="M.O.Panete.techo.inclinado">#REF!</definedName>
    <definedName name="M.O.Pañete.exterior">#REF!</definedName>
    <definedName name="M.O.Pintura.Exteriores">#REF!</definedName>
    <definedName name="M.O.Pintura.Int.">'[73]Costos Mano de Obra'!$O$52</definedName>
    <definedName name="M.O.Quicio.cem.7x25cm">#REF!</definedName>
    <definedName name="M.O.vaciado.columnas">#REF!</definedName>
    <definedName name="M.O.vaciado.dinteles">#REF!</definedName>
    <definedName name="M.O.vaciado.vigas">#REF!</definedName>
    <definedName name="M.O.vaciado.zapata">#REF!</definedName>
    <definedName name="M_O_Armadura_Columna">[44]Insumos!$B$78:$D$78</definedName>
    <definedName name="M_O_Armadura_Dintel_y_Viga">[44]Insumos!$B$79:$D$79</definedName>
    <definedName name="M_O_Cantos">[44]Insumos!$B$99:$D$99</definedName>
    <definedName name="M_O_Carpintero_2da._Categoría">[44]Insumos!$B$96:$D$96</definedName>
    <definedName name="M_O_Cerámica_Italiana_en_Pared">[44]Insumos!$B$102:$D$102</definedName>
    <definedName name="M_O_Colocación_Adoquines">[44]Insumos!$B$104:$D$104</definedName>
    <definedName name="M_O_Colocación_de_Bloques_de_4">[44]Insumos!$B$105:$D$105</definedName>
    <definedName name="M_O_Colocación_de_Bloques_de_6">[44]Insumos!$B$106:$D$106</definedName>
    <definedName name="M_O_Colocación_de_Bloques_de_8">[44]Insumos!$B$107:$D$107</definedName>
    <definedName name="M_O_Colocación_Listelos">[44]Insumos!$B$114:$D$114</definedName>
    <definedName name="M_O_Colocación_Piso_Cerámica_Criolla">[44]Insumos!$B$108:$D$108</definedName>
    <definedName name="M_O_Colocación_Piso_de_Granito_40_X_40">[44]Insumos!$B$111:$D$111</definedName>
    <definedName name="M_O_Colocación_Zócalos_de_Cerámica">[44]Insumos!$B$113:$D$113</definedName>
    <definedName name="M_O_Confección_de_Andamios">[44]Insumos!$B$115:$D$115</definedName>
    <definedName name="M_O_Construcción_Acera_Frotada_y_Violinada">[44]Insumos!$B$116:$D$116</definedName>
    <definedName name="M_O_Corte_y_Amarre_de_Varilla">[44]Insumos!$B$119:$D$119</definedName>
    <definedName name="M_O_Elaboración__Vaciado_y_Frotado_Losa_de_Piso" localSheetId="0">[17]Insumos!#REF!</definedName>
    <definedName name="M_O_Elaboración__Vaciado_y_Frotado_Losa_de_Piso">[17]Insumos!#REF!</definedName>
    <definedName name="M_O_Elaboración_Cámara_Inspección">[44]Insumos!$B$120:$D$120</definedName>
    <definedName name="M_O_Elaboración_Trampa_de_Grasa">[44]Insumos!$B$121:$D$121</definedName>
    <definedName name="M_O_Encofrado_y_Desenc._Muros_Cara" localSheetId="0">[17]Insumos!#REF!</definedName>
    <definedName name="M_O_Encofrado_y_Desenc._Muros_Cara">[17]Insumos!#REF!</definedName>
    <definedName name="M_O_Envarillado_de_Escalera">[44]Insumos!$B$81:$D$81</definedName>
    <definedName name="M_O_Fino_de_Techo_Inclinado">[44]Insumos!$B$83:$D$83</definedName>
    <definedName name="M_O_Fino_de_Techo_Plano">[44]Insumos!$B$84:$D$84</definedName>
    <definedName name="M_O_Fraguache" localSheetId="0">[17]Insumos!#REF!</definedName>
    <definedName name="M_O_Fraguache">[17]Insumos!#REF!</definedName>
    <definedName name="M_O_Goteros_Colgantes">[44]Insumos!$B$85:$D$85</definedName>
    <definedName name="M_O_Llenado_de_huecos">[44]Insumos!$B$86:$D$86</definedName>
    <definedName name="M_O_Maestro">[44]Insumos!$B$87:$D$87</definedName>
    <definedName name="M_O_Malla_Eléctro_Soldada" localSheetId="0">[17]Insumos!#REF!</definedName>
    <definedName name="M_O_Malla_Eléctro_Soldada">[17]Insumos!#REF!</definedName>
    <definedName name="M_O_Obrero_Ligado">[44]Insumos!$B$88:$D$88</definedName>
    <definedName name="M_O_Pañete_Maestreado_Exterior">[44]Insumos!$B$91:$D$91</definedName>
    <definedName name="M_O_Pañete_Maestreado_Interior">[44]Insumos!$B$92:$D$92</definedName>
    <definedName name="M_O_Preparación_del_Terreno">[44]Insumos!$B$94:$D$94</definedName>
    <definedName name="M_O_Quintal_Trabajado">[44]Insumos!$B$77:$D$77</definedName>
    <definedName name="M_O_Regado__Compactación__Mojado__Trasl.Mat.__A_M">[44]Insumos!$B$132:$D$132</definedName>
    <definedName name="M_O_Regado_Mojado_y_Apisonado____Material_Granular_y_Arena" localSheetId="0">[17]Insumos!#REF!</definedName>
    <definedName name="M_O_Regado_Mojado_y_Apisonado____Material_Granular_y_Arena">[17]Insumos!#REF!</definedName>
    <definedName name="M_O_Repello">[17]Insumos!#REF!</definedName>
    <definedName name="M_O_Subida_de_Acero_para_Losa">[44]Insumos!$B$82:$D$82</definedName>
    <definedName name="M_O_Subida_de_Materiales">[44]Insumos!$B$95:$D$95</definedName>
    <definedName name="M_O_Técnico_Calificado">[44]Insumos!$B$149:$D$149</definedName>
    <definedName name="M_O_Zabaletas">[44]Insumos!$B$98:$D$98</definedName>
    <definedName name="M2.Carp.Viga.Horm.Visto">#REF!</definedName>
    <definedName name="M2.Carpint.Columna.Conven.">#REF!</definedName>
    <definedName name="M2.carpint.Columna.Horm.Visto">#REF!</definedName>
    <definedName name="M2.Carpint.Viga.Conven.">#REF!</definedName>
    <definedName name="m2ceramica">'[87]Analisis Unit. '!$F$47</definedName>
    <definedName name="m3arena">'[87]Analisis Unit. '!$F$41</definedName>
    <definedName name="m3arepanete">'[87]Analisis Unit. '!$F$44</definedName>
    <definedName name="m3grava">'[87]Analisis Unit. '!$F$42</definedName>
    <definedName name="MA" localSheetId="1">'[38]MO y Listado de Precio'!$E$13</definedName>
    <definedName name="MA" localSheetId="0">#REF!</definedName>
    <definedName name="MA">#REF!</definedName>
    <definedName name="maaceromalla">#REF!</definedName>
    <definedName name="maaceronormal">#REF!</definedName>
    <definedName name="MACA" localSheetId="0">#REF!</definedName>
    <definedName name="MACA">#REF!</definedName>
    <definedName name="Maco">[33]Equipos!$E$15</definedName>
    <definedName name="MADCOL20X20">[20]Jornal!$D$116</definedName>
    <definedName name="MADCOL30X30">#REF!</definedName>
    <definedName name="MADCOL30X40">#REF!</definedName>
    <definedName name="MADCOL30X50">#REF!</definedName>
    <definedName name="MADCOL30X70">#REF!</definedName>
    <definedName name="MADCOL40X40">#REF!</definedName>
    <definedName name="MADCOL45X45">#REF!</definedName>
    <definedName name="MADCOL45X50">#REF!</definedName>
    <definedName name="MADCOL45X51">#REF!</definedName>
    <definedName name="MADCOL45X75">#REF!</definedName>
    <definedName name="MADCOLRED30">#REF!</definedName>
    <definedName name="MADE">#REF!</definedName>
    <definedName name="MADEMTECHOHAMALLA">#REF!</definedName>
    <definedName name="MADEMTECHOHAVAR">#REF!</definedName>
    <definedName name="MADERA">#REF!</definedName>
    <definedName name="Madera_2">#N/A</definedName>
    <definedName name="Madera_3">#N/A</definedName>
    <definedName name="MADERAC" localSheetId="0">#REF!</definedName>
    <definedName name="MADERAC">#REF!</definedName>
    <definedName name="MADERAS">#REF!</definedName>
    <definedName name="MADINT15X20">#REF!</definedName>
    <definedName name="MADLO3Y4AG">#REF!</definedName>
    <definedName name="MADLOPLA">#REF!</definedName>
    <definedName name="MADMU" localSheetId="0">[5]Jornal!$D$134</definedName>
    <definedName name="MADMU">[6]Jornal!$D$134</definedName>
    <definedName name="MADRAMESC">#REF!</definedName>
    <definedName name="MADRAMESC2">#REF!</definedName>
    <definedName name="MADVI25X40">#REF!</definedName>
    <definedName name="MADVI25X50">#REF!</definedName>
    <definedName name="MADVIAM20A40">#REF!</definedName>
    <definedName name="MADVIVAR25X40A65">#REF!</definedName>
    <definedName name="madvizap">#REF!</definedName>
    <definedName name="MAEL">#REF!</definedName>
    <definedName name="MAESTROCARP">[66]Ins!#REF!</definedName>
    <definedName name="MAEX">#REF!</definedName>
    <definedName name="mall">'[28]Pres. '!#REF!</definedName>
    <definedName name="MALLA">#REF!</definedName>
    <definedName name="malla.elec.2.3x2.3.20x20">#REF!</definedName>
    <definedName name="malla.elec.2.3x2.3.20x20.m2">#REF!</definedName>
    <definedName name="Malla.Elect.W2.3.15x15">#REF!</definedName>
    <definedName name="Malla.Elect.W2.3.15x15m2">#REF!</definedName>
    <definedName name="Malla.Elect.W2.5x20">#REF!</definedName>
    <definedName name="Malla_electrosoldada_15x15___W2.9x2.9">'[45]LISTA DE PRECIO'!$C$8</definedName>
    <definedName name="MALLA2.310X10">[29]Materiales!$D$709</definedName>
    <definedName name="MALLA2.315X15">[29]Materiales!$D$708</definedName>
    <definedName name="MALLACICL6HG" localSheetId="0">#REF!</definedName>
    <definedName name="MALLACICL6HG">#REF!</definedName>
    <definedName name="mallaelectrosoldada">[48]I.HORMIGON!$G$11</definedName>
    <definedName name="MALLAS" localSheetId="0">#REF!</definedName>
    <definedName name="MALLAS">#REF!</definedName>
    <definedName name="mami">#REF!</definedName>
    <definedName name="mamii">#REF!</definedName>
    <definedName name="mamiii">#REF!</definedName>
    <definedName name="mamiiii">#REF!</definedName>
    <definedName name="MAMPARAPINOTRAT">#REF!</definedName>
    <definedName name="MAMPARAPINOTRATM2">#REF!</definedName>
    <definedName name="MANG34NEGRACALENT">#REF!</definedName>
    <definedName name="Mano_de_Obra_Acero">[52]Insumos!#REF!</definedName>
    <definedName name="Mano_de_Obra_Acero_2">#N/A</definedName>
    <definedName name="Mano_de_Obra_Acero_3">#N/A</definedName>
    <definedName name="Mano_de_Obra_Madera">#REF!</definedName>
    <definedName name="Mano_de_Obra_Madera_2">#N/A</definedName>
    <definedName name="Mano_de_Obra_Madera_3">#N/A</definedName>
    <definedName name="MANOBRA">#REF!</definedName>
    <definedName name="MANT">[29]Materiales!$E$38</definedName>
    <definedName name="mantenimientodemoldes">[107]Análisis!$H$164</definedName>
    <definedName name="manti">#REF!</definedName>
    <definedName name="mantii">#REF!</definedName>
    <definedName name="mantiii">#REF!</definedName>
    <definedName name="mantiiii">#REF!</definedName>
    <definedName name="MANTTRANSITO">[122]MANT.TRANSITO!$H$27</definedName>
    <definedName name="MAPI" localSheetId="0">#REF!</definedName>
    <definedName name="MAPI">#REF!</definedName>
    <definedName name="MAPL">#REF!</definedName>
    <definedName name="MAQUITO">#REF!</definedName>
    <definedName name="MARCOCA">#REF!</definedName>
    <definedName name="MARCOPI">#REF!</definedName>
    <definedName name="Marcos_de_Pino_Americano">[17]Insumos!#REF!</definedName>
    <definedName name="Marmol">#REF!</definedName>
    <definedName name="Mármol.30x60">#REF!</definedName>
    <definedName name="Marmol.30x60.pared">#REF!</definedName>
    <definedName name="Marmol.A.20x40">#REF!</definedName>
    <definedName name="marmol.A.40x40">#REF!</definedName>
    <definedName name="marmol.B.40x40">#REF!</definedName>
    <definedName name="Marmolina">#REF!</definedName>
    <definedName name="MARMOLITE">[91]Analisis!$E$156</definedName>
    <definedName name="marmolpiso" localSheetId="0">#REF!</definedName>
    <definedName name="marmolpiso">#REF!</definedName>
    <definedName name="martillo">#REF!</definedName>
    <definedName name="masilla.sheetrock">[92]Insumos!$L$40</definedName>
    <definedName name="MAT_ACERO">#REF!</definedName>
    <definedName name="MAT_AGREGADOS">#REF!</definedName>
    <definedName name="MAT_BLOQUES">#REF!</definedName>
    <definedName name="MAT_CARP.">#REF!</definedName>
    <definedName name="MAT_CEMENTOS">#REF!</definedName>
    <definedName name="MAT_CERRAJ.">#REF!</definedName>
    <definedName name="MAT_HORM._I">#REF!</definedName>
    <definedName name="MAT_MOVTO_TIERR">#REF!</definedName>
    <definedName name="MAT_PINTURA">#REF!</definedName>
    <definedName name="MAT_PINTURAS">#REF!</definedName>
    <definedName name="MAT_PLAFONES">#REF!</definedName>
    <definedName name="MAT_REVEST.">#REF!</definedName>
    <definedName name="MAT_VENTANAS">#REF!</definedName>
    <definedName name="Material_Base" localSheetId="0">[17]Insumos!#REF!</definedName>
    <definedName name="Material_Base">[17]Insumos!#REF!</definedName>
    <definedName name="Material_Granular____Cascajo_T_Yubazo">[17]Insumos!#REF!</definedName>
    <definedName name="MATINST" localSheetId="0">#REF!</definedName>
    <definedName name="MATINST">#REF!</definedName>
    <definedName name="MATOCO">#REF!</definedName>
    <definedName name="MAVA">#REF!</definedName>
    <definedName name="MBEX">#REF!</definedName>
    <definedName name="MBR">#REF!</definedName>
    <definedName name="MCEX">#REF!</definedName>
    <definedName name="MDEX">#REF!</definedName>
    <definedName name="MEDESFB23">[57]Mat!$D$62</definedName>
    <definedName name="Ménsula.2doN">#REF!</definedName>
    <definedName name="Ménsula.3er.nivel">#REF!</definedName>
    <definedName name="Ménsula.piso">#REF!</definedName>
    <definedName name="MES">'[114]OPERADORES EQUIPOS'!$I$3</definedName>
    <definedName name="meseta">'[111]Pres. Adic.Y'!$E$79</definedName>
    <definedName name="Meseta.10cm">#REF!</definedName>
    <definedName name="mesetaAI" localSheetId="0">'[123]PRESUPUESTO DE TERMINACION'!$G$85</definedName>
    <definedName name="mesetaAI">'[124]PRESUPUESTO DE TERMINACION'!$G$85</definedName>
    <definedName name="Mez">#REF!</definedName>
    <definedName name="Mez.Antillana.bloques">[68]Insumos!$E$30</definedName>
    <definedName name="Mez.Antillana.Pañete">[68]Insumos!$E$31</definedName>
    <definedName name="Mez.Antillana.Pisos">[68]Insumos!$E$32</definedName>
    <definedName name="MEZCALAREPMOR" localSheetId="0">#REF!</definedName>
    <definedName name="MEZCALAREPMOR">#REF!</definedName>
    <definedName name="MEZCBAN">#REF!</definedName>
    <definedName name="MEZCBIDET">#REF!</definedName>
    <definedName name="MEZCFREG">#REF!</definedName>
    <definedName name="Mezcla.1.4.Pisos">#REF!</definedName>
    <definedName name="Mezcla.Careteo">#REF!</definedName>
    <definedName name="Mezcla.Marmolina">#REF!</definedName>
    <definedName name="mezcla.Panete">#REF!</definedName>
    <definedName name="MEZCLA1.3">[91]Analisis!$F$22</definedName>
    <definedName name="Mezcla1.3.Bloque.panete">#REF!</definedName>
    <definedName name="MEZCLA1.4">[91]Analisis!$F$36</definedName>
    <definedName name="MEZCLA125" localSheetId="0">#REF!</definedName>
    <definedName name="MEZCLA125">#REF!</definedName>
    <definedName name="MEZCLA13" localSheetId="0">#REF!</definedName>
    <definedName name="MEZCLA13">#REF!</definedName>
    <definedName name="MEZCLA14" localSheetId="0">#REF!</definedName>
    <definedName name="MEZCLA14">#REF!</definedName>
    <definedName name="MEZCLADORAFREGADERO">[29]Materiales!$E$582</definedName>
    <definedName name="MEZCLAE" localSheetId="0">[116]Analisis!#REF!</definedName>
    <definedName name="MEZCLAE">[116]Analisis!#REF!</definedName>
    <definedName name="MEZCLANATILLA" localSheetId="0">#REF!</definedName>
    <definedName name="MEZCLANATILLA">#REF!</definedName>
    <definedName name="MEZCLAP" localSheetId="0">[116]Analisis!#REF!</definedName>
    <definedName name="MEZCLAP">[116]Analisis!#REF!</definedName>
    <definedName name="MEZCLAV" localSheetId="0">#REF!</definedName>
    <definedName name="MEZCLAV">#REF!</definedName>
    <definedName name="MEZCLLAVSENC">[29]Materiales!$E$585</definedName>
    <definedName name="MEZEMP" localSheetId="0">#REF!</definedName>
    <definedName name="MEZEMP">#REF!</definedName>
    <definedName name="MEZLI">#REF!</definedName>
    <definedName name="MKLLL">#REF!</definedName>
    <definedName name="mlzocalo">'[87]Analisis Unit. '!$F$46</definedName>
    <definedName name="mmmmmmmmmmmmmmmmmmmmmmmmmmmmmmmmmmmmmm">#REF!</definedName>
    <definedName name="MO.Acero.Col.Vig.Horm.Visto">#REF!</definedName>
    <definedName name="MO.Acero.General">#REF!</definedName>
    <definedName name="MO.Acero.Zap.Colum.Vigas">#REF!</definedName>
    <definedName name="MO.Ayudante">#REF!</definedName>
    <definedName name="MO.Cantos">#REF!</definedName>
    <definedName name="MO.Careteo.Fraguache">#REF!</definedName>
    <definedName name="mo.cer.pared">'[87]Analisis Unit. '!$F$26</definedName>
    <definedName name="MO.ceram.Pisos">#REF!</definedName>
    <definedName name="MO.Col.Bloques">#REF!</definedName>
    <definedName name="MO.Col.Horm">#REF!</definedName>
    <definedName name="MO.Compactacion.material">#REF!</definedName>
    <definedName name="MO.Deck.Madera">#REF!</definedName>
    <definedName name="MO.ENC.LO.4M">[125]M.O.!$I$327</definedName>
    <definedName name="MO.Escalon.Ceramica">#REF!</definedName>
    <definedName name="MO.Escalon.Madera">#REF!</definedName>
    <definedName name="MO.Fino.Bermuda">#REF!</definedName>
    <definedName name="MO.Fino.Normal">#REF!</definedName>
    <definedName name="MO.Gotero.Colgante">#REF!</definedName>
    <definedName name="MO.Horm.Estampado">#REF!</definedName>
    <definedName name="MO.Malla.Electrosoldada">#REF!</definedName>
    <definedName name="MO.Mochetas">#REF!</definedName>
    <definedName name="MO.Muro.Piedra">#REF!</definedName>
    <definedName name="MO.O.TNC.1">[64]M.O.!$I$50</definedName>
    <definedName name="MO.Panete.Paredes">#REF!</definedName>
    <definedName name="MO.Panete.Techo.Horizontal">#REF!</definedName>
    <definedName name="MO.Pintura.2manos">#REF!</definedName>
    <definedName name="MO.Piso.Cem.Pulido">#REF!</definedName>
    <definedName name="MO.Violines">#REF!</definedName>
    <definedName name="MO.Zabaletas">#REF!</definedName>
    <definedName name="MO.Zoc.Ceramica">#REF!</definedName>
    <definedName name="MOA" localSheetId="0">[5]Jornal!$D$178</definedName>
    <definedName name="MOA">[6]Jornal!$D$178</definedName>
    <definedName name="MOACERA">[29]M.O.!$C$41</definedName>
    <definedName name="MOACERO">#REF!</definedName>
    <definedName name="moaceroaltaresitencia">#REF!</definedName>
    <definedName name="moaceronormal">[48]I.HORMIGON!$G$19</definedName>
    <definedName name="MOADO">#REF!</definedName>
    <definedName name="MOAIRE2HP">#REF!</definedName>
    <definedName name="MOALBA">#REF!</definedName>
    <definedName name="MOBADEN">#REF!</definedName>
    <definedName name="MOBADENES">#REF!</definedName>
    <definedName name="MOBASECON">#REF!</definedName>
    <definedName name="MOBL4">#REF!</definedName>
    <definedName name="MOBL5">#REF!</definedName>
    <definedName name="MOBL6">[20]Jornal!$D$55</definedName>
    <definedName name="MOBL8">#REF!</definedName>
    <definedName name="MOBLCA">#REF!</definedName>
    <definedName name="MOBLOQUES">#REF!</definedName>
    <definedName name="MOBOTI">#REF!</definedName>
    <definedName name="MOBRAK">#REF!</definedName>
    <definedName name="MOCAL110">#REF!</definedName>
    <definedName name="MOCAL220">#REF!</definedName>
    <definedName name="MOCANTOS">[29]M.O.!$C$51</definedName>
    <definedName name="MOCAPATER" localSheetId="0">#REF!</definedName>
    <definedName name="MOCAPATER">#REF!</definedName>
    <definedName name="MOCARETEO">[29]M.O.!$C$53</definedName>
    <definedName name="MOCARLLA" localSheetId="0">#REF!</definedName>
    <definedName name="MOCARLLA">#REF!</definedName>
    <definedName name="MOCARP">#REF!</definedName>
    <definedName name="MOCARPCOLCON">#REF!</definedName>
    <definedName name="MOCARPCOLCUACONF">#REF!</definedName>
    <definedName name="MOCARPCOLCUAINST">#REF!</definedName>
    <definedName name="MOCARPCOLINS">#REF!</definedName>
    <definedName name="MOCARPCOLTAPAS">#REF!</definedName>
    <definedName name="MOCARPDESENC">#REF!</definedName>
    <definedName name="MOCARPESTVARIAS">#REF!</definedName>
    <definedName name="MOCARPFALSOPISO">#REF!</definedName>
    <definedName name="mocarpinteria">[107]Análisis!$H$116</definedName>
    <definedName name="MOCARPMUROS" localSheetId="0">#REF!</definedName>
    <definedName name="MOCARPMUROS">#REF!</definedName>
    <definedName name="MOCARPOTROS">#REF!</definedName>
    <definedName name="MOCARPTC">#REF!</definedName>
    <definedName name="MOCARPTRABTERM">#REF!</definedName>
    <definedName name="MOCARPVIGADINT">#REF!</definedName>
    <definedName name="MOCER" localSheetId="0">#REF!</definedName>
    <definedName name="MOCER">#REF!</definedName>
    <definedName name="MOCER15A20" localSheetId="0">#REF!</definedName>
    <definedName name="MOCER15A20">#REF!</definedName>
    <definedName name="MOCeram.Paredes">#REF!</definedName>
    <definedName name="MOCERCRI1520PARED">[29]M.O.!$C$189</definedName>
    <definedName name="MOCERIMP1520PARED" localSheetId="0">#REF!</definedName>
    <definedName name="MOCERIMP1520PARED">#REF!</definedName>
    <definedName name="MOCERIMP3040PARED">#REF!</definedName>
    <definedName name="MOCERPLU">#REF!</definedName>
    <definedName name="Mocheta">#REF!</definedName>
    <definedName name="Mocheta.95x.65.h.a">#REF!</definedName>
    <definedName name="Mocheta.caoba">#REF!</definedName>
    <definedName name="Mocheta.Mezcla.Antillana">[60]Análisis!#REF!</definedName>
    <definedName name="mochetas">#REF!</definedName>
    <definedName name="mochetas.8cm.h.a">#REF!</definedName>
    <definedName name="MOCOL20X60">#REF!</definedName>
    <definedName name="MOCOLOCADIC">#REF!</definedName>
    <definedName name="MOCOLTEJ" localSheetId="0">#REF!</definedName>
    <definedName name="MOCOLTEJ">#REF!</definedName>
    <definedName name="MOCONTEN553015">#REF!</definedName>
    <definedName name="MOCONTENES">#REF!</definedName>
    <definedName name="MOCOVI">#REF!</definedName>
    <definedName name="MOCU">#REF!</definedName>
    <definedName name="MODEHABL">#REF!</definedName>
    <definedName name="MODEMCIMPIEDRA">#REF!</definedName>
    <definedName name="MODEMCIMVIEHSIMPLE">#REF!</definedName>
    <definedName name="MODEMMUROHA">#REF!</definedName>
    <definedName name="MODEMMUROPIE">#REF!</definedName>
    <definedName name="MODEMMUROTAPIA">#REF!</definedName>
    <definedName name="MODEMOLER">#REF!</definedName>
    <definedName name="MODEMOLERCIMHA">#REF!</definedName>
    <definedName name="MODEMTECHOTEJA">#REF!</definedName>
    <definedName name="MODESAGUE3Y4">[29]M.O.!$C$647</definedName>
    <definedName name="MODESAGUES" localSheetId="0">#REF!</definedName>
    <definedName name="MODESAGUES">#REF!</definedName>
    <definedName name="MODIMMER">#REF!</definedName>
    <definedName name="MOEBANIST">#REF!</definedName>
    <definedName name="MOELECT">#REF!</definedName>
    <definedName name="MOELECTCONAPAR">#REF!</definedName>
    <definedName name="MOELECTINTSEG">#REF!</definedName>
    <definedName name="MOELECTRESECO">#REF!</definedName>
    <definedName name="MOELECTSALECON">#REF!</definedName>
    <definedName name="MOELECTSALTIM">#REF!</definedName>
    <definedName name="MOELECTSALTUBEXT">#REF!</definedName>
    <definedName name="MOELECTSALTUBOCU">#REF!</definedName>
    <definedName name="MOELECTSALWP">#REF!</definedName>
    <definedName name="MOEMPANETECOL">[29]M.O.!$C$55</definedName>
    <definedName name="MOEMPANETEEXT" localSheetId="0">#REF!</definedName>
    <definedName name="MOEMPANETEEXT">#REF!</definedName>
    <definedName name="MOEMPANETEINT">[29]M.O.!$C$58</definedName>
    <definedName name="MOEMPANETERASGADO">[29]M.O.!$C$61</definedName>
    <definedName name="MOEMPANETETECHO" localSheetId="0">#REF!</definedName>
    <definedName name="MOEMPANETETECHO">#REF!</definedName>
    <definedName name="MOEMPANETETECHO1">[29]M.O.!$C$63</definedName>
    <definedName name="MOEMPAÑETES" localSheetId="0">#REF!</definedName>
    <definedName name="MOEMPAÑETES">#REF!</definedName>
    <definedName name="MOENCTCANTEP">#REF!</definedName>
    <definedName name="MOENCTCCAVA">#REF!</definedName>
    <definedName name="MOENCTCCOL30">#REF!</definedName>
    <definedName name="MOENCTCCOL4050">#REF!</definedName>
    <definedName name="MOENCTCDINT">#REF!</definedName>
    <definedName name="MOENCTCLOSA3AGUA">#REF!</definedName>
    <definedName name="MOENCTCLOSAPLA">#REF!</definedName>
    <definedName name="MOENCTCMUROCARA">#REF!</definedName>
    <definedName name="MOENCTCRAMPA">#REF!</definedName>
    <definedName name="MOENCTCVIGA2040">#REF!</definedName>
    <definedName name="MOENCTCVIGA3050">#REF!</definedName>
    <definedName name="MOENCTCVIGA3060">#REF!</definedName>
    <definedName name="MOENCTCVIGA4080">#REF!</definedName>
    <definedName name="MOESCALONES">#REF!</definedName>
    <definedName name="MOESCGRA">#REF!</definedName>
    <definedName name="MOESTRIAS">[29]M.O.!$C$66</definedName>
    <definedName name="MOESTUFA">#REF!</definedName>
    <definedName name="MOEXCAVAR">#REF!</definedName>
    <definedName name="MOEXCCAL">#REF!</definedName>
    <definedName name="MOEXCROMA" localSheetId="0">#REF!</definedName>
    <definedName name="MOEXCROMA">#REF!</definedName>
    <definedName name="MOEXT110">#REF!</definedName>
    <definedName name="MOFINOBER">#REF!</definedName>
    <definedName name="MOFINOHOR">[29]M.O.!$C$276</definedName>
    <definedName name="MOFINOINC" localSheetId="0">#REF!</definedName>
    <definedName name="MOFINOINC">#REF!</definedName>
    <definedName name="MOFINOINCL">[29]M.O.!$C$277</definedName>
    <definedName name="MOFINOPLANO" localSheetId="0">#REF!</definedName>
    <definedName name="MOFINOPLANO">#REF!</definedName>
    <definedName name="MOFRAGUACHE">[29]M.O.!$C$67</definedName>
    <definedName name="MOGOTERO" localSheetId="0">#REF!</definedName>
    <definedName name="MOGOTERO">#REF!</definedName>
    <definedName name="MOGOTEROCOL">[29]M.O.!$C$68</definedName>
    <definedName name="MOGOTERORAN">[29]M.O.!$C$69</definedName>
    <definedName name="MOGRANITO25" localSheetId="0">#REF!</definedName>
    <definedName name="MOGRANITO25">#REF!</definedName>
    <definedName name="MOGRANITO30">[29]M.O.!$C$144</definedName>
    <definedName name="MOGRANITO40" localSheetId="0">#REF!</definedName>
    <definedName name="MOGRANITO40">#REF!</definedName>
    <definedName name="MOIMPERACRILICO">[29]M.O.!$C$563</definedName>
    <definedName name="MOIN3VIA">#REF!</definedName>
    <definedName name="MOIN4VIA">#REF!</definedName>
    <definedName name="MOINDO">#REF!</definedName>
    <definedName name="MOINPI">#REF!</definedName>
    <definedName name="MOINSEG100A">#REF!</definedName>
    <definedName name="MOINSEG30A">#REF!</definedName>
    <definedName name="MOINSEG60A">#REF!</definedName>
    <definedName name="MOINSEN">#REF!</definedName>
    <definedName name="MOINSTACCES">#REF!</definedName>
    <definedName name="MOINSTVENTANAS">#REF!</definedName>
    <definedName name="MOINTRI">#REF!</definedName>
    <definedName name="Mojado_en_Compactación_con_equipo">[17]Insumos!#REF!</definedName>
    <definedName name="MOJO" localSheetId="0">[126]MOJornal!$A$7</definedName>
    <definedName name="MOJO">[127]MOJornal!$A$7</definedName>
    <definedName name="MOLABVARIAS" localSheetId="0">#REF!</definedName>
    <definedName name="MOLABVARIAS">#REF!</definedName>
    <definedName name="MOLAD">#REF!</definedName>
    <definedName name="MOLADRILLOS">#REF!</definedName>
    <definedName name="MOLAVADEROS">#REF!</definedName>
    <definedName name="Moldura.caoba">#REF!</definedName>
    <definedName name="MOLIGADORA">[29]M.O.!$C$954</definedName>
    <definedName name="MOLOBA">#REF!</definedName>
    <definedName name="MOLOSETATERRAZA">#REF!</definedName>
    <definedName name="MOLUCES">#REF!</definedName>
    <definedName name="MOMALLACICL">#REF!</definedName>
    <definedName name="MOMARMOL">#REF!</definedName>
    <definedName name="MOMODES110">#REF!</definedName>
    <definedName name="MOMOROJ">#REF!</definedName>
    <definedName name="MOMOSAICO">#REF!</definedName>
    <definedName name="MONATILLA">[29]M.O.!$C$73</definedName>
    <definedName name="MONTARCERCTE" localSheetId="0">#REF!</definedName>
    <definedName name="MONTARCERCTE">#REF!</definedName>
    <definedName name="MONTARMARCOCAOBA">#REF!</definedName>
    <definedName name="MONTARMARCOCTE">#REF!</definedName>
    <definedName name="MONTARMARCOMET">#REF!</definedName>
    <definedName name="MONTARPTACORRER1">#REF!</definedName>
    <definedName name="MONTARPTACORRER2">#REF!</definedName>
    <definedName name="MONTARPTAPANEL">#REF!</definedName>
    <definedName name="MONTARPTAPINO">#REF!</definedName>
    <definedName name="MONTARPTAPLUM">#REF!</definedName>
    <definedName name="MONTARPTAPLY">#REF!</definedName>
    <definedName name="MONTARPTAVAIVEN">#REF!</definedName>
    <definedName name="MONTURAPU">#REF!</definedName>
    <definedName name="MOPADIS">#REF!</definedName>
    <definedName name="MOPAMAEXT" localSheetId="0">#REF!</definedName>
    <definedName name="MOPAMAEXT">#REF!</definedName>
    <definedName name="MOPAMAINT" localSheetId="0">#REF!</definedName>
    <definedName name="MOPAMAINT">#REF!</definedName>
    <definedName name="MOPAMATEVI" localSheetId="0">#REF!</definedName>
    <definedName name="MOPAMATEVI">#REF!</definedName>
    <definedName name="MOPAPU" localSheetId="0">#REF!</definedName>
    <definedName name="MOPAPU">#REF!</definedName>
    <definedName name="MOPAPULLA">#REF!</definedName>
    <definedName name="MOPIEDRA">[29]M.O.!$C$570</definedName>
    <definedName name="MOPIEDRAS" localSheetId="0">#REF!</definedName>
    <definedName name="MOPIEDRAS">#REF!</definedName>
    <definedName name="MOPIEPI">#REF!</definedName>
    <definedName name="MOPIFROVI">#REF!</definedName>
    <definedName name="MOPIGRA">#REF!</definedName>
    <definedName name="MOPIGRAPLU">#REF!</definedName>
    <definedName name="MOPIN1RA" localSheetId="0">#REF!</definedName>
    <definedName name="MOPIN1RA">#REF!</definedName>
    <definedName name="MOPIN2DA" localSheetId="0">#REF!</definedName>
    <definedName name="MOPIN2DA">#REF!</definedName>
    <definedName name="MOPINTURA">#REF!</definedName>
    <definedName name="MOPINTURAAGUA">[29]M.O.!$C$557</definedName>
    <definedName name="MOPINTURABARNIZ">[29]M.O.!$C$551</definedName>
    <definedName name="MOPINTURAMANT">[29]M.O.!$C$566</definedName>
    <definedName name="MOPIPIS1RA">#REF!</definedName>
    <definedName name="MOPIPIS2DA">#REF!</definedName>
    <definedName name="MOPIPORC" localSheetId="0">#REF!</definedName>
    <definedName name="MOPIPORC">#REF!</definedName>
    <definedName name="MOPISOCERAMICA">[66]Ins!#REF!</definedName>
    <definedName name="MOPISOCERCRI11520">[29]M.O.!$C$134</definedName>
    <definedName name="MOPISOCERCRI1520" localSheetId="0">#REF!</definedName>
    <definedName name="MOPISOCERCRI1520">#REF!</definedName>
    <definedName name="MOPISOCERIMP1520">#REF!</definedName>
    <definedName name="MOPISOESTAMPADO01">#REF!</definedName>
    <definedName name="MOPISOFERIA">#REF!</definedName>
    <definedName name="MOPISOFROTADO">[29]M.O.!$C$163</definedName>
    <definedName name="MOPISOFROTAVIOL">[29]M.O.!$C$164</definedName>
    <definedName name="MOPISOHORMPUL">[29]M.O.!$C$165</definedName>
    <definedName name="MOPISORENOPULID" localSheetId="0">#REF!</definedName>
    <definedName name="MOPISORENOPULID">#REF!</definedName>
    <definedName name="MOPISOS">#REF!</definedName>
    <definedName name="MOPLOM">#REF!</definedName>
    <definedName name="MOPLOMACOMURB">#REF!</definedName>
    <definedName name="MOPLOMARRASTRE">#REF!</definedName>
    <definedName name="MOPLOMAUMENTO">#REF!</definedName>
    <definedName name="MOPLOMBAJANTES">#REF!</definedName>
    <definedName name="MOPLOMBAÑERA">#REF!</definedName>
    <definedName name="MOPLOMBOMBACCIRC">#REF!</definedName>
    <definedName name="MOPLOMBOMBASCIRC">#REF!</definedName>
    <definedName name="MOPLOMCALENT">#REF!</definedName>
    <definedName name="MOPLOMCOLABASTCOBRE">#REF!</definedName>
    <definedName name="MOPLOMCOLABASTHG">#REF!</definedName>
    <definedName name="MOPLOMCOLDESPLU">#REF!</definedName>
    <definedName name="MOPLOMCONSEPTICO">#REF!</definedName>
    <definedName name="MOPLOMDESAGUES">#REF!</definedName>
    <definedName name="MOPLOMDESMONTAR">#REF!</definedName>
    <definedName name="MOPLOMEMPALMEAGUA">#REF!</definedName>
    <definedName name="MOPLOMEMPALMEARRAS">#REF!</definedName>
    <definedName name="MOPLOMFREGA">#REF!</definedName>
    <definedName name="MOPLOMINO">#REF!</definedName>
    <definedName name="MOPLOMINSTCAJAVALV">#REF!</definedName>
    <definedName name="MOPLOMINSTCAMPANAS">#REF!</definedName>
    <definedName name="MOPLOMINSTGIBAULT">#REF!</definedName>
    <definedName name="MOPLOMINSTHIDR">#REF!</definedName>
    <definedName name="MOPLOMINSTLAVADORAS">#REF!</definedName>
    <definedName name="MOPLOMINSTLLAVES">#REF!</definedName>
    <definedName name="MOPLOMINSTMANGAS">#REF!</definedName>
    <definedName name="MOPLOMINSTMEDIDOR">#REF!</definedName>
    <definedName name="MOPLOMINSTNEVERA">#REF!</definedName>
    <definedName name="MOPLOMINSTPZAESPPVC">#REF!</definedName>
    <definedName name="MOPLOMINSTPZAESPROSCA">#REF!</definedName>
    <definedName name="MOPLOMINSTTG">#REF!</definedName>
    <definedName name="MOPLOMINSTTINACO">#REF!</definedName>
    <definedName name="MOPLOMINSTVALVAIRE">#REF!</definedName>
    <definedName name="MOPLOMINSTVALVCOMPCAMP">#REF!</definedName>
    <definedName name="MOPLOMINSTVALVCOMPPLAT">#REF!</definedName>
    <definedName name="MOPLOMINSTVALVCOMPROSCA">#REF!</definedName>
    <definedName name="MOPLOMLAVA">#REF!</definedName>
    <definedName name="MOPLOMORINAL">#REF!</definedName>
    <definedName name="MOPLOMSALAGUACOB">#REF!</definedName>
    <definedName name="MOPLOMSALAGUAHGPVC">#REF!</definedName>
    <definedName name="MOPLOMTERMLAVAD">#REF!</definedName>
    <definedName name="MOPLOMTUBAC">#REF!</definedName>
    <definedName name="MOPLOMTUBALCSAN03">#REF!</definedName>
    <definedName name="MOPLOMTUBALCSAN36">#REF!</definedName>
    <definedName name="MOPLOMTUBHF">#REF!</definedName>
    <definedName name="MOPLOMTUBHG">#REF!</definedName>
    <definedName name="MOPLOMTUBPVC">#REF!</definedName>
    <definedName name="MOPULIDO">#REF!</definedName>
    <definedName name="MOPULIMENTO">#REF!</definedName>
    <definedName name="MOQQ" localSheetId="1">'[38]MO y Listado de Precio'!$E$638</definedName>
    <definedName name="MOQQ">'[115]MO y Listado de Precio'!$E$638</definedName>
    <definedName name="MOQUICIOS">#REF!</definedName>
    <definedName name="MOQUIGRA">#REF!</definedName>
    <definedName name="MOREGISTRO">#REF!</definedName>
    <definedName name="MOREGISTROS">#REF!</definedName>
    <definedName name="MOREJONADO">#REF!</definedName>
    <definedName name="MOREPELLO">#REF!</definedName>
    <definedName name="MORESANE">[29]M.O.!$C$78</definedName>
    <definedName name="MOREVEST" localSheetId="0">#REF!</definedName>
    <definedName name="MOREVEST">#REF!</definedName>
    <definedName name="MORFIN210">#REF!</definedName>
    <definedName name="morfraguache">'[87]Analisis Unit. '!$F$96</definedName>
    <definedName name="morpanete">'[87]Analisis Unit. '!$F$85</definedName>
    <definedName name="Mortero.1.2.Impermeabilizante">#REF!</definedName>
    <definedName name="mortero.1.4.pañete">'[73]Ana. Horm mexc mort'!$D$85</definedName>
    <definedName name="Mortero.Marmolina">#REF!</definedName>
    <definedName name="mortero.para.piso">#REF!</definedName>
    <definedName name="Mortero.Pulido">#REF!</definedName>
    <definedName name="MORTERO1.10">[91]Analisis!$F$58</definedName>
    <definedName name="MORTERO1.2">[91]Analisis!$F$44</definedName>
    <definedName name="MORTERO1.3">[91]Analisis!$F$22</definedName>
    <definedName name="MORTERO1.4">[91]Analisis!$F$36</definedName>
    <definedName name="Mortero1.4Panete">#REF!</definedName>
    <definedName name="MORTERO110" localSheetId="0">#REF!</definedName>
    <definedName name="MORTERO110">#REF!</definedName>
    <definedName name="MORTERO12" localSheetId="0">#REF!</definedName>
    <definedName name="MORTERO12">#REF!</definedName>
    <definedName name="MORTERO13" localSheetId="0">#REF!</definedName>
    <definedName name="MORTERO13">#REF!</definedName>
    <definedName name="MORTERO14" localSheetId="0">#REF!</definedName>
    <definedName name="MORTERO14">#REF!</definedName>
    <definedName name="MORTEROBL" localSheetId="0">[5]UASD!$F$3185</definedName>
    <definedName name="MORTEROBL">[6]UASD!$F$3185</definedName>
    <definedName name="MORTEROPI" localSheetId="0">[5]UASD!$F$3215</definedName>
    <definedName name="MORTEROPI">[6]UASD!$F$3215</definedName>
    <definedName name="Mosaico_Fondo_Blanco_30x30____Corriente" localSheetId="0">[17]Insumos!#REF!</definedName>
    <definedName name="Mosaico_Fondo_Blanco_30x30____Corriente">[17]Insumos!#REF!</definedName>
    <definedName name="mosbotichinorojo" localSheetId="0">#REF!</definedName>
    <definedName name="mosbotichinorojo">#REF!</definedName>
    <definedName name="MOSUBIRMAT">#REF!</definedName>
    <definedName name="MOTC110V">#REF!</definedName>
    <definedName name="MOTC220V">#REF!</definedName>
    <definedName name="MOTELE">#REF!</definedName>
    <definedName name="MOTERMTECHOS">#REF!</definedName>
    <definedName name="MOTICAMP">#REF!</definedName>
    <definedName name="MOTIMCO">#REF!</definedName>
    <definedName name="MOTRAMPA">#REF!</definedName>
    <definedName name="MOV_1" localSheetId="1">[38]MOV!$A$9:$E$9</definedName>
    <definedName name="MOV_1">[39]MOV!$A$9:$E$9</definedName>
    <definedName name="MOV_2" localSheetId="1">[38]MOV!$A$15:$E$15</definedName>
    <definedName name="MOV_2">[39]MOV!$A$15:$E$15</definedName>
    <definedName name="MOV_3" localSheetId="1">[38]MOV!$A$21:$E$21</definedName>
    <definedName name="MOV_3">[39]MOV!$A$21:$E$21</definedName>
    <definedName name="MOV_4" localSheetId="1">[38]MOV!$A$27:$E$27</definedName>
    <definedName name="MOV_4">[39]MOV!$A$27:$E$27</definedName>
    <definedName name="MOV_5" localSheetId="1">[38]MOV!$A$33:$E$33</definedName>
    <definedName name="MOV_5">[39]MOV!$A$33:$E$33</definedName>
    <definedName name="MOV_6" localSheetId="1">[38]MOV!$A$39:$E$39</definedName>
    <definedName name="MOV_6">[39]MOV!$A$39:$E$39</definedName>
    <definedName name="MOV_7" localSheetId="1">[38]MOV!$A$45:$E$45</definedName>
    <definedName name="MOV_7">[39]MOV!$A$45:$E$45</definedName>
    <definedName name="MOV_8" localSheetId="1">[38]MOV!$A$51:$E$51</definedName>
    <definedName name="MOV_8">[39]MOV!$A$51:$E$51</definedName>
    <definedName name="MOVACIADO">[29]M.O.!$C$953</definedName>
    <definedName name="MOVACIADOS" localSheetId="0">#REF!</definedName>
    <definedName name="MOVACIADOS">#REF!</definedName>
    <definedName name="MOVARILLEROS">#REF!</definedName>
    <definedName name="MOVARIOS">#REF!</definedName>
    <definedName name="MOYESO">#REF!</definedName>
    <definedName name="MOZABALETA" localSheetId="0">#REF!</definedName>
    <definedName name="MOZABALETA">#REF!</definedName>
    <definedName name="MOZABALETAPISO">#REF!</definedName>
    <definedName name="MOZABALETATECHO">[29]M.O.!$C$279</definedName>
    <definedName name="mozaicoFG" localSheetId="0">#REF!</definedName>
    <definedName name="mozaicoFG">#REF!</definedName>
    <definedName name="MOZOCER" localSheetId="0">#REF!</definedName>
    <definedName name="MOZOCER">#REF!</definedName>
    <definedName name="MOZOGRA">#REF!</definedName>
    <definedName name="MOZOGRAES">#REF!</definedName>
    <definedName name="MOZOMOROJ">#REF!</definedName>
    <definedName name="MOZOPORC" localSheetId="0">#REF!</definedName>
    <definedName name="MOZOPORC">#REF!</definedName>
    <definedName name="MOZOPORCES" localSheetId="0">#REF!</definedName>
    <definedName name="MOZOPORCES">#REF!</definedName>
    <definedName name="mpie">0.3048</definedName>
    <definedName name="MTG">'[128]m.t C'!$I$18</definedName>
    <definedName name="MUAN1">#REF!</definedName>
    <definedName name="MUAN2">#REF!</definedName>
    <definedName name="MUAN3">#REF!</definedName>
    <definedName name="MUBN1">#REF!</definedName>
    <definedName name="MUCN1">#REF!</definedName>
    <definedName name="MUCN2">#REF!</definedName>
    <definedName name="MUDN1">#REF!</definedName>
    <definedName name="MUDN2">#REF!</definedName>
    <definedName name="muha">'[112]Anal. horm.'!$F$1511</definedName>
    <definedName name="MULTI" localSheetId="0">[3]A!#REF!</definedName>
    <definedName name="MULTI">[3]A!#REF!</definedName>
    <definedName name="Muro.6.4toN">#REF!</definedName>
    <definedName name="Muro.8.3erN">#REF!</definedName>
    <definedName name="Muro.Bloq.4.BNP.Cocina">#REF!</definedName>
    <definedName name="Muro.Bloq.4.SNP.Cocina">#REF!</definedName>
    <definedName name="Muro.Bloq.6.BNP.Cocina">#REF!</definedName>
    <definedName name="Muro.Bloq.6.SNP.Cocina">#REF!</definedName>
    <definedName name="Muro.Bloqe.4.2doN">#REF!</definedName>
    <definedName name="Muro.bloqu.8.SNP.Cocina">#REF!</definedName>
    <definedName name="Muro.bloque.2doN">#REF!</definedName>
    <definedName name="Muro.Bloque.4.1erN">#REF!</definedName>
    <definedName name="Muro.Bloque.4.3erN">#REF!</definedName>
    <definedName name="Muro.Bloque.4.4toN">#REF!</definedName>
    <definedName name="Muro.Bloque.4cm.SNP">[86]Análisis!$N$845</definedName>
    <definedName name="Muro.Bloque.6cm.BNP">[86]Análisis!$N$821</definedName>
    <definedName name="Muro.Bloque.6cm.SNPT">[86]Análisis!$N$808</definedName>
    <definedName name="Muro.Bloque.8.1erN">#REF!</definedName>
    <definedName name="Muro.Bloque.8.BNP.Cocina">#REF!</definedName>
    <definedName name="Muro.Bloque.8.SNPT.40">#REF!</definedName>
    <definedName name="Muro.Bloque.8.SNPT.80">#REF!</definedName>
    <definedName name="Muro.Bloque.8BNP.Comedor">#REF!</definedName>
    <definedName name="Muro.Bloque.Vidrio.Area.Noble">#REF!</definedName>
    <definedName name="Muro.bloque8.2doN">#REF!</definedName>
    <definedName name="Muro.Bloques.10cm">#REF!</definedName>
    <definedName name="Muro.Bloques.20cm.40">#REF!</definedName>
    <definedName name="muro.h.a.20cm" localSheetId="0">[96]Análisis!$D$729</definedName>
    <definedName name="muro.h.a.20cm">[97]Análisis!$D$729</definedName>
    <definedName name="Muro.Hor.Arm.Inclinado">#REF!</definedName>
    <definedName name="Muro.Horm.Arm.edif.oficina">#REF!</definedName>
    <definedName name="Muro.Horm.Arm.Edif.Parqueo">#REF!</definedName>
    <definedName name="Muro.Hormigon.Armado.de20">[55]Análisis!$D$286</definedName>
    <definedName name="Muro.Hormigón.Estanque">#REF!</definedName>
    <definedName name="Muro.protector.parqueo">#REF!</definedName>
    <definedName name="muro.shee.ambas.caras">'[98]Muros Interiores h=2.8 m '!$E$64</definedName>
    <definedName name="MURO30">#REF!</definedName>
    <definedName name="muro4">'[111]Pres. Adic.Y'!$E$33</definedName>
    <definedName name="MUROBLOQCAL6">[36]Analisis!$F$1317</definedName>
    <definedName name="MUROBOVEDA12A10X2AD">#REF!</definedName>
    <definedName name="MURODE4">[36]Analisis!$F$1221</definedName>
    <definedName name="MURODE6A40">[36]Analisis!$F$1232</definedName>
    <definedName name="MURODE6A80">[37]Analisis!$F$1057</definedName>
    <definedName name="MURODE6VIOL">[36]Analisis!$F$1254</definedName>
    <definedName name="MURODE8A20">[36]Analisis!$F$1277</definedName>
    <definedName name="MURODE8A40">[36]Analisis!$F$1288</definedName>
    <definedName name="MURODE8A80">[37]Analisis!$F$1113</definedName>
    <definedName name="MURODE8CCLLENA">[36]Analisis!$F$1310</definedName>
    <definedName name="MURODE8DOBLEACERO">[36]Analisis!$F$1266</definedName>
    <definedName name="murodoscaras">[48]I.HORMIGON!$G$27</definedName>
    <definedName name="MUROHAASC">'[20]Anal. horm.'!#REF!</definedName>
    <definedName name="MUROS">#REF!</definedName>
    <definedName name="muros.plycem.ambas.caras">'[98]MurosInt.h=2.8 m Plycem 2 lados'!$E$64</definedName>
    <definedName name="muros.una.cshee.plycem">'[98]MurosInt.h=2.8 m U C con plycem'!$E$64</definedName>
    <definedName name="MUROS_AN">#REF!</definedName>
    <definedName name="musa">#REF!</definedName>
    <definedName name="MV">[1]Presup.!#REF!</definedName>
    <definedName name="MZNATILLA" localSheetId="0">#REF!</definedName>
    <definedName name="MZNATILLA">#REF!</definedName>
    <definedName name="N" localSheetId="0">'[2]Part. No Ejecutables'!#REF!</definedName>
    <definedName name="N">'[2]Part. No Ejecutables'!#REF!</definedName>
    <definedName name="NADA">#REF!</definedName>
    <definedName name="NATILLA" localSheetId="0">#REF!</definedName>
    <definedName name="NATILLA">#REF!</definedName>
    <definedName name="Nave">#REF!</definedName>
    <definedName name="NCLASI">#REF!</definedName>
    <definedName name="NCLASII">#REF!</definedName>
    <definedName name="NCLASIII">#REF!</definedName>
    <definedName name="NCLASIIII">#REF!</definedName>
    <definedName name="nelson">#REF!</definedName>
    <definedName name="NIPLE1_2X4HG">[37]Materiales!$E$418</definedName>
    <definedName name="NIPLE11_2a31_2" localSheetId="0">#REF!</definedName>
    <definedName name="NIPLE11_2a31_2">#REF!</definedName>
    <definedName name="NIPLE112X4HG">#REF!</definedName>
    <definedName name="NIPLE112X6HG">#REF!</definedName>
    <definedName name="NIPLE112X8HG">#REF!</definedName>
    <definedName name="NIPLE125X4HG">#REF!</definedName>
    <definedName name="NIPLE12X4HG">#REF!</definedName>
    <definedName name="NIPLE1X4HG">#REF!</definedName>
    <definedName name="NIPLE212X4HG">#REF!</definedName>
    <definedName name="NIPLE2X4HG">#REF!</definedName>
    <definedName name="NIPLE2X6HG">#REF!</definedName>
    <definedName name="NIPLE3_8">[37]Materiales!$E$586</definedName>
    <definedName name="NIPLE34X4HG" localSheetId="0">#REF!</definedName>
    <definedName name="NIPLE34X4HG">#REF!</definedName>
    <definedName name="NIPLE3X12HG">#REF!</definedName>
    <definedName name="NIPLE3X312HG">#REF!</definedName>
    <definedName name="NIPLE3X4HG">#REF!</definedName>
    <definedName name="NIPLE3X6HG">#REF!</definedName>
    <definedName name="NIPLE4X4HG">#REF!</definedName>
    <definedName name="NIPLECROM38X212">#REF!</definedName>
    <definedName name="nissan">'[40]Listado Equipos a utilizar'!#REF!</definedName>
    <definedName name="num.meses">#REF!</definedName>
    <definedName name="Num_Pmt_Per_Year">#REF!</definedName>
    <definedName name="numadic">#REF!</definedName>
    <definedName name="Number_of_Payments" localSheetId="0">MATCH(0.01,[0]!End_Bal,-1)+1</definedName>
    <definedName name="Number_of_Payments">MATCH(0.01,End_Bal,-1)+1</definedName>
    <definedName name="NumPar">[129]Cubicacion!$A$9:$A$120</definedName>
    <definedName name="O" localSheetId="0">#REF!</definedName>
    <definedName name="O">#REF!</definedName>
    <definedName name="o0">#REF!</definedName>
    <definedName name="obi">#REF!</definedName>
    <definedName name="obii">#REF!</definedName>
    <definedName name="obiii">#REF!</definedName>
    <definedName name="obiiii">#REF!</definedName>
    <definedName name="Obra.Civil.Ext.">#REF!</definedName>
    <definedName name="Obra___Puente_Sobre_el_Matayaya__Carretera_Las_Matas_Elias_Pina">"proyecto"</definedName>
    <definedName name="OBRA_MANO">#REF!</definedName>
    <definedName name="Obrero_Dia">[53]MO!$C$11</definedName>
    <definedName name="Obrero_Hr">[130]MO!$D$11</definedName>
    <definedName name="ofi">#REF!</definedName>
    <definedName name="ofii">#REF!</definedName>
    <definedName name="ofiii">#REF!</definedName>
    <definedName name="ofiiii">#REF!</definedName>
    <definedName name="OISOE">#REF!</definedName>
    <definedName name="Ok" localSheetId="0">[131]INS!$D$567</definedName>
    <definedName name="Ok">[132]INS!$D$567</definedName>
    <definedName name="okey">#REF!</definedName>
    <definedName name="omencofrado">'[51]O.M. y Salarios'!#REF!</definedName>
    <definedName name="OP">[4]A!#REF!</definedName>
    <definedName name="OP.1">'[29]MANO DE OBRA'!$C$9</definedName>
    <definedName name="OP.2">'[29]MANO DE OBRA'!$C$8</definedName>
    <definedName name="OP1CA" localSheetId="0">#REF!</definedName>
    <definedName name="OP1CA">#REF!</definedName>
    <definedName name="OP1DE">#REF!</definedName>
    <definedName name="OP1EL">#REF!</definedName>
    <definedName name="OP1PI">#REF!</definedName>
    <definedName name="OP1PL">#REF!</definedName>
    <definedName name="OP1VA">#REF!</definedName>
    <definedName name="OP2CA">#REF!</definedName>
    <definedName name="OP2DE">#REF!</definedName>
    <definedName name="OP2EL">#REF!</definedName>
    <definedName name="OP2PI">#REF!</definedName>
    <definedName name="OP2PL">#REF!</definedName>
    <definedName name="OP2VA">#REF!</definedName>
    <definedName name="opala">[22]Salarios!$D$16</definedName>
    <definedName name="Opc.2">#REF!</definedName>
    <definedName name="Operador.Tipo.1">#REF!</definedName>
    <definedName name="Operador.Tipo.2">#REF!</definedName>
    <definedName name="Operadorgrader">[47]OBRAMANO!$F$74</definedName>
    <definedName name="operadorpala">[47]OBRAMANO!$F$72</definedName>
    <definedName name="operadorretro">[47]OBRAMANO!$F$77</definedName>
    <definedName name="operadorrodillo">[47]OBRAMANO!$F$75</definedName>
    <definedName name="operadortractor">[47]OBRAMANO!$F$76</definedName>
    <definedName name="OPERARIOPRIMERA">[93]SALARIOS!$C$10</definedName>
    <definedName name="OPERMAN" localSheetId="0">#REF!</definedName>
    <definedName name="OPERMAN">#REF!</definedName>
    <definedName name="OPERPAL">#REF!</definedName>
    <definedName name="orden">[9]insumo!#REF!</definedName>
    <definedName name="Ori">#REF!</definedName>
    <definedName name="ORI12FBCO">#REF!</definedName>
    <definedName name="ORI12FBCOFLUX">#REF!</definedName>
    <definedName name="ORI12FFLUXBCOCONTRA">#REF!</definedName>
    <definedName name="ORINAL">[36]Analisis!$F$862</definedName>
    <definedName name="ORINAL12" localSheetId="0">#REF!</definedName>
    <definedName name="ORINAL12">#REF!</definedName>
    <definedName name="ORINALCAMBIO">[36]Analisis!$F$872</definedName>
    <definedName name="ORINALPEQ" localSheetId="0">#REF!</definedName>
    <definedName name="ORINALPEQ">#REF!</definedName>
    <definedName name="ORINALSENCILLO" localSheetId="0">#REF!</definedName>
    <definedName name="ORINALSENCILLO">#REF!</definedName>
    <definedName name="ORIPEQBCO">#REF!</definedName>
    <definedName name="OTR_15" localSheetId="1">'[38]MO y Listado de Precio'!$B$2342:$G$2342</definedName>
    <definedName name="OTR_15">'[39]A-civil'!$A$1946:$G$1946</definedName>
    <definedName name="OTR_20">#REF!</definedName>
    <definedName name="OTR_25">#REF!</definedName>
    <definedName name="OTR_26">#REF!</definedName>
    <definedName name="OTR_27">#REF!</definedName>
    <definedName name="OTR_28">#REF!</definedName>
    <definedName name="OTR_29" localSheetId="1">'[38]MO y Listado de Precio'!$B$2348:$G$2348</definedName>
    <definedName name="OTR_29">'[39]A-civil'!$A$1952:$G$1952</definedName>
    <definedName name="OTR_30" localSheetId="1">'[38]MO y Listado de Precio'!$B$2349:$G$2349</definedName>
    <definedName name="OTR_30">'[39]A-civil'!$A$1953:$G$1953</definedName>
    <definedName name="otractor">[22]Salarios!$D$14</definedName>
    <definedName name="OXIDOROJO" localSheetId="0">#REF!</definedName>
    <definedName name="OXIDOROJO">#REF!</definedName>
    <definedName name="P">#REF!</definedName>
    <definedName name="P.U.">[107]Análisis!#REF!</definedName>
    <definedName name="P.U.Amercoat_385ASA">[133]Insumos!$E$15</definedName>
    <definedName name="P.U.Amercoat_385ASA_2">#N/A</definedName>
    <definedName name="P.U.Amercoat_385ASA_3">#N/A</definedName>
    <definedName name="P.U.Dimecote9">[133]Insumos!$E$13</definedName>
    <definedName name="P.U.Dimecote9_2">#N/A</definedName>
    <definedName name="P.U.Dimecote9_3">#N/A</definedName>
    <definedName name="P.U.Thinner1000">[133]Insumos!$E$12</definedName>
    <definedName name="P.U.Thinner1000_2">#N/A</definedName>
    <definedName name="P.U.Thinner1000_3">#N/A</definedName>
    <definedName name="P.U.Urethane_Acrilico">[133]Insumos!$E$17</definedName>
    <definedName name="P.U.Urethane_Acrilico_2">#N/A</definedName>
    <definedName name="P.U.Urethane_Acrilico_3">#N/A</definedName>
    <definedName name="p_1">#N/A</definedName>
    <definedName name="p_2">#N/A</definedName>
    <definedName name="p_3">#N/A</definedName>
    <definedName name="P12BLOCK12" localSheetId="0">#REF!</definedName>
    <definedName name="P12BLOCK12">#REF!</definedName>
    <definedName name="P12BLOCK6">#REF!</definedName>
    <definedName name="P12BLOCK8">#REF!</definedName>
    <definedName name="P1XE">#REF!</definedName>
    <definedName name="P1XT">#REF!</definedName>
    <definedName name="P1YE">#REF!</definedName>
    <definedName name="P1YT">#REF!</definedName>
    <definedName name="p2m2">#REF!</definedName>
    <definedName name="P2XE">#REF!</definedName>
    <definedName name="P2XT">#REF!</definedName>
    <definedName name="P2YE">#REF!</definedName>
    <definedName name="P3XE">#REF!</definedName>
    <definedName name="P3XT">#REF!</definedName>
    <definedName name="P3YE">#REF!</definedName>
    <definedName name="P3YT">#REF!</definedName>
    <definedName name="P4XE">#REF!</definedName>
    <definedName name="P4XT">#REF!</definedName>
    <definedName name="P4YE">#REF!</definedName>
    <definedName name="P4YT">#REF!</definedName>
    <definedName name="P5XE">#REF!</definedName>
    <definedName name="P5YE">#REF!</definedName>
    <definedName name="P5YT">#REF!</definedName>
    <definedName name="P6XE">#REF!</definedName>
    <definedName name="P6XT">#REF!</definedName>
    <definedName name="P6YE">#REF!</definedName>
    <definedName name="P6YT">#REF!</definedName>
    <definedName name="P7XE">#REF!</definedName>
    <definedName name="P7YE">#REF!</definedName>
    <definedName name="P7YT">#REF!</definedName>
    <definedName name="PAASC1">[20]Volumenes!#REF!</definedName>
    <definedName name="pablo2">[20]Volumenes!#REF!</definedName>
    <definedName name="pablo3">[20]Volumenes!#REF!</definedName>
    <definedName name="PABR112EMT" localSheetId="0">#REF!</definedName>
    <definedName name="PABR112EMT">#REF!</definedName>
    <definedName name="PABR1HG">#REF!</definedName>
    <definedName name="PABR212HG">#REF!</definedName>
    <definedName name="PABR2HG">#REF!</definedName>
    <definedName name="PABR34HG">#REF!</definedName>
    <definedName name="PABR3HG">#REF!</definedName>
    <definedName name="PACERO1">'[82]LISTA DE MATERIALES'!#REF!</definedName>
    <definedName name="PACERO12">'[82]LISTA DE MATERIALES'!#REF!</definedName>
    <definedName name="PACERO1225">'[82]LISTA DE MATERIALES'!#REF!</definedName>
    <definedName name="PACERO14">'[82]LISTA DE MATERIALES'!#REF!</definedName>
    <definedName name="PACERO34">'[82]LISTA DE MATERIALES'!#REF!</definedName>
    <definedName name="PACERO38" localSheetId="0">'[82]LISTA DE MATERIALES'!#REF!</definedName>
    <definedName name="PACERO38">'[82]LISTA DE MATERIALES'!#REF!</definedName>
    <definedName name="PACERO3825">'[82]LISTA DE MATERIALES'!#REF!</definedName>
    <definedName name="PACERO601" localSheetId="0">#REF!</definedName>
    <definedName name="PACERO601">#REF!</definedName>
    <definedName name="PACERO6012">#REF!</definedName>
    <definedName name="PACERO601225">#REF!</definedName>
    <definedName name="PACERO6034">#REF!</definedName>
    <definedName name="PACERO6038">#REF!</definedName>
    <definedName name="PACERO603825">#REF!</definedName>
    <definedName name="PACEROMALLA">#REF!</definedName>
    <definedName name="PACEROMALLA23150">#REF!</definedName>
    <definedName name="PACEROMALLA23200">#REF!</definedName>
    <definedName name="PACOL1">[20]Volumenes!#REF!</definedName>
    <definedName name="PADO50080G" localSheetId="0">#REF!</definedName>
    <definedName name="PADO50080G">#REF!</definedName>
    <definedName name="PADO50080R">#REF!</definedName>
    <definedName name="PADO511G">#REF!</definedName>
    <definedName name="PADO511R">#REF!</definedName>
    <definedName name="PADO604G">#REF!</definedName>
    <definedName name="PADO604R">#REF!</definedName>
    <definedName name="pae">[134]Análisis!$G$44</definedName>
    <definedName name="pala">#REF!</definedName>
    <definedName name="Pala_Tramotina" localSheetId="0">[17]Insumos!#REF!</definedName>
    <definedName name="Pala_Tramotina">[17]Insumos!#REF!</definedName>
    <definedName name="PALM" localSheetId="0">#REF!</definedName>
    <definedName name="PALM">#REF!</definedName>
    <definedName name="PALPUA14">#REF!</definedName>
    <definedName name="PALPUA16">#REF!</definedName>
    <definedName name="PAMAEXT">[57]UASD!$F$3329</definedName>
    <definedName name="PAMAINT">[57]UASD!$F$3320</definedName>
    <definedName name="PAMU1">[20]Volumenes!#REF!</definedName>
    <definedName name="pamufac2">[20]Volumenes!#REF!</definedName>
    <definedName name="PANBN">#REF!</definedName>
    <definedName name="PANBN03">#REF!</definedName>
    <definedName name="PANBN11">#REF!</definedName>
    <definedName name="PANBN17">#REF!</definedName>
    <definedName name="Panel_Plastbau">'[45]LISTA DE PRECIO'!$C$9</definedName>
    <definedName name="PANEL12CIR" localSheetId="0">#REF!</definedName>
    <definedName name="PANEL12CIR">#REF!</definedName>
    <definedName name="PANEL12ESPACIOS">[36]Analisis!$F$390</definedName>
    <definedName name="PANEL16CIR" localSheetId="0">#REF!</definedName>
    <definedName name="PANEL16CIR">#REF!</definedName>
    <definedName name="PANEL16ESPACIOS">[91]Analisis!$F$385</definedName>
    <definedName name="PANEL24CIR" localSheetId="0">#REF!</definedName>
    <definedName name="PANEL24CIR">#REF!</definedName>
    <definedName name="PANEL24ESPACIOS">[36]Analisis!$F$404</definedName>
    <definedName name="PANEL2CIR" localSheetId="0">#REF!</definedName>
    <definedName name="PANEL2CIR">#REF!</definedName>
    <definedName name="PANEL2ESPACIOS">[36]Analisis!$F$362</definedName>
    <definedName name="PANEL30ESPACIOS">[91]Analisis!$F$408</definedName>
    <definedName name="PANEL4CIR" localSheetId="0">#REF!</definedName>
    <definedName name="PANEL4CIR">#REF!</definedName>
    <definedName name="PANEL4ESPACIOS">[36]Analisis!$F$369</definedName>
    <definedName name="PANEL612CONTRA">#REF!</definedName>
    <definedName name="PANEL6CIR">#REF!</definedName>
    <definedName name="PANEL6ESPACIOS">[36]Analisis!$F$376</definedName>
    <definedName name="PANEL8CIR" localSheetId="0">#REF!</definedName>
    <definedName name="PANEL8CIR">#REF!</definedName>
    <definedName name="PANEL8ESPACIOS">[36]Analisis!$F$383</definedName>
    <definedName name="Panete.Coloreado">#REF!</definedName>
    <definedName name="Panete.Marmolina">#REF!</definedName>
    <definedName name="Panete.Pared.Ext.Villas">#REF!</definedName>
    <definedName name="panete.Pared.Int.para.estucar">#REF!</definedName>
    <definedName name="Panete.Pared.Int.Villas">#REF!</definedName>
    <definedName name="Panete.patinillo">#REF!</definedName>
    <definedName name="Panete.rugoso">#REF!</definedName>
    <definedName name="panete.techo.horizontal">#REF!</definedName>
    <definedName name="Panete.techo.Inclinado">#REF!</definedName>
    <definedName name="PANETES_AN">#REF!</definedName>
    <definedName name="PANGULAR12X18">#REF!</definedName>
    <definedName name="PANGULAR12X316">#REF!</definedName>
    <definedName name="PANGULAR15X14">#REF!</definedName>
    <definedName name="PANGULAR1X14">#REF!</definedName>
    <definedName name="PANGULAR1X18">#REF!</definedName>
    <definedName name="PANGULAR25X14">#REF!</definedName>
    <definedName name="PANGULAR2X14">#REF!</definedName>
    <definedName name="PANGULAR34X316">#REF!</definedName>
    <definedName name="PANGULAR3X14">#REF!</definedName>
    <definedName name="PAÑ">[67]Analisis!$E$780</definedName>
    <definedName name="pañe">#REF!</definedName>
    <definedName name="pañet">#REF!</definedName>
    <definedName name="pañete.col.ml">#REF!</definedName>
    <definedName name="Pañete.Exterior.Antillano">[60]Análisis!#REF!</definedName>
    <definedName name="Pañete.Int.1erN">#REF!</definedName>
    <definedName name="Pañete.int.2doN">#REF!</definedName>
    <definedName name="Pañete.int.3erN">#REF!</definedName>
    <definedName name="Pañete.int.4toN">#REF!</definedName>
    <definedName name="Pañete.Interior.Antillano">[60]Análisis!#REF!</definedName>
    <definedName name="Pañete.Paredes">[86]Análisis!$N$906</definedName>
    <definedName name="Pañete.Techo.1erN">#REF!</definedName>
    <definedName name="Pañete.Techo.2doN">#REF!</definedName>
    <definedName name="Pañete.Techo.3erN">#REF!</definedName>
    <definedName name="Pañete.Techo.4toN">#REF!</definedName>
    <definedName name="Pañete.Techo.Horiz.Mezcla.Antillana">[60]Análisis!#REF!</definedName>
    <definedName name="Pañete.Techo.Horizontal">#REF!</definedName>
    <definedName name="PAÑETE_PARED">[135]Análisis!$G$44</definedName>
    <definedName name="PAÑETECOL">[36]Analisis!$F$994</definedName>
    <definedName name="PAÑETEEXTERIOR">[36]Analisis!$F$1015</definedName>
    <definedName name="PAÑETEINTERIOR">[37]Analisis!$F$826</definedName>
    <definedName name="PAÑETEPULIDO">[36]Analisis!$F$1046</definedName>
    <definedName name="PAÑETERASGADO">[36]Analisis!$F$1023</definedName>
    <definedName name="PAÑETERUSTICO">[36]Analisis!$F$1038</definedName>
    <definedName name="PAÑETETECHO">[37]Analisis!$F$850</definedName>
    <definedName name="pañett">[67]Analisis!$E$788</definedName>
    <definedName name="pañt" localSheetId="0">'[28]Pres. '!#REF!</definedName>
    <definedName name="pañt">'[28]Pres. '!#REF!</definedName>
    <definedName name="papu2">[20]Volumenes!#REF!</definedName>
    <definedName name="papuer2">[20]Volumenes!#REF!</definedName>
    <definedName name="PARAGOMASCONTRA">#REF!</definedName>
    <definedName name="Parque.Infantil">#REF!</definedName>
    <definedName name="PARQUEO">#REF!</definedName>
    <definedName name="parte.electrica">#REF!</definedName>
    <definedName name="PARTIDA">#REF!</definedName>
    <definedName name="PARTIDANUEVA">#REF!</definedName>
    <definedName name="Partidas">[129]Cubicacion!$A$9:$B$120</definedName>
    <definedName name="partinuevas" localSheetId="0">#REF!</definedName>
    <definedName name="partinuevas">#REF!</definedName>
    <definedName name="PASAJES">#REF!</definedName>
    <definedName name="PASC8">#REF!</definedName>
    <definedName name="pave2">[20]Volumenes!#REF!</definedName>
    <definedName name="pavent2">[20]Volumenes!#REF!</definedName>
    <definedName name="Pay_Date">#REF!</definedName>
    <definedName name="Pay_Num">#REF!</definedName>
    <definedName name="Payment_Date" localSheetId="0">DATE(YEAR([0]!Loan_Start),MONTH([0]!Loan_Start)+Payment_Number,DAY([0]!Loan_Start))</definedName>
    <definedName name="Payment_Date">DATE(YEAR(Loan_Start),MONTH(Loan_Start)+Payment_Number,DAY(Loan_Start))</definedName>
    <definedName name="PBANERAHFBCA" localSheetId="0">#REF!</definedName>
    <definedName name="PBANERAHFBCA">#REF!</definedName>
    <definedName name="PBANERAHFCOL">#REF!</definedName>
    <definedName name="PBANERALIVBCA">#REF!</definedName>
    <definedName name="PBANERALIVCOL">#REF!</definedName>
    <definedName name="PBANERAPVCBCA">#REF!</definedName>
    <definedName name="PBANERAPVCCOL">#REF!</definedName>
    <definedName name="PBARRAC12">#REF!</definedName>
    <definedName name="PBARRAC34">#REF!</definedName>
    <definedName name="PBARRAC58">#REF!</definedName>
    <definedName name="PBARRAT10">#REF!</definedName>
    <definedName name="PBARRAT4">#REF!</definedName>
    <definedName name="PBARRAT6">#REF!</definedName>
    <definedName name="PBARRAT7">#REF!</definedName>
    <definedName name="PBIDETBCO">#REF!</definedName>
    <definedName name="PBIDETCOL">#REF!</definedName>
    <definedName name="PBITUPOL25MM5">#REF!</definedName>
    <definedName name="PBITUPOL3MM10">#REF!</definedName>
    <definedName name="PBITUPOL4MM510">#REF!</definedName>
    <definedName name="PBLINTEL6X8X8">#REF!</definedName>
    <definedName name="PBLINTEL8X8X8">#REF!</definedName>
    <definedName name="PBLOCALPER">#REF!</definedName>
    <definedName name="PBLOCK12">#REF!</definedName>
    <definedName name="PBLOCK4" localSheetId="0">#REF!</definedName>
    <definedName name="PBLOCK4">#REF!</definedName>
    <definedName name="PBLOCK4BARRO">#REF!</definedName>
    <definedName name="PBLOCK5">#REF!</definedName>
    <definedName name="PBLOCK6" localSheetId="0">#REF!</definedName>
    <definedName name="PBLOCK6">#REF!</definedName>
    <definedName name="PBLOCK6BARRO">#REF!</definedName>
    <definedName name="PBLOCK6DEC">#REF!</definedName>
    <definedName name="PBLOCK6TEX">#REF!</definedName>
    <definedName name="PBLOCK8">#REF!</definedName>
    <definedName name="PBLOCK8BARRO">#REF!</definedName>
    <definedName name="PBLOCK8DEC">#REF!</definedName>
    <definedName name="PBLOCK8TEX">#REF!</definedName>
    <definedName name="PBLOVIGA6">#REF!</definedName>
    <definedName name="PBLOVIGA8">#REF!</definedName>
    <definedName name="PBORPAVGPVT">#REF!</definedName>
    <definedName name="PBOTONTIMBRE">#REF!</definedName>
    <definedName name="PCABASBACANOR">#REF!</definedName>
    <definedName name="PCARRETILLA">#REF!</definedName>
    <definedName name="PCER01">#REF!</definedName>
    <definedName name="PCER02">#REF!</definedName>
    <definedName name="PCER03">#REF!</definedName>
    <definedName name="PCER04">#REF!</definedName>
    <definedName name="PCER05">#REF!</definedName>
    <definedName name="PCER06">#REF!</definedName>
    <definedName name="PCER07">#REF!</definedName>
    <definedName name="PCER08">#REF!</definedName>
    <definedName name="PCER09">#REF!</definedName>
    <definedName name="PCER10">#REF!</definedName>
    <definedName name="PCER11">#REF!</definedName>
    <definedName name="PCER12">#REF!</definedName>
    <definedName name="PCONVARTIE58">#REF!</definedName>
    <definedName name="PCOPAF212">#REF!</definedName>
    <definedName name="PCUBO10">#REF!</definedName>
    <definedName name="PCUBO8">#REF!</definedName>
    <definedName name="pd">#REF!</definedName>
    <definedName name="PDa">'[106]V.Tierras A'!$D$14</definedName>
    <definedName name="pdiesel">#REF!</definedName>
    <definedName name="PDUCHA">#REF!</definedName>
    <definedName name="PE">#REF!</definedName>
    <definedName name="Pedestal.H.V.">#REF!</definedName>
    <definedName name="PEON" localSheetId="0">#REF!</definedName>
    <definedName name="PEON">#REF!</definedName>
    <definedName name="Peon.dia">#REF!</definedName>
    <definedName name="Peon_Colchas">[75]MO!$B$11</definedName>
    <definedName name="PEONCARP" localSheetId="0">[66]Ins!#REF!</definedName>
    <definedName name="PEONCARP">[66]Ins!#REF!</definedName>
    <definedName name="Peones">[52]Insumos!#REF!</definedName>
    <definedName name="Peones_2">#N/A</definedName>
    <definedName name="Peones_3">#N/A</definedName>
    <definedName name="PERFIL_CUADRADO_34">[75]INSU!$B$91</definedName>
    <definedName name="PERFIL4X4">[29]Materiales!$E$881</definedName>
    <definedName name="Pergolado.9pies">[60]Análisis!#REF!</definedName>
    <definedName name="pergolado.area.piscina" localSheetId="0">[96]Análisis!$D$1633</definedName>
    <definedName name="pergolado.area.piscina">[97]Análisis!$D$1633</definedName>
    <definedName name="Pergolado.Madera">[60]Análisis!#REF!</definedName>
    <definedName name="periche">#REF!</definedName>
    <definedName name="Pernos">#REF!</definedName>
    <definedName name="Pernos_2">"$#REF!.$B$68"</definedName>
    <definedName name="Pernos_3">"$#REF!.$B$68"</definedName>
    <definedName name="PESCOBAPLASTICA" localSheetId="0">#REF!</definedName>
    <definedName name="PESCOBAPLASTICA">#REF!</definedName>
    <definedName name="peseuro">#REF!</definedName>
    <definedName name="pesoportico">#REF!</definedName>
    <definedName name="pesoportico_1">"$#REF!.$H$61"</definedName>
    <definedName name="pesoportico_2">#REF!</definedName>
    <definedName name="pesoportico_3">#REF!</definedName>
    <definedName name="PESTILLO">#REF!</definedName>
    <definedName name="PFREGADERO1">#REF!</definedName>
    <definedName name="PFREGADERO2">#REF!</definedName>
    <definedName name="PGLOBO6">#REF!</definedName>
    <definedName name="PGRAMAR3030">#REF!</definedName>
    <definedName name="PGRAMAR4040">#REF!</definedName>
    <definedName name="PGRANITO30BCO">#REF!</definedName>
    <definedName name="PGRANITO30GRIS">#REF!</definedName>
    <definedName name="PGRANITO40BCO">#REF!</definedName>
    <definedName name="PGRANITO40GRIS">#REF!</definedName>
    <definedName name="PGRANITOPERROY40">#REF!</definedName>
    <definedName name="PGRAPA1">#REF!</definedName>
    <definedName name="PHCH23BCO" localSheetId="0">#REF!</definedName>
    <definedName name="PHCH23BCO">#REF!</definedName>
    <definedName name="PHCHGRAMAR">#REF!</definedName>
    <definedName name="PHCHMARAGLPR">#REF!</definedName>
    <definedName name="PHCHSUPERBCO">#REF!</definedName>
    <definedName name="PIACRBCA" localSheetId="0">[5]Mat!$D$77</definedName>
    <definedName name="PIACRBCA">[6]Mat!$D$77</definedName>
    <definedName name="PIACRINT">[57]UASD!$F$3554</definedName>
    <definedName name="PIASC1">[20]Volumenes!#REF!</definedName>
    <definedName name="piblo3">[20]Volumenes!#REF!</definedName>
    <definedName name="PICER">[57]UASD!$F$3459</definedName>
    <definedName name="PICER33X33" localSheetId="0">[5]Mat!$D$66</definedName>
    <definedName name="PICER33X33">[6]Mat!$D$66</definedName>
    <definedName name="pico">#REF!</definedName>
    <definedName name="PIECON" localSheetId="0">[5]Mat!$D$81</definedName>
    <definedName name="PIECON">[6]Mat!$D$81</definedName>
    <definedName name="Piedra_de_Río" localSheetId="0">[17]Insumos!#REF!</definedName>
    <definedName name="Piedra_de_Río">[17]Insumos!#REF!</definedName>
    <definedName name="PIEDRA_GAVIONE_M3">'[56]MATERIALES LISTADO'!$D$12</definedName>
    <definedName name="Piedra_para_Encache" localSheetId="0">[17]Insumos!#REF!</definedName>
    <definedName name="Piedra_para_Encache">[17]Insumos!#REF!</definedName>
    <definedName name="PIEDRAS" localSheetId="0">#REF!</definedName>
    <definedName name="PIEDRAS">#REF!</definedName>
    <definedName name="piem">#REF!</definedName>
    <definedName name="piext1">[20]Volumenes!#REF!</definedName>
    <definedName name="piext2">[20]Volumenes!#REF!</definedName>
    <definedName name="pilote">#REF!</definedName>
    <definedName name="pilotes">[107]Análisis!#REF!</definedName>
    <definedName name="pimufac2">[20]Volumenes!#REF!</definedName>
    <definedName name="pinacrext2">'[57]anal term'!$G$1219</definedName>
    <definedName name="pinblo2">[20]Volumenes!#REF!</definedName>
    <definedName name="PINCOL1">[20]Volumenes!#REF!</definedName>
    <definedName name="PINMU1">[20]Volumenes!#REF!</definedName>
    <definedName name="PINO">[93]INS!$D$770</definedName>
    <definedName name="Pino.Americano">#REF!</definedName>
    <definedName name="pino.tratado">[136]Insumos!$C$35</definedName>
    <definedName name="Pino_Bruto_Americano">[44]Insumos!$B$75:$D$75</definedName>
    <definedName name="PINO1x10BRUTO" localSheetId="1">[83]Ins!$E$836</definedName>
    <definedName name="PINO1x10BRUTO" localSheetId="0">#REF!</definedName>
    <definedName name="PINO1x10BRUTO">#REF!</definedName>
    <definedName name="PINO1x12BRUTO" localSheetId="0">#REF!</definedName>
    <definedName name="PINO1x12BRUTO">#REF!</definedName>
    <definedName name="PINO1X12BRUTOTRAT">#REF!</definedName>
    <definedName name="PINO1X4X12">#REF!</definedName>
    <definedName name="PINO2X12BRUTO">#REF!</definedName>
    <definedName name="PINO4X4BRUTO">#REF!</definedName>
    <definedName name="PINOAME">[6]Mat!$D$46</definedName>
    <definedName name="pinobruto">[47]MATERIALES!$G$33</definedName>
    <definedName name="PINOBRUTO1x4x10" localSheetId="0">'[66]Ins 2'!#REF!</definedName>
    <definedName name="PINOBRUTO1x4x10">'[66]Ins 2'!#REF!</definedName>
    <definedName name="PINOBRUTO4x4x12">'[66]Ins 2'!#REF!</definedName>
    <definedName name="PINOBRUTOTRAT1x2x12">'[66]Ins 2'!#REF!</definedName>
    <definedName name="PINOBRUTOTRAT2x4x12">'[66]Ins 2'!#REF!</definedName>
    <definedName name="PINOBRUTOTRAT4x4x12" localSheetId="0">#REF!</definedName>
    <definedName name="PINOBRUTOTRAT4x4x12">#REF!</definedName>
    <definedName name="PINODOROBCOALA">#REF!</definedName>
    <definedName name="PINODOROBCOCORR">#REF!</definedName>
    <definedName name="PINODOROBCOST">#REF!</definedName>
    <definedName name="PINODOROCOLALA">#REF!</definedName>
    <definedName name="PINODOROFLUX">#REF!</definedName>
    <definedName name="pint">#REF!</definedName>
    <definedName name="pinta">[67]Analisis!$E$1257</definedName>
    <definedName name="PINTACRIEXT" localSheetId="0">#REF!</definedName>
    <definedName name="PINTACRIEXT">#REF!</definedName>
    <definedName name="PINTACRIEXTAND" localSheetId="0">#REF!</definedName>
    <definedName name="PINTACRIEXTAND">#REF!</definedName>
    <definedName name="PINTACRIINT">#REF!</definedName>
    <definedName name="pintam">[67]Analisis!$E$1249</definedName>
    <definedName name="pinte">[67]Analisis!$E$1277</definedName>
    <definedName name="PINTECO" localSheetId="0">#REF!</definedName>
    <definedName name="PINTECO">#REF!</definedName>
    <definedName name="PINTEPOX" localSheetId="0">#REF!</definedName>
    <definedName name="PINTEPOX">#REF!</definedName>
    <definedName name="PINTERRUPOR1">#REF!</definedName>
    <definedName name="PINTERRUPTOR2">#REF!</definedName>
    <definedName name="PINTERRUPTOR3">#REF!</definedName>
    <definedName name="PINTERRUPTOR3VIAS">#REF!</definedName>
    <definedName name="PINTERRUPTOR4VIAS">#REF!</definedName>
    <definedName name="PINTERRUPTORPILOTO">#REF!</definedName>
    <definedName name="PINTERRUPTORSEG100A2P">#REF!</definedName>
    <definedName name="PINTERRUPTORSEG30A2P">#REF!</definedName>
    <definedName name="PINTERRUPTORSEG60A2P">#REF!</definedName>
    <definedName name="pinth">'[28]Pres. '!$E$19</definedName>
    <definedName name="PINTLACA" localSheetId="0">#REF!</definedName>
    <definedName name="PINTLACA">#REF!</definedName>
    <definedName name="PINTMAN" localSheetId="0">#REF!</definedName>
    <definedName name="PINTMAN">#REF!</definedName>
    <definedName name="PINTMANAND" localSheetId="0">#REF!</definedName>
    <definedName name="PINTMANAND">#REF!</definedName>
    <definedName name="pints">[67]Analisis!$E$1302</definedName>
    <definedName name="PINTSATIN" localSheetId="0">#REF!</definedName>
    <definedName name="PINTSATIN">#REF!</definedName>
    <definedName name="PINTU1" localSheetId="0">[20]Volumenes!#REF!</definedName>
    <definedName name="PINTU1">[20]Volumenes!#REF!</definedName>
    <definedName name="Pintura">#REF!</definedName>
    <definedName name="Pintura.Aceite">#REF!</definedName>
    <definedName name="Pintura.aceite.pared">#REF!</definedName>
    <definedName name="Pintura.Acrilica.Bca.MA">#REF!</definedName>
    <definedName name="Pintura.Acrilica.Ma">#REF!</definedName>
    <definedName name="Pintura.Acrilica.preparada.MA">#REF!</definedName>
    <definedName name="Pintura.Eco.Pupolar">#REF!</definedName>
    <definedName name="Pintura.Epóxica">#REF!</definedName>
    <definedName name="Pintura.epoxica.piscina" localSheetId="0">[96]Análisis!$D$1562</definedName>
    <definedName name="Pintura.epoxica.piscina">[97]Análisis!$D$1562</definedName>
    <definedName name="Pintura.Epoxica.Popular.MA">#REF!</definedName>
    <definedName name="pintura.man.puertas">[95]Análisis!$D$1549</definedName>
    <definedName name="pintura.mant.puertas">[94]Análisis!$D$1164</definedName>
    <definedName name="Pintura.Pared.Exteriores">#REF!</definedName>
    <definedName name="Pintura.pared.Interior">#REF!</definedName>
    <definedName name="pintura.sobre.clavot">[95]Análisis!$D$1556</definedName>
    <definedName name="Pintura.techo">#REF!</definedName>
    <definedName name="PINTURA_ACRILICA_NOPAÑETE">[74]Analisis!$F$621</definedName>
    <definedName name="Pintura_Epóxica_Popular">[52]Insumos!#REF!</definedName>
    <definedName name="Pintura_Epóxica_Popular_2">#N/A</definedName>
    <definedName name="Pintura_Epóxica_Popular_3">#N/A</definedName>
    <definedName name="PINTURAACRILICA">[37]Analisis!$F$67</definedName>
    <definedName name="PINTURAACRILICAAND" localSheetId="0">[116]Analisis!#REF!</definedName>
    <definedName name="PINTURAACRILICAAND">[116]Analisis!#REF!</definedName>
    <definedName name="PINTURAECONOTE">[36]Analisis!$F$107</definedName>
    <definedName name="PINTURALACA">[36]Analisis!$F$100</definedName>
    <definedName name="PINTURAMANT">[91]Analisis!$F$120</definedName>
    <definedName name="PINTURAMANTAND" localSheetId="0">[116]Analisis!#REF!</definedName>
    <definedName name="PINTURAMANTAND">[116]Analisis!#REF!</definedName>
    <definedName name="PINTURAS" localSheetId="0">#REF!</definedName>
    <definedName name="PINTURAS">#REF!</definedName>
    <definedName name="PINTURASEMIG">[37]Analisis!$F$135</definedName>
    <definedName name="PINTURASEMIGAND" localSheetId="0">[116]Analisis!#REF!</definedName>
    <definedName name="PINTURASEMIGAND">[116]Analisis!#REF!</definedName>
    <definedName name="PINTURASEMIGLOSS">'[137]Analisis Reclamados'!$F$10</definedName>
    <definedName name="Pinturat">#REF!</definedName>
    <definedName name="PINTURATRAFICO">[36]Analisis!$F$114</definedName>
    <definedName name="PIPORC30X30" localSheetId="0">[5]Mat!$D$65</definedName>
    <definedName name="PIPORC30X30">[6]Mat!$D$65</definedName>
    <definedName name="pipu2">[20]Volumenes!#REF!</definedName>
    <definedName name="pipu3">[20]Volumenes!#REF!</definedName>
    <definedName name="pipu3y">[20]Volumenes!#REF!</definedName>
    <definedName name="pipue2">[20]Volumenes!#REF!</definedName>
    <definedName name="Piscina">#REF!</definedName>
    <definedName name="Piscina.Crhist">[60]Análisis!#REF!</definedName>
    <definedName name="Piscina.Losa.Fondo">[60]Análisis!#REF!</definedName>
    <definedName name="Piscina.Muro">[60]Análisis!#REF!</definedName>
    <definedName name="PiscinaKurt">[60]Análisis!#REF!</definedName>
    <definedName name="Pisntura.Piscina">[60]Análisis!#REF!</definedName>
    <definedName name="Piso.Baldosin30x60">[60]Análisis!#REF!</definedName>
    <definedName name="Piso.Ceram">#REF!</definedName>
    <definedName name="Piso.Ceram.Blanca.20x20">#REF!</definedName>
    <definedName name="Piso.Ceram.Boston">[138]Análisis!#REF!</definedName>
    <definedName name="Piso.Ceram.Etrusco.30x30">#REF!</definedName>
    <definedName name="Piso.Ceram.Gres.Piso.Mezc.Antillana">[60]Análisis!#REF!</definedName>
    <definedName name="Piso.Ceram.Imperial.Gris">#REF!</definedName>
    <definedName name="Piso.Ceram.Ines.Gris">#REF!</definedName>
    <definedName name="Piso.Ceram.Nevada.33x33">#REF!</definedName>
    <definedName name="Piso.Ceram.Serv.">[55]Análisis!$D$580</definedName>
    <definedName name="Piso.Ceram.Ultra.Bco.">#REF!</definedName>
    <definedName name="Piso.Cerámica">[60]Análisis!#REF!</definedName>
    <definedName name="Piso.Ceramica.A">[55]Análisis!$D$522</definedName>
    <definedName name="piso.ceramica.antideslizante">#REF!</definedName>
    <definedName name="Piso.Ceramica.B">[55]Análisis!$D$541</definedName>
    <definedName name="Piso.Ceramica.C">[55]Análisis!$D$560</definedName>
    <definedName name="Piso.Cerámica.Importada">#REF!</definedName>
    <definedName name="Piso.Cerámica.Mezc.Antillana">[60]Análisis!#REF!</definedName>
    <definedName name="piso.de.marmol">#REF!</definedName>
    <definedName name="Piso.Granimarmol">#REF!</definedName>
    <definedName name="Piso.Granito.Blanco">#REF!</definedName>
    <definedName name="piso.granito.ext.crema">[55]Análisis!$D$415</definedName>
    <definedName name="piso.granito.ext.rosado">[55]Análisis!$D$427</definedName>
    <definedName name="piso.granito.ext.rozado">[55]Análisis!$D$427</definedName>
    <definedName name="Piso.granito.fondo.blanco">[55]Análisis!$D$449</definedName>
    <definedName name="Piso.granito.fondo.gris">[55]Análisis!$D$460</definedName>
    <definedName name="piso.granito.p.exterior.rojo">[55]Análisis!$D$438</definedName>
    <definedName name="piso.granito.p.exterior.rosado">[55]Análisis!$D$438</definedName>
    <definedName name="Piso.Horm.10cm.Sin.Malla">#REF!</definedName>
    <definedName name="Piso.Horm.Estampado">#REF!</definedName>
    <definedName name="Piso.loseta.cemento.25x25">#REF!</definedName>
    <definedName name="Piso.Madera.Teka">#REF!</definedName>
    <definedName name="Piso.marmol.A.20x40">#REF!</definedName>
    <definedName name="Piso.marmol.A.40x40">#REF!</definedName>
    <definedName name="Piso.Marmol.B.40x40">#REF!</definedName>
    <definedName name="piso.marmol.crema">#REF!</definedName>
    <definedName name="Piso.Mármol.crema">[60]Análisis!#REF!</definedName>
    <definedName name="Piso.marmol.Tipo.B">#REF!</definedName>
    <definedName name="piso.mosaico.25x25">[95]Análisis!$D$1256</definedName>
    <definedName name="piso.porcelanato.40x40">[55]Análisis!$D$491</definedName>
    <definedName name="Piso.Quary.Tile">#REF!</definedName>
    <definedName name="Piso.Vibrazo.Blanco30x30">#REF!</definedName>
    <definedName name="piso_asept">#REF!</definedName>
    <definedName name="PISO_GRANITO_FONDO_BCO">[75]INSU!$B$103</definedName>
    <definedName name="PISO01" localSheetId="0">#REF!</definedName>
    <definedName name="PISO01">#REF!</definedName>
    <definedName name="PISO09">#REF!</definedName>
    <definedName name="PISOADO50080G">#REF!</definedName>
    <definedName name="PISOADO50080R">#REF!</definedName>
    <definedName name="PISOADO511G">#REF!</definedName>
    <definedName name="PISOADO511R">#REF!</definedName>
    <definedName name="PISOADO604G">#REF!</definedName>
    <definedName name="PISOADO604R">#REF!</definedName>
    <definedName name="PISOADOCLAGRIS">#REF!</definedName>
    <definedName name="PISOADOCLAQUEM">#REF!</definedName>
    <definedName name="PISOADOCLAROJO">#REF!</definedName>
    <definedName name="PISOADOCOLGRIS">#REF!</definedName>
    <definedName name="PISOADOCOLROJO">#REF!</definedName>
    <definedName name="PISOADOMEDGRIS">#REF!</definedName>
    <definedName name="PISOADOMEDQUEM">#REF!</definedName>
    <definedName name="PISOADOMEDROJO">#REF!</definedName>
    <definedName name="pisoasept" localSheetId="0">'[123]PRESUPUESTO DE TERMINACION'!$G$123</definedName>
    <definedName name="pisoasept">'[124]PRESUPUESTO DE TERMINACION'!$G$123</definedName>
    <definedName name="PISOCERAMICA">[37]Analisis!$F$1487</definedName>
    <definedName name="pisofro">[67]Analisis!$E$1227</definedName>
    <definedName name="PISOGRA1233030BCO" localSheetId="0">#REF!</definedName>
    <definedName name="PISOGRA1233030BCO">#REF!</definedName>
    <definedName name="PISOGRA1233030GRIS">#REF!</definedName>
    <definedName name="PISOGRA1234040BCO">#REF!</definedName>
    <definedName name="PISOGRAPROY4040">#REF!</definedName>
    <definedName name="PISOHFV10">#REF!</definedName>
    <definedName name="PISOLADEXAPEQ">#REF!</definedName>
    <definedName name="PISOLADFERIAPEQ">#REF!</definedName>
    <definedName name="PISOMOSROJ2525">#REF!</definedName>
    <definedName name="PISOPORCELANATO">[37]Analisis!$F$1497</definedName>
    <definedName name="PISOPUL10" localSheetId="0">#REF!</definedName>
    <definedName name="PISOPUL10">#REF!</definedName>
    <definedName name="PISOS">#REF!</definedName>
    <definedName name="PISOS_AN">#REF!</definedName>
    <definedName name="PITACRILLICA" localSheetId="0">#REF!</definedName>
    <definedName name="PITACRILLICA">#REF!</definedName>
    <definedName name="PITECONOMICA" localSheetId="0">#REF!</definedName>
    <definedName name="PITECONOMICA">#REF!</definedName>
    <definedName name="pitesmalte" localSheetId="0">#REF!</definedName>
    <definedName name="pitesmalte">#REF!</definedName>
    <definedName name="PITMANTENIMIENTO" localSheetId="0">#REF!</definedName>
    <definedName name="PITMANTENIMIENTO">#REF!</definedName>
    <definedName name="pitoxidoverde" localSheetId="0">#REF!</definedName>
    <definedName name="pitoxidoverde">#REF!</definedName>
    <definedName name="PITSATINADA" localSheetId="0">#REF!</definedName>
    <definedName name="PITSATINADA">#REF!</definedName>
    <definedName name="pitsemiglos" localSheetId="0">#REF!</definedName>
    <definedName name="pitsemiglos">#REF!</definedName>
    <definedName name="pive2">[20]Volumenes!#REF!</definedName>
    <definedName name="pive3">[20]Volumenes!#REF!</definedName>
    <definedName name="pive3y">[20]Volumenes!#REF!</definedName>
    <definedName name="piven2">[20]Volumenes!#REF!</definedName>
    <definedName name="PL" localSheetId="0">[26]A!#REF!</definedName>
    <definedName name="PL">[26]A!#REF!</definedName>
    <definedName name="PLADRILLO2X2X8" localSheetId="0">#REF!</definedName>
    <definedName name="PLADRILLO2X2X8">#REF!</definedName>
    <definedName name="PLADRILLO2X4X8">#REF!</definedName>
    <definedName name="plafon">'[20]anal term'!#REF!</definedName>
    <definedName name="plafon.pvc.hache">#REF!</definedName>
    <definedName name="plafon.pvc.varece">#REF!</definedName>
    <definedName name="plafond.antihumeda">#REF!</definedName>
    <definedName name="Plafond.PVC">#REF!</definedName>
    <definedName name="plafond.sheetrock">'[98]Plafond Sheetrock'!$E$54</definedName>
    <definedName name="plafondasept" localSheetId="0">'[123]PRESUPUESTO DE TERMINACION'!$G$124</definedName>
    <definedName name="plafondasept">'[124]PRESUPUESTO DE TERMINACION'!$G$124</definedName>
    <definedName name="PLAJ4040GRI" localSheetId="0">#REF!</definedName>
    <definedName name="PLAJ4040GRI">#REF!</definedName>
    <definedName name="PLAMPARAFLUORES24">#REF!</definedName>
    <definedName name="PLAMPARAFLUORESSUP2TDIFTRANS">#REF!</definedName>
    <definedName name="Plancha_de_Plywood_4_x8_x3_4">#REF!</definedName>
    <definedName name="Plancha_de_Plywood_4_x8_x3_4_2">#N/A</definedName>
    <definedName name="Plancha_de_Plywood_4_x8_x3_4_3">#N/A</definedName>
    <definedName name="planta.electrica500w">[55]Resumen!$D$25</definedName>
    <definedName name="Planta.Tratamiento">#REF!</definedName>
    <definedName name="Planta_Eléctrica_para_tesado">[52]Insumos!#REF!</definedName>
    <definedName name="Planta_Eléctrica_para_tesado_2">#N/A</definedName>
    <definedName name="Planta_Eléctrica_para_tesado_3">#N/A</definedName>
    <definedName name="PLANTASELECT" localSheetId="0">#REF!</definedName>
    <definedName name="PLANTASELECT">#REF!</definedName>
    <definedName name="PLASFONES">#REF!</definedName>
    <definedName name="PLASTICO">[75]INSU!$B$90</definedName>
    <definedName name="PLATEA">[74]Analisis!$F$119</definedName>
    <definedName name="Platea.Fundación.Villa">#REF!</definedName>
    <definedName name="platea.piscina" localSheetId="0">[96]Análisis!$D$200</definedName>
    <definedName name="platea.piscina">[97]Análisis!$D$200</definedName>
    <definedName name="Plato.Acrilico">#REF!</definedName>
    <definedName name="PLAVADERO1">#REF!</definedName>
    <definedName name="PLAVADERO2">#REF!</definedName>
    <definedName name="PLAVBCO">#REF!</definedName>
    <definedName name="PLAVBCOPEQ">#REF!</definedName>
    <definedName name="PLAVCOL">#REF!</definedName>
    <definedName name="PLAVOVABCO">#REF!</definedName>
    <definedName name="PLAVOVACOL">#REF!</definedName>
    <definedName name="PLAVPEDCOL" localSheetId="0">#REF!</definedName>
    <definedName name="PLAVPEDCOL">#REF!</definedName>
    <definedName name="PLIGADORA2">[110]INS!$D$563</definedName>
    <definedName name="PLLAVECHORRO12">'[82]LISTA DE MATERIALES'!$C$188</definedName>
    <definedName name="PLLAVECHORRO34" localSheetId="0">#REF!</definedName>
    <definedName name="PLLAVECHORRO34">#REF!</definedName>
    <definedName name="PLLAVEPASOBOLA1">#REF!</definedName>
    <definedName name="PLLAVEPASOBOLA112">#REF!</definedName>
    <definedName name="PLLAVEPASOBOLA12">#REF!</definedName>
    <definedName name="PLLAVEPASOBOLA2">#REF!</definedName>
    <definedName name="PLLAVEPASOBOLA212">#REF!</definedName>
    <definedName name="PLLAVEPASOBOLA3">#REF!</definedName>
    <definedName name="PLLAVEPASOBOLA34">#REF!</definedName>
    <definedName name="PLOMERIA.GENERAL">#REF!</definedName>
    <definedName name="PLOMERO">[66]Ins!#REF!</definedName>
    <definedName name="PLOMEROAYUDANTE">[66]Ins!#REF!</definedName>
    <definedName name="PLOMEROOFICIAL">[66]Ins!#REF!</definedName>
    <definedName name="PLOSABARROEXAGDE" localSheetId="0">#REF!</definedName>
    <definedName name="PLOSABARROEXAGDE">#REF!</definedName>
    <definedName name="PLOSABARROEXAGONALPEQUEÑA">#REF!</definedName>
    <definedName name="PLOSABARROFERIAGDE">#REF!</definedName>
    <definedName name="PLOSABARROFERIAPEQ">#REF!</definedName>
    <definedName name="PLYW">[6]Mat!$D$49</definedName>
    <definedName name="PLYWOOD">#REF!</definedName>
    <definedName name="Plywood3.4">#REF!</definedName>
    <definedName name="PM">[4]A!#REF!</definedName>
    <definedName name="PMALLA38" localSheetId="0">#REF!</definedName>
    <definedName name="PMALLA38">#REF!</definedName>
    <definedName name="PMALLACAL9HG6">#REF!</definedName>
    <definedName name="PMALLACAL9HG7">#REF!</definedName>
    <definedName name="PMES23BCO">#REF!</definedName>
    <definedName name="PMESSUPBCO">#REF!</definedName>
    <definedName name="PMOSAICO25X25ROJO">#REF!</definedName>
    <definedName name="Poblado.Columnas">[60]Análisis!#REF!</definedName>
    <definedName name="Poblado.Comercial">#REF!</definedName>
    <definedName name="Poblado.Zap.Columna">[60]Análisis!#REF!</definedName>
    <definedName name="pol">#REF!</definedName>
    <definedName name="pold">#REF!</definedName>
    <definedName name="poli">'[28]Pres. '!$E$17</definedName>
    <definedName name="poli2">'[28]Pres. '!$E$57</definedName>
    <definedName name="por" localSheetId="0">'[28]Pres. '!#REF!</definedName>
    <definedName name="por">'[28]Pres. '!#REF!</definedName>
    <definedName name="porcela">[139]Materiales!#REF!</definedName>
    <definedName name="Porcelanato" localSheetId="0">#REF!</definedName>
    <definedName name="Porcelanato">#REF!</definedName>
    <definedName name="Porcelanato30x60">[55]Análisis!$D$512</definedName>
    <definedName name="porcentaje" localSheetId="0">#REF!</definedName>
    <definedName name="porcentaje">#REF!</definedName>
    <definedName name="porcentaje_2">"$#REF!.$J$12"</definedName>
    <definedName name="porcentaje_3">"$#REF!.$J$12"</definedName>
    <definedName name="porciento" localSheetId="0">#REF!</definedName>
    <definedName name="porciento">#REF!</definedName>
    <definedName name="PORTACANDADO">#REF!</definedName>
    <definedName name="post">'[113]Trabajos Generales'!$F$4</definedName>
    <definedName name="postmagueyal">'[113]Trabajos Generales'!$C$8</definedName>
    <definedName name="POZO10" localSheetId="0">#REF!</definedName>
    <definedName name="POZO10">#REF!</definedName>
    <definedName name="POZO8">#REF!</definedName>
    <definedName name="POZOS">#REF!</definedName>
    <definedName name="PP">[4]A!#REF!</definedName>
    <definedName name="PPAL1123CDOB" localSheetId="0">#REF!</definedName>
    <definedName name="PPAL1123CDOB">#REF!</definedName>
    <definedName name="PPAL1123CSENC">#REF!</definedName>
    <definedName name="PPALACUADRADA">#REF!</definedName>
    <definedName name="PPALAREDONDA">#REF!</definedName>
    <definedName name="PPANEL12A24">#REF!</definedName>
    <definedName name="PPANEL2A4">#REF!</definedName>
    <definedName name="PPANEL4A8">#REF!</definedName>
    <definedName name="PPANEL6A12">#REF!</definedName>
    <definedName name="PPANEL8A16">#REF!</definedName>
    <definedName name="PPANRLCON100">#REF!</definedName>
    <definedName name="PPANRLCON60">#REF!</definedName>
    <definedName name="PPARAGOMA">#REF!</definedName>
    <definedName name="PPD">'[140]med.mov.de tierras'!$D$6</definedName>
    <definedName name="PPERFIL112X112" localSheetId="0">#REF!</definedName>
    <definedName name="PPERFIL112X112">#REF!</definedName>
    <definedName name="PPERFIL1X1">#REF!</definedName>
    <definedName name="PPERFIL1X2">#REF!</definedName>
    <definedName name="PPERFIL2X2">#REF!</definedName>
    <definedName name="PPERFIL2X3">#REF!</definedName>
    <definedName name="PPERFIL2X4">#REF!</definedName>
    <definedName name="PPERFIL3X3">#REF!</definedName>
    <definedName name="PPERFIL4X4">#REF!</definedName>
    <definedName name="PPERFILHG112X112">#REF!</definedName>
    <definedName name="PPERFILHG2X2">#REF!</definedName>
    <definedName name="PPERFILHG2X3">#REF!</definedName>
    <definedName name="PPERFILHG34X34">#REF!</definedName>
    <definedName name="PPIEPAVDGVE25">#REF!</definedName>
    <definedName name="PPIEPAVG15">#REF!</definedName>
    <definedName name="PPIEPAVG3">#REF!</definedName>
    <definedName name="PPINTACRIBCO">#REF!</definedName>
    <definedName name="PPINTACRIEXT">#REF!</definedName>
    <definedName name="PPINTEPOX">#REF!</definedName>
    <definedName name="PPINTMAN">#REF!</definedName>
    <definedName name="PPLA112X14">#REF!</definedName>
    <definedName name="PPLA12X18">#REF!</definedName>
    <definedName name="PPLA12X316">#REF!</definedName>
    <definedName name="PPLA2X14">#REF!</definedName>
    <definedName name="PPLA34X14">#REF!</definedName>
    <definedName name="PPLA34X316">#REF!</definedName>
    <definedName name="PPLA3X14">#REF!</definedName>
    <definedName name="PPLA4X14">#REF!</definedName>
    <definedName name="PPUERTAENR">#REF!</definedName>
    <definedName name="PRASTRILLO">#REF!</definedName>
    <definedName name="pre_abrasadera_1.5pulg">[35]PRE!$F$213</definedName>
    <definedName name="pre_abrasadera_1pulg">[35]PRE!$F$220</definedName>
    <definedName name="pre_abrasadera_2pulg">[35]PRE!$F$206</definedName>
    <definedName name="pre_abrasadera_3pulg">[35]PRE!$F$199</definedName>
    <definedName name="pre_abrasadera_4pulg">[35]PRE!$F$192</definedName>
    <definedName name="pre_asiento_arena">[35]PRE!$F$28</definedName>
    <definedName name="pre_blocks_6pulg">[35]PRE!$F$112</definedName>
    <definedName name="pre_blocks_8pulg">[35]PRE!$F$122</definedName>
    <definedName name="pre_bote">[35]PRE!$F$42</definedName>
    <definedName name="pre_colg_0.5pulg">[35]PRE!$F$185</definedName>
    <definedName name="pre_colg_0.75pulg">[35]PRE!$F$178</definedName>
    <definedName name="pre_colg_1.5pulg">[35]PRE!$F$164</definedName>
    <definedName name="pre_colg_1pulg">[35]PRE!$F$171</definedName>
    <definedName name="pre_colg_2pulg">[35]PRE!$F$157</definedName>
    <definedName name="pre_colg_3pulg">[35]PRE!$F$150</definedName>
    <definedName name="pre_colg_4pulg">[35]PRE!$F$143</definedName>
    <definedName name="pre_excavacion">[35]PRE!$F$22</definedName>
    <definedName name="pre_fino_fondo">[35]PRE!$F$135</definedName>
    <definedName name="pre_hormigon_124">[35]PRE!$F$51</definedName>
    <definedName name="pre_losa_fondo">[35]PRE!$F$71</definedName>
    <definedName name="pre_losa_techo">[35]PRE!$F$78</definedName>
    <definedName name="pre_mortero_13">[35]PRE!$F$58</definedName>
    <definedName name="pre_mortero_14">[35]PRE!$F$65</definedName>
    <definedName name="pre_muro_ha">[35]PRE!$F$102</definedName>
    <definedName name="pre_pañete">[35]PRE!$F$129</definedName>
    <definedName name="pre_relleno">[35]PRE!$F$36</definedName>
    <definedName name="pre_sold_pp_0.375pulg">[35]PRE!$F$269</definedName>
    <definedName name="pre_sold_pp_0.5pulg">[35]PRE!$F$263</definedName>
    <definedName name="pre_sold_pp_0.75pulg">[35]PRE!$F$257</definedName>
    <definedName name="pre_sold_pp_1.5pulg">[35]PRE!$F$245</definedName>
    <definedName name="pre_sold_pp_1pulg">[35]PRE!$F$251</definedName>
    <definedName name="pre_sold_pp_2pulg">[35]PRE!$F$239</definedName>
    <definedName name="pre_sold_pp_3pulg">[35]PRE!$F$233</definedName>
    <definedName name="pre_sold_pp_4pulg">[35]PRE!$F$227</definedName>
    <definedName name="pre_viga_ha">[35]PRE!$F$90</definedName>
    <definedName name="PREC._UNITARIO">#N/A</definedName>
    <definedName name="preci">#REF!</definedName>
    <definedName name="precii">#REF!</definedName>
    <definedName name="preciii">#REF!</definedName>
    <definedName name="preciiii">#REF!</definedName>
    <definedName name="precio2">[141]Precios!$A$4:$F$1576</definedName>
    <definedName name="precios">[142]Precios!$A$4:$F$1576</definedName>
    <definedName name="precios2">[141]Precios!$A$4:$F$1576</definedName>
    <definedName name="PREJASLIV" localSheetId="0">#REF!</definedName>
    <definedName name="PREJASLIV">#REF!</definedName>
    <definedName name="PREJASREF">#REF!</definedName>
    <definedName name="preli">#REF!</definedName>
    <definedName name="prelii">#REF!</definedName>
    <definedName name="preliii">#REF!</definedName>
    <definedName name="preliiii">#REF!</definedName>
    <definedName name="PREPARARPISO">#REF!</definedName>
    <definedName name="Pres.actual">ROW(#REF!)</definedName>
    <definedName name="PRES.COTUI">[37]Analisis!$E$1466</definedName>
    <definedName name="PRES_DESAGUES">#REF!</definedName>
    <definedName name="PRES_ESCALERAS">#REF!</definedName>
    <definedName name="PRES_FINO">#REF!</definedName>
    <definedName name="PRES_GASTOS">#REF!</definedName>
    <definedName name="PRES_HORMIGON">#REF!</definedName>
    <definedName name="PRES_M._TIERRAS">#REF!</definedName>
    <definedName name="PRES_MISCEL.">#REF!</definedName>
    <definedName name="PRES_MUROS">#REF!</definedName>
    <definedName name="PRES_OTROS">#REF!</definedName>
    <definedName name="PRES_PAÑETE">#REF!</definedName>
    <definedName name="PRES_PINTURAS">#REF!</definedName>
    <definedName name="PRES_PISOS">#REF!</definedName>
    <definedName name="PRES_PLAFONES">#REF!</definedName>
    <definedName name="PRES_REPLANTEO">#REF!</definedName>
    <definedName name="PRES_REVEST.">#REF!</definedName>
    <definedName name="PRES_TOTAL">#REF!</definedName>
    <definedName name="PRES_VENTANAS">#REF!</definedName>
    <definedName name="Presup">[13]Senalizacion!#REF!</definedName>
    <definedName name="Presupuesto" localSheetId="0">#REF!</definedName>
    <definedName name="Presupuesto">#REF!</definedName>
    <definedName name="Presupuesto_Maternidad" localSheetId="0">#REF!</definedName>
    <definedName name="Presupuesto_Maternidad">#REF!</definedName>
    <definedName name="presupuestoc1">#REF!</definedName>
    <definedName name="presupuestoc2">#REF!</definedName>
    <definedName name="PRETEADO">#REF!</definedName>
    <definedName name="PRETEPI" localSheetId="0">#REF!</definedName>
    <definedName name="PRETEPI">#REF!</definedName>
    <definedName name="PRIMA">#REF!</definedName>
    <definedName name="PRIMA_2">"$#REF!.$M$38"</definedName>
    <definedName name="PRIMA_3">"$#REF!.$M$38"</definedName>
    <definedName name="Primer.Biocida.Popular">#REF!</definedName>
    <definedName name="Princ">#REF!</definedName>
    <definedName name="PRINT_AREA_MI" localSheetId="0">[12]Senalizacion!#REF!</definedName>
    <definedName name="PRINT_AREA_MI">[12]Senalizacion!#REF!</definedName>
    <definedName name="Print_Area_Reset" localSheetId="0">OFFSET([0]!Full_Print,0,0,Last_Row)</definedName>
    <definedName name="Print_Area_Reset">OFFSET(Full_Print,0,0,Last_Row)</definedName>
    <definedName name="PRINT_TITLES_MI" localSheetId="0">#REF!</definedName>
    <definedName name="PRINT_TITLES_MI">#REF!</definedName>
    <definedName name="PROMEDIO" localSheetId="0">#REF!</definedName>
    <definedName name="PROMEDIO">#REF!</definedName>
    <definedName name="PROMEDIO_11">#REF!</definedName>
    <definedName name="PROMEDIO_12">#REF!</definedName>
    <definedName name="PROP">#REF!</definedName>
    <definedName name="protec" localSheetId="0">'[28]Pres. '!#REF!</definedName>
    <definedName name="protec">'[28]Pres. '!#REF!</definedName>
    <definedName name="protev">[67]Analisis!$E$1309</definedName>
    <definedName name="PROY">#REF!</definedName>
    <definedName name="PROYECTADA">[37]Analisis!$E$161</definedName>
    <definedName name="proyecto">[107]Análisis!$C$226</definedName>
    <definedName name="prticos">[143]peso!#REF!</definedName>
    <definedName name="prticos_2">#N/A</definedName>
    <definedName name="prticos_3">#N/A</definedName>
    <definedName name="Prueba_en_Compactación_con_equipo">[17]Insumos!#REF!</definedName>
    <definedName name="PSILICOOLCRI" localSheetId="0">#REF!</definedName>
    <definedName name="PSILICOOLCRI">#REF!</definedName>
    <definedName name="PSOLDADURA">#REF!</definedName>
    <definedName name="PTABLETAGRIS">#REF!</definedName>
    <definedName name="PTABLETAROJA">#REF!</definedName>
    <definedName name="PTAFRANCAOBA">#REF!</definedName>
    <definedName name="PTAFRANCAOBAM2">#REF!</definedName>
    <definedName name="PTAFRANROBLE">#REF!</definedName>
    <definedName name="PTAPAC24INTPVC">#REF!</definedName>
    <definedName name="PTAPAC24MET">#REF!</definedName>
    <definedName name="PTAPAC24TCMET">#REF!</definedName>
    <definedName name="PTAPAC24TCPVC">#REF!</definedName>
    <definedName name="PTAPANCORCAOBA">#REF!</definedName>
    <definedName name="PTAPANCORCAOBAM2">#REF!</definedName>
    <definedName name="PTAPANCORPINO">#REF!</definedName>
    <definedName name="PTAPANCORPINOM2">#REF!</definedName>
    <definedName name="PTAPANCORROBLE">#REF!</definedName>
    <definedName name="PTAPANESPCAOBA">#REF!</definedName>
    <definedName name="PTAPANESPCAOBAM2">#REF!</definedName>
    <definedName name="PTAPANESPROBLE">#REF!</definedName>
    <definedName name="PTAPANVAIVENCAOBA">#REF!</definedName>
    <definedName name="PTAPANVAIVENCAOBAM2">#REF!</definedName>
    <definedName name="PTAPANVAIVENROBLE">#REF!</definedName>
    <definedName name="PTAPLY">#REF!</definedName>
    <definedName name="PTAPLYM2">#REF!</definedName>
    <definedName name="PTC110PISO">#REF!</definedName>
    <definedName name="PTEJA16">#REF!</definedName>
    <definedName name="PTEJA16ESP">#REF!</definedName>
    <definedName name="PTEJA18">#REF!</definedName>
    <definedName name="PTEJA18ESP">#REF!</definedName>
    <definedName name="PTEJATIPOS">#REF!</definedName>
    <definedName name="PTERM114">#REF!</definedName>
    <definedName name="pti">#REF!</definedName>
    <definedName name="ptii">#REF!</definedName>
    <definedName name="ptiii">#REF!</definedName>
    <definedName name="ptiiii">#REF!</definedName>
    <definedName name="PTIMBRECORRIENTE">#REF!</definedName>
    <definedName name="PTINA">#REF!</definedName>
    <definedName name="PTOREXAASB">#REF!</definedName>
    <definedName name="PTPACISAL2424">#REF!</definedName>
    <definedName name="PTPACISTOLA3030">#REF!</definedName>
    <definedName name="PTUBOHG112X15">#REF!</definedName>
    <definedName name="PTUBOHG114X20">#REF!</definedName>
    <definedName name="PU">#REF!</definedName>
    <definedName name="PU_2">"$#REF!.$E$1:$E$65534"</definedName>
    <definedName name="PU_3">"$#REF!.$E$1:$E$65534"</definedName>
    <definedName name="pu1_2">"$#REF!.$E$1:$E$65534"</definedName>
    <definedName name="pu1_3">"$#REF!.$E$1:$E$65534"</definedName>
    <definedName name="PU6_2">"$#REF!.$E$1:$E$65534"</definedName>
    <definedName name="PU6_3">"$#REF!.$E$1:$E$65534"</definedName>
    <definedName name="Pua">#REF!</definedName>
    <definedName name="puab1ho2" localSheetId="0">[20]Volumenes!#REF!</definedName>
    <definedName name="puab1ho2">[20]Volumenes!#REF!</definedName>
    <definedName name="puab1ho3">[20]Volumenes!#REF!</definedName>
    <definedName name="PUAB2HO">[20]Mat!$D$161</definedName>
    <definedName name="puab2ho2">[20]Volumenes!#REF!</definedName>
    <definedName name="puab2ho3">[20]Volumenes!#REF!</definedName>
    <definedName name="PUABIHO">[57]Mat!$D$160</definedName>
    <definedName name="PUACERASHORMIGON">#REF!</definedName>
    <definedName name="PUACERASHORMIGON_2">#N/A</definedName>
    <definedName name="puacero">[107]Análisis!$H$139</definedName>
    <definedName name="PUACERO_1_2_GRADO40">#REF!</definedName>
    <definedName name="PUACERO_1_2_GRADO40_2">#N/A</definedName>
    <definedName name="PUACERO_1_4_GRADO40">#REF!</definedName>
    <definedName name="PUACERO_1_4_GRADO40_2">#N/A</definedName>
    <definedName name="PUACERO_1_GRADO40">#REF!</definedName>
    <definedName name="PUACERO_1_GRADO40_2">#N/A</definedName>
    <definedName name="PUACERO_3_4_GRADO40">#REF!</definedName>
    <definedName name="PUACERO_3_4_GRADO40_2">#N/A</definedName>
    <definedName name="PUACERO_3_8_GRADO40">#REF!</definedName>
    <definedName name="PUACERO_3_8_GRADO40_2">#N/A</definedName>
    <definedName name="PUADOQUINCLASICOGRIS_10X20X20">#REF!</definedName>
    <definedName name="PUADOQUINCLASICOGRIS_10X20X20_2">#N/A</definedName>
    <definedName name="Pualdo">#REF!</definedName>
    <definedName name="pualse">#REF!</definedName>
    <definedName name="PUALVIDR">[20]puertas!#REF!</definedName>
    <definedName name="pubañ2">[20]Volumenes!#REF!</definedName>
    <definedName name="pubañ3">[20]Volumenes!#REF!</definedName>
    <definedName name="PUBAÑO">[57]Mat!$D$163</definedName>
    <definedName name="pubaranda">[70]Análisis!#REF!</definedName>
    <definedName name="pubaranda_2">#N/A</definedName>
    <definedName name="pubaranda_3">#N/A</definedName>
    <definedName name="PUBLOQUES_4_ACERO_0.80">#REF!</definedName>
    <definedName name="PUBLOQUES_4_ACERO_0.80_2">#N/A</definedName>
    <definedName name="PUBLOQUES_6_ACERO_0.80">#REF!</definedName>
    <definedName name="PUBLOQUES_6_ACERO_0.80_2">#N/A</definedName>
    <definedName name="PUBLOQUES_8_ACERO_0.80">#REF!</definedName>
    <definedName name="PUBLOQUES_8_ACERO_0.80_2">#N/A</definedName>
    <definedName name="PUBLOQUES_8_ACERO_0.80_HOYOSLLENOS">#REF!</definedName>
    <definedName name="PUBLOQUES_8_ACERO_0.80_HOYOSLLENOS_2">#N/A</definedName>
    <definedName name="PUBLOQUESDE_8_ACERO_A_0.40_HOYOSLLENOS">#REF!</definedName>
    <definedName name="PUBLOQUESDE_8_ACERO_A_0.40_HOYOSLLENOS_2">#N/A</definedName>
    <definedName name="pucabezales">[107]Análisis!#REF!</definedName>
    <definedName name="PUCALICHE">#REF!</definedName>
    <definedName name="PUCALICHE_2">#N/A</definedName>
    <definedName name="PUCAMARAINSPECCION">#REF!</definedName>
    <definedName name="PUCAMARAINSPECCION_2">#N/A</definedName>
    <definedName name="PUCANTOS">#REF!</definedName>
    <definedName name="PUCANTOS_2">#N/A</definedName>
    <definedName name="PUCARETEO">#REF!</definedName>
    <definedName name="PUCARETEO_2">#N/A</definedName>
    <definedName name="pucastingbed">[107]Análisis!#REF!</definedName>
    <definedName name="PUCEMENTO">[107]Análisis!$H$126</definedName>
    <definedName name="PUCERAMICA15X15PARED" localSheetId="0">'[17]Análisis de Precios'!#REF!</definedName>
    <definedName name="PUCERAMICA15X15PARED">'[17]Análisis de Precios'!#REF!</definedName>
    <definedName name="PUCERAMICA30X30PARED">#REF!</definedName>
    <definedName name="PUCERAMICA30X30PARED_2">#N/A</definedName>
    <definedName name="PUCERAMICAITALIANAPARED">#REF!</definedName>
    <definedName name="PUCERAMICAITALIANAPARED_2">#N/A</definedName>
    <definedName name="PUCISTERNA">'[17]Análisis de Precios'!#REF!</definedName>
    <definedName name="PUCOEAP" localSheetId="0">[5]Mat!$D$142</definedName>
    <definedName name="PUCOEAP">[6]Mat!$D$142</definedName>
    <definedName name="PUCOLUMNAS_C1">'[44]Análisis de Precios'!$F$210</definedName>
    <definedName name="PUCOLUMNAS_C10" localSheetId="0">'[17]Análisis de Precios'!#REF!</definedName>
    <definedName name="PUCOLUMNAS_C10">'[17]Análisis de Precios'!#REF!</definedName>
    <definedName name="PUCOLUMNAS_C11">'[17]Análisis de Precios'!#REF!</definedName>
    <definedName name="PUCOLUMNAS_C12">'[17]Análisis de Precios'!#REF!</definedName>
    <definedName name="PUCOLUMNAS_C2">#REF!</definedName>
    <definedName name="PUCOLUMNAS_C2_2">#N/A</definedName>
    <definedName name="PUCOLUMNAS_C3">#REF!</definedName>
    <definedName name="PUCOLUMNAS_C3_2">#N/A</definedName>
    <definedName name="PUCOLUMNAS_C4">#REF!</definedName>
    <definedName name="PUCOLUMNAS_C4_2">#N/A</definedName>
    <definedName name="PUCOLUMNAS_C9">'[17]Análisis de Precios'!#REF!</definedName>
    <definedName name="PUCOLUMNAS_CC">#REF!</definedName>
    <definedName name="PUCOLUMNAS_CC_2">#N/A</definedName>
    <definedName name="PUCOLUMNAS_CC1">#REF!</definedName>
    <definedName name="PUCOLUMNAS_CC1_2">#N/A</definedName>
    <definedName name="PUCOLUMNASASCENSOR">#REF!</definedName>
    <definedName name="PUCOLUMNASASCENSOR_2">#N/A</definedName>
    <definedName name="PUCONTEN">'[17]Análisis de Precios'!#REF!</definedName>
    <definedName name="PUDINTEL_10X20">#REF!</definedName>
    <definedName name="PUDINTEL_10X20_2">#N/A</definedName>
    <definedName name="PUDINTEL_15X40">#REF!</definedName>
    <definedName name="PUDINTEL_15X40_2">#N/A</definedName>
    <definedName name="PUDINTEL_20X40">#REF!</definedName>
    <definedName name="PUDINTEL_20X40_2">#N/A</definedName>
    <definedName name="PUEPVC" localSheetId="0">#REF!</definedName>
    <definedName name="PUEPVC">#REF!</definedName>
    <definedName name="Puerta.Apanelada.Pino" localSheetId="0">[60]Análisis!#REF!</definedName>
    <definedName name="Puerta.Apanelada.Pino">[60]Análisis!#REF!</definedName>
    <definedName name="Puerta.Caoba.Vidrio">[60]Análisis!#REF!</definedName>
    <definedName name="Puerta.Closet">[60]Análisis!#REF!</definedName>
    <definedName name="Puerta.closet.caoba">#REF!</definedName>
    <definedName name="puerta.enrollable.p.moteles">[55]Insumos!$E$42</definedName>
    <definedName name="Puerta.entrada.caoba">#REF!</definedName>
    <definedName name="Puerta.interior.caoba">#REF!</definedName>
    <definedName name="Puerta.Pino.Vidrio">[60]Análisis!#REF!</definedName>
    <definedName name="Puerta.Plywood">[60]Análisis!#REF!</definedName>
    <definedName name="Puerta_Corred._Alum__Anod._Bce._Vid._Mart._Nor.">[17]Insumos!#REF!</definedName>
    <definedName name="Puerta_Corred._Alum__Anod._Bce._Vid._Transp.">[17]Insumos!#REF!</definedName>
    <definedName name="Puerta_Corred._Alum__Anod._Nor._Vid._Bce._Liso">[17]Insumos!#REF!</definedName>
    <definedName name="Puerta_Corred._Alum__Anod._Nor._Vid._Bce._Mart.">[17]Insumos!#REF!</definedName>
    <definedName name="Puerta_Corred._Alum__Anod._Nor._Vid._Transp.">[17]Insumos!#REF!</definedName>
    <definedName name="Puerta_corrediza___BCE._VID._TRANSP.">[17]Insumos!#REF!</definedName>
    <definedName name="Puerta_corrediza___BCE._VID._TRANSP._LISO">[17]Insumos!#REF!</definedName>
    <definedName name="Puerta_de_Pino_Apanelada">[17]Insumos!#REF!</definedName>
    <definedName name="PUERTA_PINO">[74]Analisis!$F$327</definedName>
    <definedName name="Puerta_Pino_Americano_Tratado" localSheetId="0">[17]Insumos!#REF!</definedName>
    <definedName name="Puerta_Pino_Americano_Tratado">[17]Insumos!#REF!</definedName>
    <definedName name="PUERTACA" localSheetId="0">#REF!</definedName>
    <definedName name="PUERTACA">#REF!</definedName>
    <definedName name="PUERTACAESP">#REF!</definedName>
    <definedName name="PUERTACAFRAN">#REF!</definedName>
    <definedName name="Puertap">#REF!</definedName>
    <definedName name="PUERTAPERF1X1YMALLA1CONTRA">#REF!</definedName>
    <definedName name="PUERTAPI">#REF!</definedName>
    <definedName name="PUERTAPI802102PAN">#REF!</definedName>
    <definedName name="PUERTAPI8021046PAN">#REF!</definedName>
    <definedName name="PUERTAPLE86210CRIS">#REF!</definedName>
    <definedName name="PUERTAPLY">#REF!</definedName>
    <definedName name="PuertaPVC.1.50">#REF!</definedName>
    <definedName name="PuertaPVC.180">#REF!</definedName>
    <definedName name="PUERTAS">#REF!</definedName>
    <definedName name="Puertas.comerciales">#REF!</definedName>
    <definedName name="Puertas.Corredizas">#REF!</definedName>
    <definedName name="Puertas_de_Pino_T_Francesa">[17]Insumos!#REF!</definedName>
    <definedName name="Puertas_de_Plywood">[17]Insumos!#REF!</definedName>
    <definedName name="Puertas_de_Plywood_3_16">[17]Insumos!#REF!</definedName>
    <definedName name="Puertas_Pino_Apanelada">[17]Insumos!#REF!</definedName>
    <definedName name="Puertasc">#REF!</definedName>
    <definedName name="Puertasp">#REF!</definedName>
    <definedName name="puertpino">'[28]Pres. '!#REF!</definedName>
    <definedName name="PUFINOTECHOINCLINADO">#REF!</definedName>
    <definedName name="PUFINOTECHOINCLINADO_2">#N/A</definedName>
    <definedName name="PUFINOTECHOPLANO">#REF!</definedName>
    <definedName name="PUFINOTECHOPLANO_2">#N/A</definedName>
    <definedName name="PUGOTEROSCOLGANTES">#REF!</definedName>
    <definedName name="PUGOTEROSCOLGANTES_2">#N/A</definedName>
    <definedName name="PUHORMIGON_1_2_4">#REF!</definedName>
    <definedName name="PUHORMIGON_1_2_4_2">#N/A</definedName>
    <definedName name="PUHORMIGON1_3_5">#REF!</definedName>
    <definedName name="PUHORMIGON1_3_5_2">#N/A</definedName>
    <definedName name="puhormigon280">[107]Análisis!#REF!</definedName>
    <definedName name="PUHORMIGONCICLOPEO">#REF!</definedName>
    <definedName name="PUHORMIGONCICLOPEO_2">#N/A</definedName>
    <definedName name="PUHORMIGONSIMPLE210">#REF!</definedName>
    <definedName name="PUHORMIGONSIMPLE210_2">#N/A</definedName>
    <definedName name="puinyeccion">[107]Análisis!#REF!</definedName>
    <definedName name="PULESC" localSheetId="0">#REF!</definedName>
    <definedName name="PULESC">#REF!</definedName>
    <definedName name="pulgm">#REF!</definedName>
    <definedName name="pulido">'[111]Pres. Adic.Y'!$E$76</definedName>
    <definedName name="Pulido.Mrmol">#REF!</definedName>
    <definedName name="Pulido_y_Brillado____De_Luxe">[44]Insumos!$B$241:$D$241</definedName>
    <definedName name="Pulido_y_Brillado_de_Piso" localSheetId="0">[17]Insumos!#REF!</definedName>
    <definedName name="Pulido_y_Brillado_de_Piso">[17]Insumos!#REF!</definedName>
    <definedName name="PULIDOYBRILLADO">[91]Analisis!$E$1552</definedName>
    <definedName name="PULISTELOS1_2BAÑOS">#REF!</definedName>
    <definedName name="PULISTELOS1_2BAÑOS_2">#N/A</definedName>
    <definedName name="PULISTELOSBAÑOS">#REF!</definedName>
    <definedName name="PULISTELOSBAÑOS_2">#N/A</definedName>
    <definedName name="PULMES" localSheetId="0">#REF!</definedName>
    <definedName name="PULMES">#REF!</definedName>
    <definedName name="PULOSA">#REF!</definedName>
    <definedName name="PULOSA_2">#N/A</definedName>
    <definedName name="pulosaaproche">[107]Análisis!#REF!</definedName>
    <definedName name="pulosacalzada">[107]Análisis!#REF!</definedName>
    <definedName name="PULREPPVIEJO" localSheetId="0">#REF!</definedName>
    <definedName name="PULREPPVIEJO">#REF!</definedName>
    <definedName name="PULSUPER">#REF!</definedName>
    <definedName name="PULYCRISTAL">#REF!</definedName>
    <definedName name="PULYSAL">#REF!</definedName>
    <definedName name="PUMADERA">[107]Análisis!$H$151</definedName>
    <definedName name="PUMEZCLACALARENAPISOS">#REF!</definedName>
    <definedName name="PUMEZCLACALARENAPISOS_2">#N/A</definedName>
    <definedName name="PUMORTERO1_1">'[17]Análisis de Precios'!#REF!</definedName>
    <definedName name="PUMORTERO1_10COLOCARPISOS">#REF!</definedName>
    <definedName name="PUMORTERO1_10COLOCARPISOS_2">#N/A</definedName>
    <definedName name="PUMORTERO1_2">#REF!</definedName>
    <definedName name="PUMORTERO1_2_2">#N/A</definedName>
    <definedName name="PUMORTERO1_3">#REF!</definedName>
    <definedName name="PUMORTERO1_3_2">#N/A</definedName>
    <definedName name="PUMORTERO1_4PARAPAÑETE">#REF!</definedName>
    <definedName name="PUMORTERO1_4PARAPAÑETE_2">#N/A</definedName>
    <definedName name="PUMORTERO1_5DE1_3">#REF!</definedName>
    <definedName name="PUMORTERO1_5DE1_3_2">#N/A</definedName>
    <definedName name="PUMURO_M1">#REF!</definedName>
    <definedName name="PUMURO_M1_2">#N/A</definedName>
    <definedName name="PUMURO_M2">#REF!</definedName>
    <definedName name="PUMURO_M2_2">#N/A</definedName>
    <definedName name="punewjersey">[107]Análisis!#REF!</definedName>
    <definedName name="puñ">'[28]Pres. '!#REF!</definedName>
    <definedName name="PUPAÑETEMAESTREADOEXTERIOR">#REF!</definedName>
    <definedName name="PUPAÑETEMAESTREADOEXTERIOR_2">#N/A</definedName>
    <definedName name="PUPAÑETEMAESTREADOINTERIOR">#REF!</definedName>
    <definedName name="PUPAÑETEMAESTREADOINTERIOR_2">#N/A</definedName>
    <definedName name="PUPAÑETEPULIDO">#REF!</definedName>
    <definedName name="PUPAÑETEPULIDO_2">#N/A</definedName>
    <definedName name="PUPAÑETETECHO">'[17]Análisis de Precios'!#REF!</definedName>
    <definedName name="PUPINTURAACRILICAEXTERIOR">'[17]Análisis de Precios'!#REF!</definedName>
    <definedName name="PUPINTURAACRILICAINTERIOR">'[17]Análisis de Precios'!#REF!</definedName>
    <definedName name="PUPINTURACAL">'[17]Análisis de Precios'!#REF!</definedName>
    <definedName name="PUPINTURAMANTENIMIENTO">'[17]Análisis de Precios'!#REF!</definedName>
    <definedName name="PUPISOCERAMICA_33X33">#REF!</definedName>
    <definedName name="PUPISOCERAMICA_33X33_2">#N/A</definedName>
    <definedName name="PUPISOCERAMICACRIOLLA20X20">'[17]Análisis de Precios'!#REF!</definedName>
    <definedName name="PUPISOGRANITO_40X40">#REF!</definedName>
    <definedName name="PUPISOGRANITO_40X40_2">#N/A</definedName>
    <definedName name="PURAMPAESCALERA">#REF!</definedName>
    <definedName name="PURAMPAESCALERA_2">#N/A</definedName>
    <definedName name="PUREPLANTEO">#REF!</definedName>
    <definedName name="PUREPLANTEO_2">#N/A</definedName>
    <definedName name="purta">[20]Volumenes!#REF!</definedName>
    <definedName name="PUSEPTICO">'[17]Análisis de Precios'!#REF!</definedName>
    <definedName name="putabletas">[107]Análisis!#REF!</definedName>
    <definedName name="PUTRAMPADEGRASA">#REF!</definedName>
    <definedName name="PUTRAMPADEGRASA_2">#N/A</definedName>
    <definedName name="PUVIGA">'[17]Análisis de Precios'!#REF!</definedName>
    <definedName name="puvigastransversales">[107]Análisis!#REF!</definedName>
    <definedName name="PUZABALETAPISO">#REF!</definedName>
    <definedName name="PUZABALETAPISO_2">#N/A</definedName>
    <definedName name="PUZABALETAS">#REF!</definedName>
    <definedName name="PUZABALETAS_2">#N/A</definedName>
    <definedName name="PUZAPATACOLUMNAS_C1">#REF!</definedName>
    <definedName name="PUZAPATACOLUMNAS_C1_2">#N/A</definedName>
    <definedName name="PUZAPATACOLUMNAS_C2">#REF!</definedName>
    <definedName name="PUZAPATACOLUMNAS_C2_2">#N/A</definedName>
    <definedName name="PUZAPATACOLUMNAS_C3">#REF!</definedName>
    <definedName name="PUZAPATACOLUMNAS_C3_2">#N/A</definedName>
    <definedName name="PUZAPATACOLUMNAS_C4">#REF!</definedName>
    <definedName name="PUZAPATACOLUMNAS_C4_2">#N/A</definedName>
    <definedName name="PUZAPATACOLUMNAS_CC">#REF!</definedName>
    <definedName name="PUZAPATACOLUMNAS_CC_2">#N/A</definedName>
    <definedName name="PUZAPATACOLUMNAS_CT">#REF!</definedName>
    <definedName name="PUZAPATACOLUMNAS_CT_2">#N/A</definedName>
    <definedName name="PUZAPATACOMBINADA_C1_C12">'[17]Análisis de Precios'!#REF!</definedName>
    <definedName name="PUZAPATACOMBINADA_C1_C4">'[17]Análisis de Precios'!#REF!</definedName>
    <definedName name="PUZAPATAMURO4">#REF!</definedName>
    <definedName name="PUZAPATAMURO4_2">#N/A</definedName>
    <definedName name="PUZAPATAMURO6">#REF!</definedName>
    <definedName name="PUZAPATAMURO6_2">#N/A</definedName>
    <definedName name="PUZAPATAMURO8">#REF!</definedName>
    <definedName name="PUZAPATAMURO8_2">#N/A</definedName>
    <definedName name="PUZAPATAMURORAMPA">'[44]Análisis de Precios'!$F$201</definedName>
    <definedName name="PUZOCALOCERAMICACRIOLLADE20" localSheetId="0">'[17]Análisis de Precios'!#REF!</definedName>
    <definedName name="PUZOCALOCERAMICACRIOLLADE20">'[17]Análisis de Precios'!#REF!</definedName>
    <definedName name="PUZOCALOCERAMICACRIOLLADE33">#REF!</definedName>
    <definedName name="PUZOCALOCERAMICACRIOLLADE33_2">#N/A</definedName>
    <definedName name="PUZOCALOSGRANITO_7X40">#REF!</definedName>
    <definedName name="PUZOCALOSGRANITO_7X40_2">#N/A</definedName>
    <definedName name="PVALVCIST1" localSheetId="0">#REF!</definedName>
    <definedName name="PVALVCIST1">#REF!</definedName>
    <definedName name="PVALVCIST12">#REF!</definedName>
    <definedName name="PVALVCIST34">#REF!</definedName>
    <definedName name="PVALVSEG34">#REF!</definedName>
    <definedName name="PVARTIE586">#REF!</definedName>
    <definedName name="PVC">'[25]Pu-Sanit.'!$C$126</definedName>
    <definedName name="PVC_3">[29]Materiales!$E$69</definedName>
    <definedName name="PVC1_2">[29]Materiales!$E$73</definedName>
    <definedName name="PVC3_4">[29]Materiales!$E$72</definedName>
    <definedName name="PVENTAABCO" localSheetId="0">#REF!</definedName>
    <definedName name="PVENTAABCO">#REF!</definedName>
    <definedName name="PVENTAABRONCE">#REF!</definedName>
    <definedName name="PVENTAAVIDRIOB">#REF!</definedName>
    <definedName name="PVENTBBVIDRIO">#REF!</definedName>
    <definedName name="PVENTBBVIDRIOB">#REF!</definedName>
    <definedName name="PVENTBCO">#REF!</definedName>
    <definedName name="PVENTSALAAMALUNATVC">#REF!</definedName>
    <definedName name="PVIB3030CRE">#REF!</definedName>
    <definedName name="PVIB3030GRI">#REF!</definedName>
    <definedName name="PVIB3030VER">#REF!</definedName>
    <definedName name="PWINCHE2000K">[110]INS!$D$568</definedName>
    <definedName name="PZ">#REF!</definedName>
    <definedName name="PZGRANITO30BCO">#REF!</definedName>
    <definedName name="PZGRANITO30GRIS">#REF!</definedName>
    <definedName name="PZGRANITO40BCO">#REF!</definedName>
    <definedName name="PZGRANITOPERROY40">#REF!</definedName>
    <definedName name="PZMOSAICO25ROJ">#REF!</definedName>
    <definedName name="PZOCALOBARRO10X3">#REF!</definedName>
    <definedName name="PZOCESC23BCO">#REF!</definedName>
    <definedName name="qqvarilla">'[87]Analisis Unit. '!$F$36</definedName>
    <definedName name="quicio.de.marmol">#REF!</definedName>
    <definedName name="Quicio.loceta.cemento">#REF!</definedName>
    <definedName name="quicio.Marmol">#REF!</definedName>
    <definedName name="quicio.y.entrepuerta">#REF!</definedName>
    <definedName name="QUICIOGRA30BCO">#REF!</definedName>
    <definedName name="QUICIOGRA40BCO">#REF!</definedName>
    <definedName name="QUICIOLAD">#REF!</definedName>
    <definedName name="QUICIOMOS25ROJ">#REF!</definedName>
    <definedName name="QUIEBRASOLESVERTCONTRA">#REF!</definedName>
    <definedName name="R_" localSheetId="0">[12]Senalizacion!#REF!</definedName>
    <definedName name="R_">[12]Senalizacion!#REF!</definedName>
    <definedName name="RA">'[2]Part. No Ejecutables'!#REF!</definedName>
    <definedName name="Rampa.2da">#REF!</definedName>
    <definedName name="Rampa.escalera.Villas">#REF!</definedName>
    <definedName name="RAMPAESC">#REF!</definedName>
    <definedName name="rastra">'[40]Listado Equipos a utilizar'!#REF!</definedName>
    <definedName name="rastrapuas">'[40]Listado Equipos a utilizar'!#REF!</definedName>
    <definedName name="Rata">#REF!</definedName>
    <definedName name="rateadohormigon">[144]I.HORMIGON!$J$81</definedName>
    <definedName name="RE" localSheetId="0">[26]A!#REF!</definedName>
    <definedName name="RE">[26]A!#REF!</definedName>
    <definedName name="rec.ceram.criolla">#REF!</definedName>
    <definedName name="RECOEQUIP">'[145]anal term'!$G$1485</definedName>
    <definedName name="RECOMAGRA">'[20]anal term'!#REF!</definedName>
    <definedName name="RECOMAGRAN">'[20]anal term'!#REF!</definedName>
    <definedName name="Recreación">'[55]Hoja de presupuesto'!$G$173</definedName>
    <definedName name="red_pp_2x1">[71]PRECIOS!$E$34</definedName>
    <definedName name="red_pp_2x1.5">[71]PRECIOS!$E$33</definedName>
    <definedName name="red_pvc_3x2">[71]PRECIOS!$E$79</definedName>
    <definedName name="red_pvc_4x3">[71]PRECIOS!$E$77</definedName>
    <definedName name="RED1_2A3_8HG">[29]Materiales!$E$433</definedName>
    <definedName name="REDBUSHG112X1" localSheetId="0">#REF!</definedName>
    <definedName name="REDBUSHG112X1">#REF!</definedName>
    <definedName name="REDBUSHG12X38">#REF!</definedName>
    <definedName name="REDBUSHG1X34">#REF!</definedName>
    <definedName name="REDBUSHG212X1">#REF!</definedName>
    <definedName name="REDBUSHG2X1">#REF!</definedName>
    <definedName name="REDBUSHG2X34">#REF!</definedName>
    <definedName name="REDBUSHG34X12">#REF!</definedName>
    <definedName name="REDBUSHG3X212">#REF!</definedName>
    <definedName name="REDCOPAHG12X38">#REF!</definedName>
    <definedName name="REDCOPAHG1X34">#REF!</definedName>
    <definedName name="REDCOPAHG212X1">#REF!</definedName>
    <definedName name="REDCOPAHG2X112">#REF!</definedName>
    <definedName name="REDCOPAHG2X34">#REF!</definedName>
    <definedName name="REDCOPAHG34X12">#REF!</definedName>
    <definedName name="REDCPVC1X34">#REF!</definedName>
    <definedName name="REDCPVC34X12">#REF!</definedName>
    <definedName name="REDPVCDREN3X112">#REF!</definedName>
    <definedName name="REDPVCDREN3X2">#REF!</definedName>
    <definedName name="REDPVCDREN4X2">#REF!</definedName>
    <definedName name="REDPVCDREN4X3">#REF!</definedName>
    <definedName name="REDPVCDREN6X4">#REF!</definedName>
    <definedName name="REDPVCPRES112X1">#REF!</definedName>
    <definedName name="REDPVCPRES1X34">#REF!</definedName>
    <definedName name="REDPVCPRES2X1">#REF!</definedName>
    <definedName name="REDPVCPRES34X12">#REF!</definedName>
    <definedName name="REDPVCPRES4X2">#REF!</definedName>
    <definedName name="REDPVCPRES4X3">#REF!</definedName>
    <definedName name="reesti">#REF!</definedName>
    <definedName name="reestii">#REF!</definedName>
    <definedName name="reestiii">#REF!</definedName>
    <definedName name="reestiiii">#REF!</definedName>
    <definedName name="REFERENCIA">[146]COF!$G$733</definedName>
    <definedName name="refuerzo.plano">#REF!</definedName>
    <definedName name="Reg">#REF!</definedName>
    <definedName name="reg.compac.rell">'[73]Costos Mano de Obra'!$O$13</definedName>
    <definedName name="REG10104CRIOLLO" localSheetId="0">#REF!</definedName>
    <definedName name="REG10104CRIOLLO">#REF!</definedName>
    <definedName name="REG12124CRIOLLO">#REF!</definedName>
    <definedName name="REG44USA">#REF!</definedName>
    <definedName name="REG55USA">#REF!</definedName>
    <definedName name="REG664CRIOLLO">#REF!</definedName>
    <definedName name="REG884CRIOLLO">#REF!</definedName>
    <definedName name="regado.hormigon">'[73]Costos Mano de Obra'!$O$41</definedName>
    <definedName name="Regado.y.Compactado">#REF!</definedName>
    <definedName name="Regado_y_Compactación_Tosca___A_M">[17]Insumos!#REF!</definedName>
    <definedName name="regi">[147]Presupuesto!#REF!</definedName>
    <definedName name="REGISTRO">#REF!</definedName>
    <definedName name="REGLA" localSheetId="0">#REF!</definedName>
    <definedName name="REGLA">#REF!</definedName>
    <definedName name="Regla.pañete">#REF!</definedName>
    <definedName name="Regla_para_Pañete____Preparada">[44]Insumos!$B$76:$D$76</definedName>
    <definedName name="REGLAEMPAÑETE">[29]Materiales!$E$640</definedName>
    <definedName name="rei">#REF!</definedName>
    <definedName name="reii">#REF!</definedName>
    <definedName name="reiii">#REF!</definedName>
    <definedName name="reiiii">#REF!</definedName>
    <definedName name="REJILLAPISO">'[82]LISTA DE MATERIALES'!$C$215</definedName>
    <definedName name="REJILLAPISOALUM" localSheetId="0">#REF!</definedName>
    <definedName name="REJILLAPISOALUM">#REF!</definedName>
    <definedName name="REL">#REF!</definedName>
    <definedName name="Rell.caliche">'[73]Insumos materiales'!$J$32</definedName>
    <definedName name="RELLCOMP">'[20]anal term'!#REF!</definedName>
    <definedName name="RELLENO">[74]Analisis!$F$74</definedName>
    <definedName name="Relleno.caliche">#REF!</definedName>
    <definedName name="RELLENO_PRESTAMO">'[79]Analisis BC'!$H$32</definedName>
    <definedName name="RELLENOARENA">[37]Analisis!$F$1158</definedName>
    <definedName name="RELLENOARENAE">[36]Analisis!$F$1352</definedName>
    <definedName name="RELLENOCAL" localSheetId="0">#REF!</definedName>
    <definedName name="RELLENOCAL">#REF!</definedName>
    <definedName name="RELLENOCALEQ">#REF!</definedName>
    <definedName name="RELLENOCALGRAN">#REF!</definedName>
    <definedName name="RELLENOCALGRANEQ">#REF!</definedName>
    <definedName name="RELLENOCALICHE">[37]Analisis!$F$1173</definedName>
    <definedName name="RELLENOCALICHEE">[36]Analisis!$F$1367</definedName>
    <definedName name="RELLENOCALICHEYARENA">[37]Analisis!$F$1189</definedName>
    <definedName name="RELLENOCALICHEYARENAE">[36]Analisis!$F$1384</definedName>
    <definedName name="rellenocompac">'[67]Analisis RELLENO'!$E$9</definedName>
    <definedName name="RELLENOCOMPACTADO" localSheetId="0">#REF!</definedName>
    <definedName name="RELLENOCOMPACTADO">#REF!</definedName>
    <definedName name="RELLENOGRAN">#REF!</definedName>
    <definedName name="RELLENOGRANEQ">#REF!</definedName>
    <definedName name="RELLENOGRANZOTECONTRA">#REF!</definedName>
    <definedName name="RELLENOREP" localSheetId="0">#REF!</definedName>
    <definedName name="RELLENOREP">#REF!</definedName>
    <definedName name="RELLENOREPEQ">#REF!</definedName>
    <definedName name="RELLENOREPOSICION">[37]Analisis!$F$1204</definedName>
    <definedName name="RELLENOREPOSICIONE">[36]Analisis!$F$1397</definedName>
    <definedName name="Remoción_de_Capa_Vegetal">[17]Insumos!#REF!</definedName>
    <definedName name="REMOCIONCAPAVEGETAL">[36]Analisis!$F$1402</definedName>
    <definedName name="REMOCIONCVMANO" localSheetId="0">#REF!</definedName>
    <definedName name="REMOCIONCVMANO">#REF!</definedName>
    <definedName name="REMREINSTTRANSFCONTRA">#REF!</definedName>
    <definedName name="RENDACEROS">#REF!</definedName>
    <definedName name="RENDBLOQUES">#REF!</definedName>
    <definedName name="RENDCALES">#REF!</definedName>
    <definedName name="RENDCEMPVCGL">#REF!</definedName>
    <definedName name="RENDCEMPVCK">#REF!</definedName>
    <definedName name="RENDCEMPVCP">#REF!</definedName>
    <definedName name="RENDCLAVOS">#REF!</definedName>
    <definedName name="RENDIMIENTOS">#REF!</definedName>
    <definedName name="RENDIMPERM">#REF!</definedName>
    <definedName name="RENDMATINST">#REF!</definedName>
    <definedName name="RENDPINTURAS">#REF!</definedName>
    <definedName name="RENDPISOS">#REF!</definedName>
    <definedName name="RENDTEFLON">#REF!</definedName>
    <definedName name="RENDTRANSPBLO">#REF!</definedName>
    <definedName name="RENDTRANSPGRAN">#REF!</definedName>
    <definedName name="REPAGUA1CONTRA">#REF!</definedName>
    <definedName name="REPAGUA2CONTRA">#REF!</definedName>
    <definedName name="REPARRASTRE4CONTRA">#REF!</definedName>
    <definedName name="REPARRASTRE6CONTRA">#REF!</definedName>
    <definedName name="REPELLOTECHO">#REF!</definedName>
    <definedName name="REPLANTEO">#REF!</definedName>
    <definedName name="REPLANTEOM">#REF!</definedName>
    <definedName name="REPLANTEOM2">#REF!</definedName>
    <definedName name="REPORTE">#N/A</definedName>
    <definedName name="REPORTE_01">#N/A</definedName>
    <definedName name="REPORTE_02">#N/A</definedName>
    <definedName name="REPORTE_03">#N/A</definedName>
    <definedName name="REPORTE_04">#N/A</definedName>
    <definedName name="REPORTE_05">#N/A</definedName>
    <definedName name="REPORTE_06">#N/A</definedName>
    <definedName name="REPORTE_07">#N/A</definedName>
    <definedName name="REPORTE_08">#N/A</definedName>
    <definedName name="REPORTE_09">#N/A</definedName>
    <definedName name="Reposicion.Material.Excavado">#REF!</definedName>
    <definedName name="reposicionrell">'[67]Analisis RELLENO'!$E$16</definedName>
    <definedName name="RESANE" localSheetId="0">#REF!</definedName>
    <definedName name="RESANE">#REF!</definedName>
    <definedName name="REST.BUFFET.Y.COCINA">#REF!</definedName>
    <definedName name="Rest.Coc.C">[60]Análisis!#REF!</definedName>
    <definedName name="Rest.Coc.C1.3.5">[60]Análisis!#REF!</definedName>
    <definedName name="Rest.Coc.C2">[60]Análisis!#REF!</definedName>
    <definedName name="Rest.Coc.C4">[60]Análisis!#REF!</definedName>
    <definedName name="Rest.Coc.C6">[60]Análisis!#REF!</definedName>
    <definedName name="Rest.Coc.C7">[60]Análisis!#REF!</definedName>
    <definedName name="Rest.Coc.CA">[60]Análisis!#REF!</definedName>
    <definedName name="Rest.Coc.Techo.Cocina">[60]Análisis!#REF!</definedName>
    <definedName name="Rest.Coc.V1">[60]Análisis!#REF!</definedName>
    <definedName name="Rest.Coc.V12">[60]Análisis!#REF!</definedName>
    <definedName name="Rest.Coc.V13">[60]Análisis!#REF!</definedName>
    <definedName name="Rest.Coc.V14">[60]Análisis!#REF!</definedName>
    <definedName name="Rest.Coc.V2">[60]Análisis!#REF!</definedName>
    <definedName name="Rest.Coc.V3">[60]Análisis!#REF!</definedName>
    <definedName name="Rest.Coc.V4">[60]Análisis!#REF!</definedName>
    <definedName name="Rest.Coc.V5">[60]Análisis!#REF!</definedName>
    <definedName name="Rest.Coc.V6">[60]Análisis!#REF!</definedName>
    <definedName name="Rest.Coc.V7">[60]Análisis!#REF!</definedName>
    <definedName name="Rest.Coc.Zc">[60]Análisis!#REF!</definedName>
    <definedName name="Rest.Coc.Zc1">[60]Análisis!#REF!</definedName>
    <definedName name="Rest.Coc.Zc2">[60]Análisis!#REF!</definedName>
    <definedName name="Rest.Coc.Zc3">[60]Análisis!#REF!</definedName>
    <definedName name="Rest.Coc.Zc4">[60]Análisis!#REF!</definedName>
    <definedName name="Rest.Coc.Zc5">[60]Análisis!#REF!</definedName>
    <definedName name="Rest.Coc.Zc6">[60]Análisis!#REF!</definedName>
    <definedName name="Rest.Coc.Zc7">[60]Análisis!#REF!</definedName>
    <definedName name="Rest.Esp.Col.C1">[60]Análisis!#REF!</definedName>
    <definedName name="Rest.Esp.Col.C2">[60]Análisis!#REF!</definedName>
    <definedName name="Rest.Esp.Col.C3">[60]Análisis!#REF!</definedName>
    <definedName name="Rest.Esp.Col.C4">[60]Análisis!#REF!</definedName>
    <definedName name="Rest.Esp.Col.Cc">[60]Análisis!#REF!</definedName>
    <definedName name="Rest.Esp.Losa.Techo">[60]Análisis!#REF!</definedName>
    <definedName name="Rest.Esp.Viga.V1">[60]Análisis!#REF!</definedName>
    <definedName name="Rest.Esp.Viga.V2">[60]Análisis!#REF!</definedName>
    <definedName name="Rest.Esp.Viga.V3">[60]Análisis!#REF!</definedName>
    <definedName name="Rest.Esp.Viga.V4R">[60]Análisis!#REF!</definedName>
    <definedName name="Rest.Esp.Viga.V5">[60]Análisis!#REF!</definedName>
    <definedName name="Rest.Esp.Viga.V6R">[60]Análisis!#REF!</definedName>
    <definedName name="Rest.Esp.Viga.V7R">[60]Análisis!#REF!</definedName>
    <definedName name="Rest.Esp.Viga.V8R">[60]Análisis!#REF!</definedName>
    <definedName name="Rest.Tematico">#REF!</definedName>
    <definedName name="RESTAURANT.ESPECIALIDADES">#REF!</definedName>
    <definedName name="RESUMEN">#REF!</definedName>
    <definedName name="RESUMENHRS">#REF!</definedName>
    <definedName name="Retardante.SX400R.4oz.">#REF!</definedName>
    <definedName name="RETFRA">#REF!</definedName>
    <definedName name="Retrop">[33]Equipos!$E$9</definedName>
    <definedName name="retui">#REF!</definedName>
    <definedName name="retuii">#REF!</definedName>
    <definedName name="retuiii">#REF!</definedName>
    <definedName name="retuiiii">#REF!</definedName>
    <definedName name="REUBPLANTA400CONTRA">#REF!</definedName>
    <definedName name="REUBSWTRANSF1000CONTRA">#REF!</definedName>
    <definedName name="Rev.Baldosines">#REF!</definedName>
    <definedName name="Rev.ceram.15x15.serv.">[55]Análisis!$D$620</definedName>
    <definedName name="Rev.ceram.cocina.bano">[55]Análisis!$D$601</definedName>
    <definedName name="Rev.ceram.fachada.Asumido">#REF!</definedName>
    <definedName name="Rev.Cerámica">#REF!</definedName>
    <definedName name="Rev.Gres">#REF!</definedName>
    <definedName name="Rev.Marmol.Antillano">[60]Análisis!#REF!</definedName>
    <definedName name="Rev.Piedra">#REF!</definedName>
    <definedName name="REVCECRI15A20">[57]UASD!$F$3537</definedName>
    <definedName name="REVCER01" localSheetId="0">#REF!</definedName>
    <definedName name="REVCER01">#REF!</definedName>
    <definedName name="REVCER09">#REF!</definedName>
    <definedName name="Reves.de.ladrillo.2x4x8">[55]Análisis!$D$629</definedName>
    <definedName name="reves.marmol">#REF!</definedName>
    <definedName name="Reves.Piedra.caliza">[55]Análisis!$D$645</definedName>
    <definedName name="Revest.Ceram.Importada">#REF!</definedName>
    <definedName name="Revest.Cerám.Mezc.Antillana">[60]Análisis!#REF!</definedName>
    <definedName name="Revest.Ceramica.15x15">#REF!</definedName>
    <definedName name="revest.clavot">#REF!</definedName>
    <definedName name="Revest.en.piedra.coralina">[55]Análisis!$D$638</definedName>
    <definedName name="Revest.Loseta.cem.Pulido">#REF!</definedName>
    <definedName name="Revest.marmol">[55]Análisis!$D$591</definedName>
    <definedName name="Revest.Mármol.Tipo.B.30x60">#REF!</definedName>
    <definedName name="Revest.Porcelanato30x60">[55]Análisis!$D$610</definedName>
    <definedName name="REVESTIMIENTOS">#REF!</definedName>
    <definedName name="REVLAD248">#REF!</definedName>
    <definedName name="REVLADBIS228">#REF!</definedName>
    <definedName name="RNCARQSA">#REF!</definedName>
    <definedName name="RNCJAGS">#REF!</definedName>
    <definedName name="RO_TEMP">#REF!</definedName>
    <definedName name="ROBLEBRA">[148]Ins!$E$1011</definedName>
    <definedName name="rodillo">'[40]Listado Equipos a utilizar'!#REF!</definedName>
    <definedName name="rodneu">'[40]Listado Equipos a utilizar'!#REF!</definedName>
    <definedName name="ROSETA" localSheetId="0">#REF!</definedName>
    <definedName name="ROSETA">#REF!</definedName>
    <definedName name="roti">#REF!</definedName>
    <definedName name="rotii">#REF!</definedName>
    <definedName name="rotiii">#REF!</definedName>
    <definedName name="rotiiii">#REF!</definedName>
    <definedName name="rt">[101]Insumos!$I$3</definedName>
    <definedName name="RUEDACAJABOLA3" localSheetId="0">#REF!</definedName>
    <definedName name="RUEDACAJABOLA3">#REF!</definedName>
    <definedName name="RUSTICO">#REF!</definedName>
    <definedName name="RV">[1]Presup.!#REF!</definedName>
    <definedName name="rvesti">#REF!</definedName>
    <definedName name="rvestii">#REF!</definedName>
    <definedName name="rvestiii">#REF!</definedName>
    <definedName name="rvestiiii">#REF!</definedName>
    <definedName name="S" localSheetId="0">[3]A!#REF!</definedName>
    <definedName name="S">[3]A!#REF!</definedName>
    <definedName name="sal_af_0.5">[71]PRECIOS!$E$46</definedName>
    <definedName name="sal_af_1.5">[71]PRECIOS!$E$45</definedName>
    <definedName name="sal_pvc_2">[71]PRECIOS!$E$88</definedName>
    <definedName name="sal_pvc_4">[71]PRECIOS!$E$87</definedName>
    <definedName name="SALARIO">[149]Hoja1!$C$4</definedName>
    <definedName name="SALCAL" localSheetId="0">#REF!</definedName>
    <definedName name="SALCAL">#REF!</definedName>
    <definedName name="SALIDA">#N/A</definedName>
    <definedName name="SALIDATELEFONO">'[137]Analisis Reclamados'!$F$94</definedName>
    <definedName name="SAlomonicas" localSheetId="0">#REF!</definedName>
    <definedName name="SAlomonicas">#REF!</definedName>
    <definedName name="SALON.CONVENCIONES">#REF!</definedName>
    <definedName name="SALTEL">#REF!</definedName>
    <definedName name="SANITARIAS">#REF!</definedName>
    <definedName name="sardinel">#REF!</definedName>
    <definedName name="SBOTONTIMBRE">[36]Analisis!$F$355</definedName>
    <definedName name="SCALENTADOR">[36]Analisis!$F$310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>'[28]Pres. '!#REF!</definedName>
    <definedName name="SDFSDD">#REF!</definedName>
    <definedName name="Sealer">#REF!</definedName>
    <definedName name="Seguetas____Ultra">[17]Insumos!#REF!</definedName>
    <definedName name="SEGUROS">#REF!</definedName>
    <definedName name="SEMIGL">[29]Materiales!$E$42</definedName>
    <definedName name="senai">#REF!</definedName>
    <definedName name="senaii">#REF!</definedName>
    <definedName name="senaiii">#REF!</definedName>
    <definedName name="senaiiii">#REF!</definedName>
    <definedName name="SEPTICOCAL" localSheetId="0">#REF!</definedName>
    <definedName name="SEPTICOCAL">#REF!</definedName>
    <definedName name="SEPTICOROC">#REF!</definedName>
    <definedName name="SEPTICOTIE">#REF!</definedName>
    <definedName name="SEPTICOTIESDIS">#REF!</definedName>
    <definedName name="Sereno_Mes">[89]MO!$B$16</definedName>
    <definedName name="Servicio.Vaciado.con.bomba">'[73]Insumos materiales'!$J$45</definedName>
    <definedName name="sf" localSheetId="0">'[28]Pres. '!#REF!</definedName>
    <definedName name="sf">'[28]Pres. '!#REF!</definedName>
    <definedName name="Sheet">#REF!</definedName>
    <definedName name="SHEETROCK">[91]Analisis!$E$166</definedName>
    <definedName name="Sheetrock.antihumedad">#REF!</definedName>
    <definedName name="Sheetrock.en.plastbau">#REF!</definedName>
    <definedName name="sheetrock.media">[92]Insumos!$L$38</definedName>
    <definedName name="shingle.asfaltico">#REF!</definedName>
    <definedName name="SIFON2">'[25]Pu-Sanit.'!$C$148</definedName>
    <definedName name="SIFONFREGPVC" localSheetId="0">#REF!</definedName>
    <definedName name="SIFONFREGPVC">#REF!</definedName>
    <definedName name="SIFONLAV1_4PVC">[37]Materiales!$E$598</definedName>
    <definedName name="SIFONLAVCROM" localSheetId="0">#REF!</definedName>
    <definedName name="SIFONLAVCROM">#REF!</definedName>
    <definedName name="SIFONLAVPVC">#REF!</definedName>
    <definedName name="SIFONPVC112">#REF!</definedName>
    <definedName name="SIFONPVC2">#REF!</definedName>
    <definedName name="SIFONPVC3">#REF!</definedName>
    <definedName name="SIFONPVC4">#REF!</definedName>
    <definedName name="sigaesplael">'[20]Ana-elect.'!#REF!</definedName>
    <definedName name="SILICONE" localSheetId="0">#REF!</definedName>
    <definedName name="SILICONE">#REF!</definedName>
    <definedName name="SILICONTUBO">[29]Materiales!$E$613</definedName>
    <definedName name="SILICOOL" localSheetId="0">#REF!</definedName>
    <definedName name="SILICOOL">#REF!</definedName>
    <definedName name="SINTERRUPTOR3VIAS">[36]Analisis!$F$252</definedName>
    <definedName name="SINTERRUPTOR4VIAS">[36]Analisis!$F$263</definedName>
    <definedName name="SINTERRUPTORDOBLE">[36]Analisis!$F$229</definedName>
    <definedName name="SINTERRUPTORSENCILLO">[37]Analisis!$F$205</definedName>
    <definedName name="SINTERRUPTORTRIPLE">[36]Analisis!$F$241</definedName>
    <definedName name="Sistema.Agua.Potable.Entrepiso">#REF!</definedName>
    <definedName name="sistema.aire.acondicionado">[55]Resumen!$D$24</definedName>
    <definedName name="Sistema.contra.incendio">#REF!</definedName>
    <definedName name="SLAVADERODOBLE">[37]Analisis!$F$701</definedName>
    <definedName name="SLAVADEROSENCILLO">[36]Analisis!$F$797</definedName>
    <definedName name="SLUZCENITAL">[37]Analisis!$F$193</definedName>
    <definedName name="solap">#REF!</definedName>
    <definedName name="solvente">#REF!</definedName>
    <definedName name="SSS">#REF!</definedName>
    <definedName name="Stain">#REF!</definedName>
    <definedName name="STELEFONOTAPA">[37]Analisis!$F$319</definedName>
    <definedName name="STOMACORRIENTE110">[37]Analisis!$F$272</definedName>
    <definedName name="STOMACORRIENTE220">[36]Analisis!$F$298</definedName>
    <definedName name="stud2.5.s22">[92]Insumos!$L$30</definedName>
    <definedName name="su">[150]Pres.!$B$56</definedName>
    <definedName name="SUB">[70]Análisis!#REF!</definedName>
    <definedName name="SUB.1.ExteriorA.N.">#REF!</definedName>
    <definedName name="Sub.Ext.Gral.">#REF!</definedName>
    <definedName name="Sub.Mat.Losa.Aligerada">#REF!</definedName>
    <definedName name="Sub.Total.1">#REF!</definedName>
    <definedName name="SUB.TOTAL.Prelim.A.N.">#REF!</definedName>
    <definedName name="SUB.VILLA1">#REF!</definedName>
    <definedName name="SUB_2">#N/A</definedName>
    <definedName name="SUB_3">#N/A</definedName>
    <definedName name="SUB_TOTAL.Prelim.FaseI">#REF!</definedName>
    <definedName name="Sub_Total_1.Cocina">#REF!</definedName>
    <definedName name="SUB_TOTAL_1.Lav.">#REF!</definedName>
    <definedName name="SUB_TOTAL_EN_RD">'[151]Laurel(OBINSA)'!$H$107</definedName>
    <definedName name="SUBAREMES01" localSheetId="0">#REF!</definedName>
    <definedName name="SUBAREMES01">#REF!</definedName>
    <definedName name="SUBAREPOL02">#REF!</definedName>
    <definedName name="SUBAREPOL03">#REF!</definedName>
    <definedName name="SUBAREPOL04">#REF!</definedName>
    <definedName name="SUBAREPOL05">#REF!</definedName>
    <definedName name="SUBAREPOL06">#REF!</definedName>
    <definedName name="SUBBASE">[42]ANALISIS!$H$416</definedName>
    <definedName name="SUBBLO10MES02" localSheetId="0">#REF!</definedName>
    <definedName name="SUBBLO10MES02">#REF!</definedName>
    <definedName name="SUBBLO10MES03">#REF!</definedName>
    <definedName name="SUBBLO10MES04">#REF!</definedName>
    <definedName name="SUBBLO10MES05">#REF!</definedName>
    <definedName name="SUBBLO10MES06">#REF!</definedName>
    <definedName name="SUBBLO10POL02">#REF!</definedName>
    <definedName name="SUBBLO10POL03">#REF!</definedName>
    <definedName name="SUBBLO10POL04">#REF!</definedName>
    <definedName name="SUBBLO10POL05">#REF!</definedName>
    <definedName name="SUBBLO10POL06">#REF!</definedName>
    <definedName name="SUBBLO12MES02">#REF!</definedName>
    <definedName name="SUBBLO12MES03">#REF!</definedName>
    <definedName name="SUBBLO12MES04">#REF!</definedName>
    <definedName name="SUBBLO12MES05">#REF!</definedName>
    <definedName name="SUBBLO12MES06">#REF!</definedName>
    <definedName name="SUBBLO12POL02">#REF!</definedName>
    <definedName name="SUBBLO12POL03">#REF!</definedName>
    <definedName name="SUBBLO12POL04">#REF!</definedName>
    <definedName name="SUBBLO12POL05">#REF!</definedName>
    <definedName name="SUBBLO12POL06">#REF!</definedName>
    <definedName name="SUBBLO4MES02">#REF!</definedName>
    <definedName name="SUBBLO4MES03">#REF!</definedName>
    <definedName name="SUBBLO4MES04">#REF!</definedName>
    <definedName name="SUBBLO4MES05">#REF!</definedName>
    <definedName name="SUBBLO4MES06">#REF!</definedName>
    <definedName name="SUBBLO4POL02">#REF!</definedName>
    <definedName name="SUBBLO4POL03">#REF!</definedName>
    <definedName name="SUBBLO4POL04">#REF!</definedName>
    <definedName name="SUBBLO4POL05">#REF!</definedName>
    <definedName name="SUBBLO4POL06">#REF!</definedName>
    <definedName name="SUBBLO6MES02">#REF!</definedName>
    <definedName name="SUBBLO6MES03">#REF!</definedName>
    <definedName name="SUBBLO6MES04">#REF!</definedName>
    <definedName name="SUBBLO6MES05">#REF!</definedName>
    <definedName name="SUBBLO6MES06">#REF!</definedName>
    <definedName name="SUBBLO6POL02">#REF!</definedName>
    <definedName name="SUBBLO6POL03">#REF!</definedName>
    <definedName name="SUBBLO6POL04">#REF!</definedName>
    <definedName name="SUBBLO6POL05">#REF!</definedName>
    <definedName name="SUBBLO6POL06">#REF!</definedName>
    <definedName name="SUBBLO8MES02">#REF!</definedName>
    <definedName name="SUBBLO8MES03">#REF!</definedName>
    <definedName name="SUBBLO8MES04">#REF!</definedName>
    <definedName name="SUBBLO8MES05">#REF!</definedName>
    <definedName name="SUBBLO8MES06">#REF!</definedName>
    <definedName name="SUBBLO8POL02">#REF!</definedName>
    <definedName name="SUBBLO8POL03">#REF!</definedName>
    <definedName name="SUBBLO8POL04">#REF!</definedName>
    <definedName name="SUBBLO8POL05">#REF!</definedName>
    <definedName name="SUBBLO8POL06">#REF!</definedName>
    <definedName name="SUBFDAPOL02">#REF!</definedName>
    <definedName name="SUBFDAPOL03">#REF!</definedName>
    <definedName name="SUBFDAPOL04">#REF!</definedName>
    <definedName name="SUBFDAPOL05">#REF!</definedName>
    <definedName name="SUBFDAPOL06">#REF!</definedName>
    <definedName name="SUBGRAMES01">#REF!</definedName>
    <definedName name="SUBGRAPOL02">#REF!</definedName>
    <definedName name="SUBGRAPOL03">#REF!</definedName>
    <definedName name="SUBGRAPOL04">#REF!</definedName>
    <definedName name="SUBGRAPOL05">#REF!</definedName>
    <definedName name="SUBGRAPOL06">#REF!</definedName>
    <definedName name="Subida.mat.Fino">#REF!</definedName>
    <definedName name="Subida.Mat.pintura">'[73]Costos Mano de Obra'!$O$55</definedName>
    <definedName name="Subida__Bajada_y_Transporte_Cemento" localSheetId="0">[52]Insumos!#REF!</definedName>
    <definedName name="Subida__Bajada_y_Transporte_Cemento">[52]Insumos!#REF!</definedName>
    <definedName name="Subida__Bajada_y_Transporte_Cemento_2">#N/A</definedName>
    <definedName name="Subida__Bajada_y_Transporte_Cemento_3">#N/A</definedName>
    <definedName name="subtotal">#REF!</definedName>
    <definedName name="subtotal_2">"$#REF!.$H$59"</definedName>
    <definedName name="subtotal_3">"$#REF!.$H$59"</definedName>
    <definedName name="SUBTOTAL1">#REF!</definedName>
    <definedName name="SUBTOTAL1_2">"$#REF!.$H$52"</definedName>
    <definedName name="SUBTOTAL1_3">"$#REF!.$H$52"</definedName>
    <definedName name="SUBTOTALA">#REF!</definedName>
    <definedName name="SUBTOTALA_2">"$#REF!.$M$53"</definedName>
    <definedName name="SUBTOTALA_3">"$#REF!.$M$53"</definedName>
    <definedName name="SUBTOTALGASTOSGENERALES">#REF!</definedName>
    <definedName name="SUBTOTALGASTOSGENERALES_2">"$#REF!.$H$67"</definedName>
    <definedName name="SUBTOTALGASTOSGENERALES_3">"$#REF!.$H$67"</definedName>
    <definedName name="SUBTOTALGASTOSGENERALES1">#REF!</definedName>
    <definedName name="SUBTOTALGASTOSGENERALES1_2">"$#REF!.$H$59"</definedName>
    <definedName name="SUBTOTALGASTOSGENERALES1_3">"$#REF!.$H$59"</definedName>
    <definedName name="subtotalgeneral">#REF!</definedName>
    <definedName name="SUBTOTALPRESU">#REF!</definedName>
    <definedName name="SUBTOTALPRESU_2">"$#REF!.$F$52"</definedName>
    <definedName name="SUBTOTALPRESU_3">"$#REF!.$F$52"</definedName>
    <definedName name="SUELDO">#REF!</definedName>
    <definedName name="SUELDO_2">"$#REF!.$#REF!$#REF!"</definedName>
    <definedName name="SUELDO_3">"$#REF!.$#REF!$#REF!"</definedName>
    <definedName name="SUMA2N" localSheetId="0">#REF!</definedName>
    <definedName name="SUMA2N">#REF!</definedName>
    <definedName name="SUMA3N" localSheetId="0">#REF!</definedName>
    <definedName name="SUMA3N">#REF!</definedName>
    <definedName name="SUMA4N">#REF!</definedName>
    <definedName name="SUMA5N">#REF!</definedName>
    <definedName name="SUMA6N" localSheetId="0">#REF!</definedName>
    <definedName name="SUMA6N">#REF!</definedName>
    <definedName name="Suministro_y_Regado_de_Tierra_Negra" localSheetId="0">[17]Insumos!#REF!</definedName>
    <definedName name="Suministro_y_Regado_de_Tierra_Negra">[17]Insumos!#REF!</definedName>
    <definedName name="SUMINISTROS">#REF!</definedName>
    <definedName name="T" localSheetId="0">#REF!</definedName>
    <definedName name="T">#REF!</definedName>
    <definedName name="TABIQUESBAÑOSM2CONTRA">#REF!</definedName>
    <definedName name="TABLA">#REF!</definedName>
    <definedName name="Tabla1">#REF!</definedName>
    <definedName name="tablaadicionales">[152]Cubicacion!$A$125:$G$159</definedName>
    <definedName name="TABLAP" localSheetId="0">#REF!</definedName>
    <definedName name="TABLAP">#REF!</definedName>
    <definedName name="TABLAPARTIDAS" localSheetId="0">#REF!</definedName>
    <definedName name="TABLAPARTIDAS">#REF!</definedName>
    <definedName name="TABLESTACADO" localSheetId="0">'[153]Ana.precios un'!#REF!</definedName>
    <definedName name="TABLESTACADO">'[153]Ana.precios un'!#REF!</definedName>
    <definedName name="tablestacas">[107]Análisis!#REF!</definedName>
    <definedName name="TABLETAS">[70]Análisis!#REF!</definedName>
    <definedName name="TABLETAS_2">#N/A</definedName>
    <definedName name="TABLETAS_3">#N/A</definedName>
    <definedName name="TANGIT">'[20]Pu-Sanit.'!$C$130</definedName>
    <definedName name="TANQUEAGUA" localSheetId="0">#REF!</definedName>
    <definedName name="TANQUEAGUA">#REF!</definedName>
    <definedName name="tap">'[28]Pres. '!$E$21</definedName>
    <definedName name="TAPACISALUM2727" localSheetId="0">#REF!</definedName>
    <definedName name="TAPACISALUM2727">#REF!</definedName>
    <definedName name="TAPAINODNAT">#REF!</definedName>
    <definedName name="TAPE">#REF!</definedName>
    <definedName name="TAPE23">#REF!</definedName>
    <definedName name="TAPE3M">[29]Materiales!$E$817</definedName>
    <definedName name="Tapete.2.1x0.8.habit.">#REF!</definedName>
    <definedName name="tapetes.1.8x1.1.habit.">#REF!</definedName>
    <definedName name="Tapetes.4.2x2.hall">#REF!</definedName>
    <definedName name="TAPONHHG1">#REF!</definedName>
    <definedName name="TAPONHHG112">#REF!</definedName>
    <definedName name="TAPONHHG12">#REF!</definedName>
    <definedName name="TAPONHHG2">#REF!</definedName>
    <definedName name="TAPONHHG2112">#REF!</definedName>
    <definedName name="TAPONHHG3">#REF!</definedName>
    <definedName name="TAPONHHG34">#REF!</definedName>
    <definedName name="TAPONHHG4">#REF!</definedName>
    <definedName name="TAPONMHG1">#REF!</definedName>
    <definedName name="TAPONMHG112">#REF!</definedName>
    <definedName name="TAPONMHG12">#REF!</definedName>
    <definedName name="TAPONMHG2">#REF!</definedName>
    <definedName name="TAPONMHG212">#REF!</definedName>
    <definedName name="TAPONMHG3">#REF!</definedName>
    <definedName name="TAPONMHG34">#REF!</definedName>
    <definedName name="TAPONMHG4">#REF!</definedName>
    <definedName name="TAPONREG2">#REF!</definedName>
    <definedName name="TAPONREG3">#REF!</definedName>
    <definedName name="TAPONREG4">#REF!</definedName>
    <definedName name="TARRANC">'[20]anal term'!#REF!</definedName>
    <definedName name="TARUGO" localSheetId="0">#REF!</definedName>
    <definedName name="TARUGO">#REF!</definedName>
    <definedName name="TASA">[154]Insumos!$H$2</definedName>
    <definedName name="tasa.del.dolar">#REF!</definedName>
    <definedName name="Tb_Materiales">#REF!</definedName>
    <definedName name="TC" localSheetId="1">'[38]MO y Listado de Precio'!$E$8</definedName>
    <definedName name="TC">#REF!</definedName>
    <definedName name="TC220V">'[20]Ana-elect.'!#REF!</definedName>
    <definedName name="TCCA">'[155]MANO DE OBRA'!$D$44</definedName>
    <definedName name="TCDE" localSheetId="0">#REF!</definedName>
    <definedName name="TCDE">#REF!</definedName>
    <definedName name="TCEL">#REF!</definedName>
    <definedName name="TCPI">#REF!</definedName>
    <definedName name="TCPL">#REF!</definedName>
    <definedName name="TCVA">#REF!</definedName>
    <definedName name="techo.madera">#REF!</definedName>
    <definedName name="Techo.Madera.Cana">#REF!</definedName>
    <definedName name="Techo.madera.ondulina">#REF!</definedName>
    <definedName name="Techo.Madera.Shingle">[86]Análisis!$N$1024</definedName>
    <definedName name="Techo.MaderayCana">#REF!</definedName>
    <definedName name="Techo.MaderayShingels">#REF!</definedName>
    <definedName name="TECHO_ZINC">[74]Analisis!$F$641</definedName>
    <definedName name="TECHOS" localSheetId="0">#REF!</definedName>
    <definedName name="TECHOS">#REF!</definedName>
    <definedName name="TECHOS_AN">#REF!</definedName>
    <definedName name="TECHOTEJASFFORROCAO">#REF!</definedName>
    <definedName name="TECHOTEJASFFORROCED">#REF!</definedName>
    <definedName name="TECHOTEJASFFORROPINTRA">#REF!</definedName>
    <definedName name="TECHOTEJASFFORROROBBRA">#REF!</definedName>
    <definedName name="TECHOTEJCURVFORROCAO">#REF!</definedName>
    <definedName name="TECHOTEJCURVFORROCED">#REF!</definedName>
    <definedName name="TECHOTEJCURVFORROPINTRA">#REF!</definedName>
    <definedName name="TECHOTEJCURVFORROROBBRA">#REF!</definedName>
    <definedName name="TECHOTEJCURVSOBREFINO">#REF!</definedName>
    <definedName name="TECHOTEJCURVTIJPIN">#REF!</definedName>
    <definedName name="TECHOZIN26TIJPIN">#REF!</definedName>
    <definedName name="TECYESO">#REF!</definedName>
    <definedName name="tee_pp_0.5">[71]PRECIOS!$E$29</definedName>
    <definedName name="tee_pp_1">[71]PRECIOS!$E$28</definedName>
    <definedName name="tee_pp_1.5">[71]PRECIOS!$E$27</definedName>
    <definedName name="tee_pp_2">[71]PRECIOS!$E$26</definedName>
    <definedName name="TEE1_2HG">[29]Materiales!$E$464</definedName>
    <definedName name="TEECPVC12" localSheetId="0">#REF!</definedName>
    <definedName name="TEECPVC12">#REF!</definedName>
    <definedName name="TEECPVC34">#REF!</definedName>
    <definedName name="TEEHG1">#REF!</definedName>
    <definedName name="TEEHG112">#REF!</definedName>
    <definedName name="TEEHG12">#REF!</definedName>
    <definedName name="TEEHG125">#REF!</definedName>
    <definedName name="TEEHG2">#REF!</definedName>
    <definedName name="TEEHG212">#REF!</definedName>
    <definedName name="TEEHG3">#REF!</definedName>
    <definedName name="TEEHG34">#REF!</definedName>
    <definedName name="TEEHG4">#REF!</definedName>
    <definedName name="TEEPVCDREN2X2">#REF!</definedName>
    <definedName name="TEEPVCDREN3X2">#REF!</definedName>
    <definedName name="TEEPVCDREN3X3">#REF!</definedName>
    <definedName name="TEEPVCDREN4X2">#REF!</definedName>
    <definedName name="TEEPVCDREN4X3">#REF!</definedName>
    <definedName name="TEEPVCDREN4X4">#REF!</definedName>
    <definedName name="TEEPVCDREN6X3">#REF!</definedName>
    <definedName name="TEEPVCDREN6X4">#REF!</definedName>
    <definedName name="TEEPVCDREN6X6">#REF!</definedName>
    <definedName name="TEEPVCPRES1">#REF!</definedName>
    <definedName name="TEEPVCPRES112">#REF!</definedName>
    <definedName name="TEEPVCPRES12">#REF!</definedName>
    <definedName name="TEEPVCPRES2">#REF!</definedName>
    <definedName name="TEEPVCPRES3">#REF!</definedName>
    <definedName name="TEEPVCPRES34">#REF!</definedName>
    <definedName name="TEEPVCPRES4">#REF!</definedName>
    <definedName name="TEEPVCPRES6">#REF!</definedName>
    <definedName name="TEFLON" localSheetId="0">#REF!</definedName>
    <definedName name="TEFLON">#REF!</definedName>
    <definedName name="TEJA" localSheetId="0">[5]Mat!$D$95</definedName>
    <definedName name="TEJA">[6]Mat!$D$95</definedName>
    <definedName name="TEJAASFINST" localSheetId="0">#REF!</definedName>
    <definedName name="TEJAASFINST">#REF!</definedName>
    <definedName name="Tejas.en.techo">[55]Análisis!$D$365</definedName>
    <definedName name="tejas.hispaniola">#REF!</definedName>
    <definedName name="TELJAGS">#REF!</definedName>
    <definedName name="TERM">#REF!</definedName>
    <definedName name="Term.Superficie.Horm.">#REF!</definedName>
    <definedName name="tetuii">#REF!</definedName>
    <definedName name="THINN">[29]Materiales!$E$46</definedName>
    <definedName name="THINNER" localSheetId="0">#REF!</definedName>
    <definedName name="THINNER">#REF!</definedName>
    <definedName name="tie" localSheetId="0">[107]Análisis!#REF!</definedName>
    <definedName name="tie">[107]Análisis!#REF!</definedName>
    <definedName name="TIERRAS">#REF!</definedName>
    <definedName name="TIJERILLAMETALICAPARATECHOS">'[82]ANALISIS HORMIGON ARMADO'!#REF!</definedName>
    <definedName name="TINACOS" localSheetId="0">#REF!</definedName>
    <definedName name="TINACOS">#REF!</definedName>
    <definedName name="_xlnm.Print_Titles" localSheetId="1">Civil!$1:$7</definedName>
    <definedName name="_xlnm.Print_Titles" localSheetId="0">RESUMEN!$1:$3</definedName>
    <definedName name="_xlnm.Print_Titles">#REF!</definedName>
    <definedName name="tiza">#REF!</definedName>
    <definedName name="TL_TABLE">#REF!</definedName>
    <definedName name="TNC" localSheetId="1">'[38]MO y Listado de Precio'!$E$7</definedName>
    <definedName name="TNC" localSheetId="0">#REF!</definedName>
    <definedName name="TNC">#REF!</definedName>
    <definedName name="TNCCA">'[155]MANO DE OBRA'!$D$51</definedName>
    <definedName name="TNCDE" localSheetId="0">#REF!</definedName>
    <definedName name="TNCDE">#REF!</definedName>
    <definedName name="TNCEL">#REF!</definedName>
    <definedName name="TNCPI">#REF!</definedName>
    <definedName name="TNCPL">#REF!</definedName>
    <definedName name="TNCVA">#REF!</definedName>
    <definedName name="TO" localSheetId="0">[3]A!#REF!</definedName>
    <definedName name="TO">[3]A!#REF!</definedName>
    <definedName name="Toallero">#REF!</definedName>
    <definedName name="Tolas">#REF!</definedName>
    <definedName name="Tolas_2">"$#REF!.$B$13"</definedName>
    <definedName name="Tolas_3">"$#REF!.$B$13"</definedName>
    <definedName name="toma" localSheetId="0">'[28]Pres. '!#REF!</definedName>
    <definedName name="toma">'[28]Pres. '!#REF!</definedName>
    <definedName name="tomac">'[28]Pres. '!#REF!</definedName>
    <definedName name="tomac110">[67]Analisis!$E$1042</definedName>
    <definedName name="TOMACORRIENTE110">[29]Materiales!$E$822</definedName>
    <definedName name="TOMACORRIENTE220">[29]Materiales!$E$823</definedName>
    <definedName name="tomc220">[67]Analisis!$E$1054</definedName>
    <definedName name="tony" localSheetId="0">[147]Presupuesto!#REF!</definedName>
    <definedName name="tony">[147]Presupuesto!#REF!</definedName>
    <definedName name="Tope">#REF!</definedName>
    <definedName name="tope.marmol">#REF!</definedName>
    <definedName name="tope.marmol.p2">[95]Insumos!$C$207</definedName>
    <definedName name="Tope_de_Marmolite_C_Normal" localSheetId="0">[17]Insumos!#REF!</definedName>
    <definedName name="Tope_de_Marmolite_C_Normal">[17]Insumos!#REF!</definedName>
    <definedName name="TOPEMARMOLITE" localSheetId="0">#REF!</definedName>
    <definedName name="TOPEMARMOLITE">#REF!</definedName>
    <definedName name="Topes.Asumido">#REF!</definedName>
    <definedName name="Topes.Baños">#REF!</definedName>
    <definedName name="Topes.bar">#REF!</definedName>
    <definedName name="toping.5cm">#REF!</definedName>
    <definedName name="TOPOG">#REF!</definedName>
    <definedName name="TOPOGRAFIA">[70]Análisis!#REF!</definedName>
    <definedName name="TOPOGRAFIA_2">#N/A</definedName>
    <definedName name="TOPOGRAFIA_3">#N/A</definedName>
    <definedName name="TOPPING">#REF!</definedName>
    <definedName name="TORN3X38">#REF!</definedName>
    <definedName name="TORNILLO">#REF!</definedName>
    <definedName name="TORNILLOINODORO">[37]Materiales!$E$600</definedName>
    <definedName name="tornillos">[92]Insumos!$L$34</definedName>
    <definedName name="TORNILLOS_2">"$#REF!.$B$#REF!"</definedName>
    <definedName name="TORNILLOS_3">"$#REF!.$B$#REF!"</definedName>
    <definedName name="Tornillos_5_x3_8" localSheetId="0">[52]Insumos!#REF!</definedName>
    <definedName name="Tornillos_5_x3_8">[52]Insumos!#REF!</definedName>
    <definedName name="Tornillos_5_x3_8_2">#N/A</definedName>
    <definedName name="Tornillos_5_x3_8_3">#N/A</definedName>
    <definedName name="TORNILLOSFIJARARAN" localSheetId="0">#REF!</definedName>
    <definedName name="TORNILLOSFIJARARAN">#REF!</definedName>
    <definedName name="torta.de.piso.7cm">#REF!</definedName>
    <definedName name="torta.piso.10cm">#REF!</definedName>
    <definedName name="Tosca" localSheetId="0">[17]Insumos!#REF!</definedName>
    <definedName name="Tosca">[17]Insumos!#REF!</definedName>
    <definedName name="tosi">#REF!</definedName>
    <definedName name="tosii">#REF!</definedName>
    <definedName name="tosiii">#REF!</definedName>
    <definedName name="tosiiii">#REF!</definedName>
    <definedName name="TOT">[32]Factura!#REF!</definedName>
    <definedName name="Total.Administración">#REF!</definedName>
    <definedName name="Total.Cocina">#REF!</definedName>
    <definedName name="Total.Comedor">#REF!</definedName>
    <definedName name="Total.Espectáculos">#REF!</definedName>
    <definedName name="Total.Ext.Area.Noble">#REF!</definedName>
    <definedName name="Total.Ext.Generales">#REF!</definedName>
    <definedName name="Total.Lavandería">#REF!</definedName>
    <definedName name="Total.Lobby">#REF!</definedName>
    <definedName name="Total.Prelim.A.N.">#REF!</definedName>
    <definedName name="Total.Prelim.FaseI">#REF!</definedName>
    <definedName name="Total.Villa1">#REF!</definedName>
    <definedName name="Total.Villa1.Baldosín">#REF!</definedName>
    <definedName name="Total.Villa2">#REF!</definedName>
    <definedName name="Total.Villa2.Baldosín">#REF!</definedName>
    <definedName name="Total_Interest">#REF!</definedName>
    <definedName name="Total_Pay">#REF!</definedName>
    <definedName name="Total_Payment" localSheetId="0">Scheduled_Payment+Extra_Payment</definedName>
    <definedName name="Total_Payment">Scheduled_Payment+Extra_Payment</definedName>
    <definedName name="totalgeneral">#REF!</definedName>
    <definedName name="totalgeneral_2">"$#REF!.$M$56"</definedName>
    <definedName name="totalgeneral_3">"$#REF!.$M$56"</definedName>
    <definedName name="trac2.5.t.22">[92]Insumos!$L$31</definedName>
    <definedName name="track">#REF!</definedName>
    <definedName name="TRACTORD">[88]EQUIPOS!$D$14</definedName>
    <definedName name="tractorm">'[40]Listado Equipos a utilizar'!#REF!</definedName>
    <definedName name="TRAFICO">[29]Materiales!$E$45</definedName>
    <definedName name="TRAGRACAL" localSheetId="0">#REF!</definedName>
    <definedName name="TRAGRACAL">#REF!</definedName>
    <definedName name="TRAGRAROC">#REF!</definedName>
    <definedName name="TRAGRATIE">#REF!</definedName>
    <definedName name="TRANINSTVENTYPTA">#REF!</definedName>
    <definedName name="Trans">'[28]Pres. '!$E$30</definedName>
    <definedName name="TRANSF750KVACONTRA">#REF!</definedName>
    <definedName name="TRANSMINBARRO">#REF!</definedName>
    <definedName name="transpasf">'[40]Listado Equipos a utilizar'!#REF!</definedName>
    <definedName name="transporte">'[51]Resumen Precio Equipos'!$C$30</definedName>
    <definedName name="Transporte.Interno">#REF!</definedName>
    <definedName name="TRANSTEJA165000">#REF!</definedName>
    <definedName name="TRANSTEJA16INT">#REF!</definedName>
    <definedName name="Tratamiento_Moldes_para_Barandilla">[52]Insumos!#REF!</definedName>
    <definedName name="Tratamiento_Moldes_para_Barandilla_2">#N/A</definedName>
    <definedName name="Tratamiento_Moldes_para_Barandilla_3">#N/A</definedName>
    <definedName name="TRATARMADERA">'[156]Ins 2'!$E$51</definedName>
    <definedName name="TRINCHERA">[37]Analisis!$F$176</definedName>
    <definedName name="TRIPLESEAL" localSheetId="0">#REF!</definedName>
    <definedName name="TRIPLESEAL">#REF!</definedName>
    <definedName name="truct">[51]Materiales!#REF!</definedName>
    <definedName name="ttoma">'[28]Pres. '!$E$20</definedName>
    <definedName name="Tub.Telf.TV">#REF!</definedName>
    <definedName name="tub_colg_pp_0.5">[71]PRECIOS!$E$18</definedName>
    <definedName name="tub_colg_pp_1">[71]PRECIOS!$E$17</definedName>
    <definedName name="tub_colg_pp_1.5">[71]PRECIOS!$E$16</definedName>
    <definedName name="tub_colg_pp_2">[71]PRECIOS!$E$15</definedName>
    <definedName name="tub_colg_pvc_2">[71]PRECIOS!$E$65</definedName>
    <definedName name="tub_colg_pvc_3">[71]PRECIOS!$E$64</definedName>
    <definedName name="tub_colg_pvc_4">[71]PRECIOS!$E$63</definedName>
    <definedName name="tub6x14">[31]analisis!$G$2304</definedName>
    <definedName name="tub8x12">[31]analisis!$G$2313</definedName>
    <definedName name="tub8x516">[31]analisis!$G$2322</definedName>
    <definedName name="tubai">#REF!</definedName>
    <definedName name="tubaii">#REF!</definedName>
    <definedName name="tubaiii">#REF!</definedName>
    <definedName name="tubaiiii">#REF!</definedName>
    <definedName name="TUBCOB" localSheetId="0">#REF!</definedName>
    <definedName name="TUBCOB">#REF!</definedName>
    <definedName name="TUBCPVC">#REF!</definedName>
    <definedName name="tubei">#REF!</definedName>
    <definedName name="tubeii">#REF!</definedName>
    <definedName name="tubeiii">#REF!</definedName>
    <definedName name="tubeiiii">#REF!</definedName>
    <definedName name="TUBGAS">#REF!</definedName>
    <definedName name="TUBHG">#REF!</definedName>
    <definedName name="tubi">#REF!</definedName>
    <definedName name="tubii">#REF!</definedName>
    <definedName name="tubiii">#REF!</definedName>
    <definedName name="tubiiii">#REF!</definedName>
    <definedName name="TUBO1_2HG">[29]Materiales!$E$473</definedName>
    <definedName name="TUBO140">'[25]Pu-Sanit.'!$C$246</definedName>
    <definedName name="TUBO221">'[57]Pu-Sanit.'!$C$183</definedName>
    <definedName name="TUBO241">'[25]Pu-Sanit.'!$C$168</definedName>
    <definedName name="TUBO340">'[20]Pu-Sanit.'!$C$249</definedName>
    <definedName name="TUBO3DRENAJE">[29]Materiales!$F$80</definedName>
    <definedName name="TUBO4DRENAJE">[29]Materiales!$F$81</definedName>
    <definedName name="TUBOCPVC12" localSheetId="0">#REF!</definedName>
    <definedName name="TUBOCPVC12">#REF!</definedName>
    <definedName name="TUBOCPVC34">#REF!</definedName>
    <definedName name="TUBODRENAJE11_2">[29]Materiales!$F$78</definedName>
    <definedName name="TUBOFLEXC" localSheetId="0">#REF!</definedName>
    <definedName name="TUBOFLEXC">#REF!</definedName>
    <definedName name="TUBOFLEXCINO">#REF!</definedName>
    <definedName name="TUBOFLEXCLAV">#REF!</definedName>
    <definedName name="TUBOFLEXI">#REF!</definedName>
    <definedName name="TUBOFLEXIBLEINODORO">[29]Materiales!$E$606</definedName>
    <definedName name="TUBOFLEXL" localSheetId="0">#REF!</definedName>
    <definedName name="TUBOFLEXL">#REF!</definedName>
    <definedName name="TUBOFLEXLAV">[37]Materiales!$E$605</definedName>
    <definedName name="TUBOFLUO4" localSheetId="0">'[66]Ins 2'!#REF!</definedName>
    <definedName name="TUBOFLUO4">'[66]Ins 2'!#REF!</definedName>
    <definedName name="TUBOHG1" localSheetId="0">#REF!</definedName>
    <definedName name="TUBOHG1">#REF!</definedName>
    <definedName name="TUBOHG112">#REF!</definedName>
    <definedName name="TUBOHG12">#REF!</definedName>
    <definedName name="TUBOHG125">#REF!</definedName>
    <definedName name="TUBOHG2">#REF!</definedName>
    <definedName name="TUBOHG212">#REF!</definedName>
    <definedName name="TUBOHG3">#REF!</definedName>
    <definedName name="TUBOHG34">#REF!</definedName>
    <definedName name="TUBOHG4">#REF!</definedName>
    <definedName name="tuboi">#REF!</definedName>
    <definedName name="tuboii">#REF!</definedName>
    <definedName name="tuboiii">#REF!</definedName>
    <definedName name="tuboiiii">#REF!</definedName>
    <definedName name="TUBOPVCDREN112">#REF!</definedName>
    <definedName name="TUBOPVCDREN2">#REF!</definedName>
    <definedName name="TUBOPVCDREN3">#REF!</definedName>
    <definedName name="TUBOPVCDREN4">#REF!</definedName>
    <definedName name="TUBOPVCDREN6">#REF!</definedName>
    <definedName name="TUBOPVCDREN8">#REF!</definedName>
    <definedName name="TUBOPVCPRES1">#REF!</definedName>
    <definedName name="TUBOPVCPRES112">#REF!</definedName>
    <definedName name="TUBOPVCPRES12">#REF!</definedName>
    <definedName name="TUBOPVCPRES2">#REF!</definedName>
    <definedName name="TUBOPVCPRES3">#REF!</definedName>
    <definedName name="TUBOPVCPRES34">#REF!</definedName>
    <definedName name="TUBOPVCPRES4">#REF!</definedName>
    <definedName name="TUBOPVCPRES6">#REF!</definedName>
    <definedName name="TUBOPVCSDR21X2">#REF!</definedName>
    <definedName name="TUBOPVCSDR21X3">#REF!</definedName>
    <definedName name="TUBOPVCSDR21X4">#REF!</definedName>
    <definedName name="TUBOPVCSDR21X6">#REF!</definedName>
    <definedName name="TUBOPVCSDR21X8">#REF!</definedName>
    <definedName name="TUBOPVCSDR26X1">#REF!</definedName>
    <definedName name="TUBOPVCSDR26X112">#REF!</definedName>
    <definedName name="TUBOPVCSDR26X12">#REF!</definedName>
    <definedName name="TUBOPVCSDR26X2">#REF!</definedName>
    <definedName name="TUBOPVCSDR26X3">#REF!</definedName>
    <definedName name="TUBOPVCSDR26X34">#REF!</definedName>
    <definedName name="TUBOPVCSDR26X4">#REF!</definedName>
    <definedName name="TUBOPVCSDR26X6">#REF!</definedName>
    <definedName name="TUBOPVCSDR26X8">#REF!</definedName>
    <definedName name="TUBOPVCSDR41X2">#REF!</definedName>
    <definedName name="TUBOPVCSDR41X3">#REF!</definedName>
    <definedName name="TUBOPVCSDR41X4">#REF!</definedName>
    <definedName name="TUBOPVCSDR41X6">#REF!</definedName>
    <definedName name="TUBOPVCSDR41X8">#REF!</definedName>
    <definedName name="TUBOSDR26_2">[29]Materiales!$F$127</definedName>
    <definedName name="tubosdr26_3" localSheetId="0">#REF!</definedName>
    <definedName name="tubosdr26_3">#REF!</definedName>
    <definedName name="TUBOSDR261_2">[29]Materiales!$F$123</definedName>
    <definedName name="TUBOSDR41_2">[29]Materiales!$F$96</definedName>
    <definedName name="TUBOSDR41DE4">[29]Materiales!$F$98</definedName>
    <definedName name="TUBOSRD41_3">[29]Materiales!$F$97</definedName>
    <definedName name="TUBPOL" localSheetId="0">#REF!</definedName>
    <definedName name="TUBPOL">#REF!</definedName>
    <definedName name="TUBPOP">#REF!</definedName>
    <definedName name="TUBPVCDRE">#REF!</definedName>
    <definedName name="TUBPVCPRE">#REF!</definedName>
    <definedName name="tubui">#REF!</definedName>
    <definedName name="tubuii">#REF!</definedName>
    <definedName name="tubuiii">#REF!</definedName>
    <definedName name="tubuiiii">#REF!</definedName>
    <definedName name="TYDE4X2">[29]Materiales!$F$295</definedName>
    <definedName name="TYDE4X3">[29]Materiales!$F$296</definedName>
    <definedName name="u">#REF!</definedName>
    <definedName name="ud" localSheetId="0">[157]exteriores!#REF!</definedName>
    <definedName name="ud">[157]exteriores!#REF!</definedName>
    <definedName name="UD.">[107]Análisis!#REF!</definedName>
    <definedName name="UND">#N/A</definedName>
    <definedName name="UNI12HG">'[25]Pu-Sanit.'!$C$251</definedName>
    <definedName name="Unidad">'[20]Ana-elect.'!#REF!</definedName>
    <definedName name="UNIONPVCPRES1" localSheetId="0">#REF!</definedName>
    <definedName name="UNIONPVCPRES1">#REF!</definedName>
    <definedName name="UNIONPVCPRES112">#REF!</definedName>
    <definedName name="UNIONPVCPRES12">#REF!</definedName>
    <definedName name="UNIONPVCPRES2">#REF!</definedName>
    <definedName name="UNIONPVCPRES3">#REF!</definedName>
    <definedName name="UNIONPVCPRES34">#REF!</definedName>
    <definedName name="UNIONPVCPRES4">#REF!</definedName>
    <definedName name="UNIONUNI112HG">#REF!</definedName>
    <definedName name="UNIONUNI125HG">#REF!</definedName>
    <definedName name="UNIONUNI12HG">#REF!</definedName>
    <definedName name="UNIONUNI1HG">#REF!</definedName>
    <definedName name="UNIONUNI212HG">#REF!</definedName>
    <definedName name="UNIONUNI2HG">#REF!</definedName>
    <definedName name="UNIONUNI34HG">#REF!</definedName>
    <definedName name="UNIONUNI3HG">#REF!</definedName>
    <definedName name="UNIONUNI4HG">#REF!</definedName>
    <definedName name="UNIONUNIV1_2HG">[29]Materiales!$E$482</definedName>
    <definedName name="urinal">[71]PRECIOS!$E$58</definedName>
    <definedName name="us">[158]Insumos!$H$3</definedName>
    <definedName name="USDOLAR" localSheetId="0">#REF!</definedName>
    <definedName name="USDOLAR">#REF!</definedName>
    <definedName name="uso.vibrador">'[73]Costos Mano de Obra'!$O$42</definedName>
    <definedName name="usos">#REF!</definedName>
    <definedName name="USOSMADERA">#REF!</definedName>
    <definedName name="UY">[4]A!#REF!</definedName>
    <definedName name="v">[105]analisis1!#REF!</definedName>
    <definedName name="v.c.fs.villa.1">[159]Cubicación!#REF!</definedName>
    <definedName name="v.c.fs.villa.10">[159]Cubicación!#REF!</definedName>
    <definedName name="v.c.fs.villa.11">[159]Cubicación!#REF!</definedName>
    <definedName name="v.c.fs.villa.12">[159]Cubicación!#REF!</definedName>
    <definedName name="v.c.fs.villa.13">[159]Cubicación!#REF!</definedName>
    <definedName name="v.c.fs.villa.14">[159]Cubicación!#REF!</definedName>
    <definedName name="v.c.fs.villa.15">[159]Cubicación!#REF!</definedName>
    <definedName name="v.c.fs.villa.16">[159]Cubicación!#REF!</definedName>
    <definedName name="v.c.fs.villa.17">[159]Cubicación!#REF!</definedName>
    <definedName name="v.c.fs.villa.18">[159]Cubicación!#REF!</definedName>
    <definedName name="v.c.fs.villa.2">[159]Cubicación!#REF!</definedName>
    <definedName name="v.c.fs.villa.3">[159]Cubicación!#REF!</definedName>
    <definedName name="v.c.fs.villa.4">[159]Cubicación!#REF!</definedName>
    <definedName name="v.c.fs.villa.5">[159]Cubicación!#REF!</definedName>
    <definedName name="v.c.fs.villa.6">[159]Cubicación!#REF!</definedName>
    <definedName name="v.c.fs.villa.7">[159]Cubicación!#REF!</definedName>
    <definedName name="v.c.fs.villa.8">[159]Cubicación!#REF!</definedName>
    <definedName name="v.c.fs.villa.9">[159]Cubicación!#REF!</definedName>
    <definedName name="v.c.n1y2.villa1" localSheetId="0">[159]Cubicación!$P$2150</definedName>
    <definedName name="v.c.n1y2.villa1">[160]Cubicación!$P$2150</definedName>
    <definedName name="v.c.n1y2.villa10" localSheetId="0">[159]Cubicación!$P$1690</definedName>
    <definedName name="v.c.n1y2.villa10">[160]Cubicación!$P$1690</definedName>
    <definedName name="v.c.n1y2.villa11" localSheetId="0">[159]Cubicación!$P$998</definedName>
    <definedName name="v.c.n1y2.villa11">[160]Cubicación!$P$998</definedName>
    <definedName name="v.c.n1y2.villa12" localSheetId="0">[159]Cubicación!$P$401</definedName>
    <definedName name="v.c.n1y2.villa12">[160]Cubicación!$P$401</definedName>
    <definedName name="v.c.n1y2.villa13" localSheetId="0">[159]Cubicación!$P$535</definedName>
    <definedName name="v.c.n1y2.villa13">[160]Cubicación!$P$535</definedName>
    <definedName name="v.c.n1y2.villa14" localSheetId="0">[159]Cubicación!$P$1461</definedName>
    <definedName name="v.c.n1y2.villa14">[160]Cubicación!$P$1461</definedName>
    <definedName name="v.c.n1y2.villa15" localSheetId="0">[159]Cubicación!$P$1576</definedName>
    <definedName name="v.c.n1y2.villa15">[160]Cubicación!$P$1576</definedName>
    <definedName name="v.c.n1y2.villa16" localSheetId="0">[159]Cubicación!$P$1805</definedName>
    <definedName name="v.c.n1y2.villa16">[160]Cubicación!$P$1805</definedName>
    <definedName name="v.c.n1y2.villa17" localSheetId="0">[159]Cubicación!$P$1920</definedName>
    <definedName name="v.c.n1y2.villa17">[160]Cubicación!$P$1920</definedName>
    <definedName name="v.c.n1y2.villa18" localSheetId="0">[159]Cubicación!$P$1113</definedName>
    <definedName name="v.c.n1y2.villa18">[160]Cubicación!$P$1113</definedName>
    <definedName name="v.c.n1y2.villa2" localSheetId="0">[159]Cubicación!$P$2037</definedName>
    <definedName name="v.c.n1y2.villa2">[160]Cubicación!$P$2037</definedName>
    <definedName name="v.c.n1y2.villa3" localSheetId="0">[159]Cubicación!$P$883</definedName>
    <definedName name="v.c.n1y2.villa3">[160]Cubicación!$P$883</definedName>
    <definedName name="v.c.n1y2.villa4" localSheetId="0">[159]Cubicación!$P$768</definedName>
    <definedName name="v.c.n1y2.villa4">[160]Cubicación!$P$768</definedName>
    <definedName name="v.c.n1y2.villa5" localSheetId="0">[159]Cubicación!$P$653</definedName>
    <definedName name="v.c.n1y2.villa5">[160]Cubicación!$P$653</definedName>
    <definedName name="v.c.n1y2.villa6" localSheetId="0">[159]Cubicación!$P$138</definedName>
    <definedName name="v.c.n1y2.villa6">[160]Cubicación!$P$138</definedName>
    <definedName name="v.c.n1y2.villa7" localSheetId="0">[159]Cubicación!$P$269</definedName>
    <definedName name="v.c.n1y2.villa7">[160]Cubicación!$P$269</definedName>
    <definedName name="v.c.n1y2.villa8" localSheetId="0">[159]Cubicación!$P$1231</definedName>
    <definedName name="v.c.n1y2.villa8">[160]Cubicación!$P$1231</definedName>
    <definedName name="v.c.n1y2.villa9" localSheetId="0">[159]Cubicación!$P$1346</definedName>
    <definedName name="v.c.n1y2.villa9">[160]Cubicación!$P$1346</definedName>
    <definedName name="v.p.fs.villa.1">[159]Cubicación!#REF!</definedName>
    <definedName name="v.p.fs.villa.10">[159]Cubicación!#REF!</definedName>
    <definedName name="v.p.fs.villa.11">[159]Cubicación!#REF!</definedName>
    <definedName name="v.p.fs.villa.12">[159]Cubicación!#REF!</definedName>
    <definedName name="v.p.fs.villa.13">[159]Cubicación!#REF!</definedName>
    <definedName name="v.p.fs.villa.14">[159]Cubicación!#REF!</definedName>
    <definedName name="v.p.fs.villa.15">[159]Cubicación!#REF!</definedName>
    <definedName name="v.p.fs.villa.16">[159]Cubicación!#REF!</definedName>
    <definedName name="v.p.fs.villa.17">[159]Cubicación!#REF!</definedName>
    <definedName name="v.p.fs.villa.18">[159]Cubicación!#REF!</definedName>
    <definedName name="v.p.fs.villa.2">[159]Cubicación!#REF!</definedName>
    <definedName name="v.p.fs.villa.3">[159]Cubicación!#REF!</definedName>
    <definedName name="v.p.fs.villa.4">[159]Cubicación!#REF!</definedName>
    <definedName name="v.p.fs.villa.5">[159]Cubicación!#REF!</definedName>
    <definedName name="v.p.fs.villa.6">[159]Cubicación!#REF!</definedName>
    <definedName name="v.p.fs.villa.7">[159]Cubicación!#REF!</definedName>
    <definedName name="v.p.fs.villa.8">[159]Cubicación!#REF!</definedName>
    <definedName name="v.p.fs.villa.9">[159]Cubicación!#REF!</definedName>
    <definedName name="V1B.E">#REF!</definedName>
    <definedName name="V3B.C">#REF!</definedName>
    <definedName name="V4C.E">#REF!</definedName>
    <definedName name="V7.8">#REF!</definedName>
    <definedName name="V7.9">#REF!</definedName>
    <definedName name="V78.CD">#REF!</definedName>
    <definedName name="V7A.E">#REF!</definedName>
    <definedName name="V9A.E">#REF!</definedName>
    <definedName name="VA7.9">#REF!</definedName>
    <definedName name="VAbnpum">#REF!</definedName>
    <definedName name="VABOPE" localSheetId="0">[5]Mat!$D$127</definedName>
    <definedName name="VABOPE">[6]Mat!$D$127</definedName>
    <definedName name="VACC">[11]Precio!$F$31</definedName>
    <definedName name="vaciado" localSheetId="0">[107]Análisis!#REF!</definedName>
    <definedName name="vaciado">[107]Análisis!#REF!</definedName>
    <definedName name="VACIADOAMANO" localSheetId="0">#REF!</definedName>
    <definedName name="VACIADOAMANO">#REF!</definedName>
    <definedName name="vaciadoindustrial">[48]I.HORMIGON!$G$40</definedName>
    <definedName name="vacuometro" localSheetId="0">'[123]PRESUPUESTO DE TERMINACION'!$G$810</definedName>
    <definedName name="vacuometro">'[124]PRESUPUESTO DE TERMINACION'!$G$810</definedName>
    <definedName name="VACZ">[11]Precio!$F$30</definedName>
    <definedName name="VAIVEN" localSheetId="0">#REF!</definedName>
    <definedName name="VAIVEN">#REF!</definedName>
    <definedName name="VALICA">#REF!</definedName>
    <definedName name="VALIMA">#REF!</definedName>
    <definedName name="VALOR">#REF!</definedName>
    <definedName name="valor2" localSheetId="0">#REF!</definedName>
    <definedName name="valor2">#REF!</definedName>
    <definedName name="valor2_1">#N/A</definedName>
    <definedName name="valor2_2">#N/A</definedName>
    <definedName name="valor2_3">#N/A</definedName>
    <definedName name="valora">#REF!</definedName>
    <definedName name="valora_2">"$#REF!.$I$1:$I$65534"</definedName>
    <definedName name="valora_3">"$#REF!.$I$1:$I$65534"</definedName>
    <definedName name="VALORM">#REF!</definedName>
    <definedName name="valorp">#REF!</definedName>
    <definedName name="valorp_2">"$#REF!.$K$1:$K$65534"</definedName>
    <definedName name="valorp_3">"$#REF!.$K$1:$K$65534"</definedName>
    <definedName name="VALORPRESUPUESTO">#REF!</definedName>
    <definedName name="VALORPRESUPUESTO_2">"$#REF!.$F$1:$F$65534"</definedName>
    <definedName name="VALORPRESUPUESTO_3">"$#REF!.$F$1:$F$65534"</definedName>
    <definedName name="VALORT">#REF!</definedName>
    <definedName name="VALORV">#REF!</definedName>
    <definedName name="Values_Entered" localSheetId="0">IF([0]!Loan_Amount*[0]!Interest_Rate*[0]!Loan_Years*[0]!Loan_Start&gt;0,1,0)</definedName>
    <definedName name="Values_Entered">IF(Loan_Amount*Interest_Rate*Loan_Years*Loan_Start&gt;0,1,0)</definedName>
    <definedName name="VALVULAFLUX" localSheetId="0">#REF!</definedName>
    <definedName name="VALVULAFLUX">#REF!</definedName>
    <definedName name="VAMA">#REF!</definedName>
    <definedName name="varilla">#REF!</definedName>
    <definedName name="VARILLAQQ">[29]Materiales!$E$660</definedName>
    <definedName name="varillas">[70]Análisis!#REF!</definedName>
    <definedName name="varillas_2">#N/A</definedName>
    <definedName name="varillas_3">#N/A</definedName>
    <definedName name="VARIOS">#REF!</definedName>
    <definedName name="VARIOS_AN">#REF!</definedName>
    <definedName name="vatechoum">#REF!</definedName>
    <definedName name="VB1.9">#REF!</definedName>
    <definedName name="VC.D7.8">#REF!</definedName>
    <definedName name="VC1.3">#REF!</definedName>
    <definedName name="VC3.5">#REF!</definedName>
    <definedName name="VC5.9">#REF!</definedName>
    <definedName name="VCOLGANTE1590">#REF!</definedName>
    <definedName name="VD1.7">#REF!</definedName>
    <definedName name="VE1.9">#REF!</definedName>
    <definedName name="veabat">[57]Volumenes!$F$2358</definedName>
    <definedName name="veabat3">[57]Volumenes!$F$2684</definedName>
    <definedName name="VEABATIB">[57]Mat!$D$157</definedName>
    <definedName name="vecorr2">[57]Volumenes!$F$2357</definedName>
    <definedName name="vecorr3">[57]Volumenes!$F$2683</definedName>
    <definedName name="VECORRED">[57]Mat!$D$156</definedName>
    <definedName name="Ven">#REF!</definedName>
    <definedName name="VENPVC">'[82]LISTA DE MATERIALES'!#REF!</definedName>
    <definedName name="VENSAALNATVIBCE">[20]Mat!#REF!</definedName>
    <definedName name="VENSAALNAVICLAMA">[20]Mat!#REF!</definedName>
    <definedName name="VENSAALNAVICLAPA">[20]Mat!#REF!</definedName>
    <definedName name="Vent">#REF!</definedName>
    <definedName name="Vent._Corred._Alum._Nat._Pint._Polvo_Vid._Transp.">[17]Insumos!#REF!</definedName>
    <definedName name="vent_iglesia" localSheetId="0">[161]Ins!$E$1354</definedName>
    <definedName name="vent_iglesia">[162]Ins!$E$1354</definedName>
    <definedName name="vent2">[20]Volumenes!#REF!</definedName>
    <definedName name="VENT2SDR41">[69]Ana!#REF!</definedName>
    <definedName name="VENT3SDR41">[69]Ana!#REF!</definedName>
    <definedName name="VENT3SDR41CONTRA">#REF!</definedName>
    <definedName name="Venta">#REF!</definedName>
    <definedName name="VEntacorre">#REF!</definedName>
    <definedName name="ventana.Francesa">[60]Análisis!#REF!</definedName>
    <definedName name="VENTANAS" localSheetId="0">#REF!</definedName>
    <definedName name="VENTANAS">#REF!</definedName>
    <definedName name="Ventanas.abizagradas">#REF!</definedName>
    <definedName name="Ventanas.Corredizas">#REF!</definedName>
    <definedName name="Ventanas.salomonicas">#REF!</definedName>
    <definedName name="ventc">'[28]Pres. '!#REF!</definedName>
    <definedName name="venthuec2">[20]Volumenes!#REF!</definedName>
    <definedName name="vents" localSheetId="0">#REF!</definedName>
    <definedName name="vents">#REF!</definedName>
    <definedName name="veproy2">[57]Volumenes!$F$2356</definedName>
    <definedName name="veproyec3">[57]Volumenes!$F$2682</definedName>
    <definedName name="VEPROYETA">[57]Mat!$D$155</definedName>
    <definedName name="VER">'[2]Part. No Ejecutables'!#REF!</definedName>
    <definedName name="VERGRAGRI" localSheetId="0">#REF!</definedName>
    <definedName name="VERGRAGRI">#REF!</definedName>
    <definedName name="VERGRAGRISCONTRA">#REF!</definedName>
    <definedName name="Verja">#REF!</definedName>
    <definedName name="VERTEDERO">[37]Analisis!$F$744</definedName>
    <definedName name="Vesc.1erN.Mod.II">#REF!</definedName>
    <definedName name="VIAMARRE">#REF!</definedName>
    <definedName name="Vias">#REF!</definedName>
    <definedName name="Vibrador">#REF!</definedName>
    <definedName name="Vibrazo">#REF!</definedName>
    <definedName name="Vibrazo.Blanc.30x30">#REF!</definedName>
    <definedName name="Vibroquín_Color_40_x40">[17]Insumos!#REF!</definedName>
    <definedName name="Vibroquín_Gris_40_x40">[17]Insumos!#REF!</definedName>
    <definedName name="vica3">[20]Volumenes!#REF!</definedName>
    <definedName name="victo">#REF!</definedName>
    <definedName name="VidrioFijo.vent.proyectada">#REF!</definedName>
    <definedName name="vig">#REF!</definedName>
    <definedName name="Vig.Amarre.Cierre.Cocina">#REF!</definedName>
    <definedName name="Viga">[60]Análisis!#REF!</definedName>
    <definedName name="viga.20x30">#REF!</definedName>
    <definedName name="viga.20x40">#REF!</definedName>
    <definedName name="viga.30x40">[95]Análisis!$D$624</definedName>
    <definedName name="viga.30x60">#REF!</definedName>
    <definedName name="viga.30x60.np10.45">#REF!</definedName>
    <definedName name="viga.30x80">#REF!</definedName>
    <definedName name="viga.amarre.15x.15">#REF!</definedName>
    <definedName name="Viga.Amarre.15x20BNP">#REF!</definedName>
    <definedName name="Viga.amarre.1erN">#REF!</definedName>
    <definedName name="Viga.Amarre.1erN.Villas">#REF!</definedName>
    <definedName name="Viga.Amarre.20x.20">[94]Análisis!$D$525</definedName>
    <definedName name="Viga.Amarre.20x30">#REF!</definedName>
    <definedName name="Viga.amarre.2do.N">[95]Análisis!$D$653</definedName>
    <definedName name="Viga.Amarre.Comedor">#REF!</definedName>
    <definedName name="Viga.Amarre.Dintel">[60]Análisis!#REF!</definedName>
    <definedName name="Viga.Amarre.lavanderia">#REF!</definedName>
    <definedName name="Viga.amarre.N.Techo.Area.Noble">#REF!</definedName>
    <definedName name="Viga.amarre.nivel.piso">#REF!</definedName>
    <definedName name="Viga.Amarre.Piso.20x20">[55]Análisis!$D$138</definedName>
    <definedName name="Viga.Amarre.Piso.Casino">[60]Análisis!#REF!</definedName>
    <definedName name="Viga.Amarre.Piso.Cocina">#REF!</definedName>
    <definedName name="Viga.Amarre.Piso.lavandería">#REF!</definedName>
    <definedName name="viga.amarre.plastbau">#REF!</definedName>
    <definedName name="viga.amarre.plastbau.15x23">#REF!</definedName>
    <definedName name="Viga.Amarre.Techo.Administracion">#REF!</definedName>
    <definedName name="Viga.Amarre20x28">[60]Análisis!#REF!</definedName>
    <definedName name="Viga.Amarre2doN">#REF!</definedName>
    <definedName name="Viga.Antep.Discoteca">[60]Análisis!#REF!</definedName>
    <definedName name="Viga.Antep.Horm.Visto.Espectáculos">#REF!</definedName>
    <definedName name="Viga.Antepecho.H.Visto.Area.Noble">#REF!</definedName>
    <definedName name="Viga.antepecho.Horm.Visto.Comedor">#REF!</definedName>
    <definedName name="Viga.Cocina">#REF!</definedName>
    <definedName name="Viga.Convenc.Entrepiso.Villas">#REF!</definedName>
    <definedName name="Viga.Convenc.techo.Villas">#REF!</definedName>
    <definedName name="Viga.Edif.oficinas">#REF!</definedName>
    <definedName name="Viga.Horm.20x6o.Espectáculos">#REF!</definedName>
    <definedName name="Viga.Horm.Administracion">#REF!</definedName>
    <definedName name="Viga.Horm.Arm.edif.Parqueo">#REF!</definedName>
    <definedName name="Viga.Horm.conv.Entrep.Villas">#REF!</definedName>
    <definedName name="Viga.horm.Conv.Techo.Villas">#REF!</definedName>
    <definedName name="Viga.Horm.visto.administracion">#REF!</definedName>
    <definedName name="Viga.horm.visto.Area.Noble">#REF!</definedName>
    <definedName name="Viga.Horm.Visto.Discoteca">[60]Análisis!#REF!</definedName>
    <definedName name="Viga.Horm.Visto.Espectaculo">#REF!</definedName>
    <definedName name="Viga.Horm.Visto.Variable.Comedor">#REF!</definedName>
    <definedName name="Viga.Jard.Horm.Visto.80x100.Area.Noble">#REF!</definedName>
    <definedName name="Viga.Jardi.2Nivel.Comedor">#REF!</definedName>
    <definedName name="Viga.Jardi.3erNivel.Comedor">#REF!</definedName>
    <definedName name="Viga.Jardinera.1.Comedor">#REF!</definedName>
    <definedName name="Viga.Jardinera.80x70Lobby">#REF!</definedName>
    <definedName name="Viga.lavanderia">#REF!</definedName>
    <definedName name="Viga.Nivel.inferior">#REF!</definedName>
    <definedName name="viga.riostra.20x60">#REF!</definedName>
    <definedName name="viga.sobretecho.cuchilla">#REF!</definedName>
    <definedName name="Viga.T.Horm.Visto.Area.Noble">#REF!</definedName>
    <definedName name="viga.torre">#REF!</definedName>
    <definedName name="Viga.V.2">#REF!</definedName>
    <definedName name="Viga.V.A">#REF!</definedName>
    <definedName name="Viga.V1">[55]Análisis!$D$200</definedName>
    <definedName name="Viga.V1.1erN.mod.I">#REF!</definedName>
    <definedName name="Viga.V1.1erN.mod.II">#REF!</definedName>
    <definedName name="Viga.V1.2doN.Mod.I">#REF!</definedName>
    <definedName name="Viga.V1.2doN.Mod.II">#REF!</definedName>
    <definedName name="Viga.V1.3erN.mod.I">#REF!</definedName>
    <definedName name="Viga.V1.3erN.Mod.II">#REF!</definedName>
    <definedName name="Viga.V1.4toN.Mod.I">#REF!</definedName>
    <definedName name="Viga.V1.4toN.Mod.II">#REF!</definedName>
    <definedName name="Viga.V1.esc.2doN">#REF!</definedName>
    <definedName name="Viga.V1.esc.3erN">#REF!</definedName>
    <definedName name="Viga.V1.escalera">#REF!</definedName>
    <definedName name="Viga.V1e.Villas">#REF!</definedName>
    <definedName name="Viga.V1T.Villas">#REF!</definedName>
    <definedName name="Viga.V2.1erN.mod.I">#REF!</definedName>
    <definedName name="Viga.V2.2doN.Mod.I">#REF!</definedName>
    <definedName name="Viga.V2.3erN.Mod.I">#REF!</definedName>
    <definedName name="Viga.V2.esc.1erN">#REF!</definedName>
    <definedName name="Viga.V2.esc.2doN">#REF!</definedName>
    <definedName name="Viga.V2.esc.3erN">#REF!</definedName>
    <definedName name="Viga.V2T.Villas">#REF!</definedName>
    <definedName name="Viga.V3.1erN.Mod.I">#REF!</definedName>
    <definedName name="Viga.V3.2doN.Mod.I">#REF!</definedName>
    <definedName name="Viga.V3.3erN.Mod.I">#REF!</definedName>
    <definedName name="Viga.V3.4toN.Mod.I">#REF!</definedName>
    <definedName name="Viga.V3T.Villas">#REF!</definedName>
    <definedName name="Viga.V4.1erN.Mod.I">#REF!</definedName>
    <definedName name="Viga.V4.2doN.Mod.I">#REF!</definedName>
    <definedName name="Viga.V4.3erN.Mod.I">#REF!</definedName>
    <definedName name="Viga.V4.4toN.Mod.I">#REF!</definedName>
    <definedName name="Viga.V4E.Villas">#REF!</definedName>
    <definedName name="Viga.V4T.Villas">#REF!</definedName>
    <definedName name="Viga.V5.1erN.mod.I">#REF!</definedName>
    <definedName name="Viga.V5.2doN.Mod.I">#REF!</definedName>
    <definedName name="Viga.V5.3erN.Mod.I">#REF!</definedName>
    <definedName name="Viga.V5.4toN.Mod.I">#REF!</definedName>
    <definedName name="Viga.V5E.Villas">#REF!</definedName>
    <definedName name="Viga.V6.1erN.Mod.I">#REF!</definedName>
    <definedName name="Viga.V6.2doN.Mod.I">#REF!</definedName>
    <definedName name="Viga.V6.3erN.mod.I">#REF!</definedName>
    <definedName name="Viga.V6.4toN.Mod.I">#REF!</definedName>
    <definedName name="Viga.V7.1erN.Mod.I">#REF!</definedName>
    <definedName name="Viga.V7.2doN.Mod.I">#REF!</definedName>
    <definedName name="Viga.V7.3erN.Mod.I">#REF!</definedName>
    <definedName name="Viga.V7.4toN.Mod.I">#REF!</definedName>
    <definedName name="Viga.VA.1erN.Mod.II">#REF!</definedName>
    <definedName name="Viga.Vac">#REF!</definedName>
    <definedName name="Viga.Vac2">#REF!</definedName>
    <definedName name="Viga.Vam">#REF!</definedName>
    <definedName name="Viga.Vesc.2doN.Mod.II">#REF!</definedName>
    <definedName name="Viga.Vesc.3erN.Mod.II">#REF!</definedName>
    <definedName name="Viga.Vesc.4toN.Mod.II">#REF!</definedName>
    <definedName name="Viga.VT1">#REF!</definedName>
    <definedName name="VIGA_AMARRE_0.15X0.20">[74]Analisis!$F$591</definedName>
    <definedName name="VIGA20X54">#REF!</definedName>
    <definedName name="viga25x40.palapa">[96]Análisis!#REF!</definedName>
    <definedName name="vigaa1">[67]Analisis!$E$566</definedName>
    <definedName name="VIGAAMARRE15X20">[36]Analisis!$F$1680</definedName>
    <definedName name="VIGAAMARRE20X20">[36]Analisis!$F$1690</definedName>
    <definedName name="vigaplana" localSheetId="0">#REF!</definedName>
    <definedName name="vigaplana">#REF!</definedName>
    <definedName name="VIGARD">'[67]Osiades Est.'!$E$367</definedName>
    <definedName name="VIGARDESCZ2">'[67]Osiades Est.'!$E$387</definedName>
    <definedName name="VIGARI">'[67]Osiades Est.'!$E$309</definedName>
    <definedName name="VIGASHP">#REF!</definedName>
    <definedName name="VIGASHP_2">"$#REF!.$B$109"</definedName>
    <definedName name="VIGASHP_3">"$#REF!.$B$109"</definedName>
    <definedName name="VigaV1.3.4.6.Presidenciales">[55]Análisis!$D$209</definedName>
    <definedName name="VigaV2.4toN.Mod.I">#REF!</definedName>
    <definedName name="VigaV2.5.7.Presidenciales">[55]Análisis!$D$218</definedName>
    <definedName name="VigaV2E.Villas">#REF!</definedName>
    <definedName name="VigaV2T">#REF!</definedName>
    <definedName name="VigaV3E.Villas">#REF!</definedName>
    <definedName name="VigaVT2">#REF!</definedName>
    <definedName name="VigaVT3">#REF!</definedName>
    <definedName name="VigaVT4">#REF!</definedName>
    <definedName name="VigaVT5">#REF!</definedName>
    <definedName name="VIGENTR">'[20]Anal. horm.'!#REF!</definedName>
    <definedName name="VIGENTREP">'[20]Anal. horm.'!#REF!</definedName>
    <definedName name="VIGRACC">'[67]Osiades Est.'!$E$407</definedName>
    <definedName name="VIGUETA">#REF!</definedName>
    <definedName name="VIGV1Z">'[67]Osiades Est.'!$E$347</definedName>
    <definedName name="VIGV2X">'[67]Osiades Est.'!$E$328</definedName>
    <definedName name="Villa.1.Zapata.Muros">#REF!</definedName>
    <definedName name="VILLA.BPB.PLASTBAU.RD">#REF!</definedName>
    <definedName name="VILLA.BPB.PLASTBAU.US">#REF!</definedName>
    <definedName name="Villa1.Zap.Columna">#REF!</definedName>
    <definedName name="VIOLINAR1CARA">#REF!</definedName>
    <definedName name="vipo1">[20]Volumenes!#REF!</definedName>
    <definedName name="vipo2">[20]Volumenes!#REF!</definedName>
    <definedName name="vipo3">[20]Volumenes!#REF!</definedName>
    <definedName name="vipoba1">[20]Volumenes!#REF!</definedName>
    <definedName name="vipoba2">[20]Volumenes!#REF!</definedName>
    <definedName name="vipoba3">[20]Volumenes!#REF!</definedName>
    <definedName name="vipoca3">[20]Volumenes!#REF!</definedName>
    <definedName name="VISTO1">#REF!</definedName>
    <definedName name="VISTOC">#REF!</definedName>
    <definedName name="VISTOV">#REF!</definedName>
    <definedName name="VLP">[11]Precio!$F$41</definedName>
    <definedName name="VOALIGERA">[20]Volumenes!#REF!</definedName>
    <definedName name="voco2.0">[20]Volumenes!#REF!</definedName>
    <definedName name="voco2.1">[20]Volumenes!#REF!</definedName>
    <definedName name="voco2.2">[20]Volumenes!#REF!</definedName>
    <definedName name="voco2.3">[20]Volumenes!#REF!</definedName>
    <definedName name="voco2.4">[20]Volumenes!#REF!</definedName>
    <definedName name="voco2.5">[20]Volumenes!#REF!</definedName>
    <definedName name="voco2.6">[20]Volumenes!#REF!</definedName>
    <definedName name="voco2.7">[20]Volumenes!#REF!</definedName>
    <definedName name="voco2.8">[20]Volumenes!#REF!</definedName>
    <definedName name="voco2.9">[20]Volumenes!#REF!</definedName>
    <definedName name="voco3.0">[20]Volumenes!#REF!</definedName>
    <definedName name="voco3.1">[20]Volumenes!#REF!</definedName>
    <definedName name="voco3.2">[20]Volumenes!#REF!</definedName>
    <definedName name="voco3.3">[20]Volumenes!#REF!</definedName>
    <definedName name="voco3.4">[20]Volumenes!#REF!</definedName>
    <definedName name="voco3.5">[20]Volumenes!#REF!</definedName>
    <definedName name="voco3.6">[20]Volumenes!#REF!</definedName>
    <definedName name="voco3.7">[20]Volumenes!#REF!</definedName>
    <definedName name="voco3.8">[20]Volumenes!#REF!</definedName>
    <definedName name="voco3.9">[20]Volumenes!#REF!</definedName>
    <definedName name="VOCOL1">[20]Volumenes!#REF!</definedName>
    <definedName name="VOEXBLO1">[20]Volumenes!#REF!</definedName>
    <definedName name="VOEXCASC">[20]Volumenes!#REF!</definedName>
    <definedName name="VOEXCBA">[20]Volumenes!#REF!</definedName>
    <definedName name="VOEXCBLO8">[20]Volumenes!#REF!</definedName>
    <definedName name="VOEXCCOL">[20]Volumenes!#REF!</definedName>
    <definedName name="VOEXCMUHA">[20]Volumenes!#REF!</definedName>
    <definedName name="VOEXCO">[20]Volumenes!#REF!</definedName>
    <definedName name="VOEXESC">[20]Volumenes!#REF!</definedName>
    <definedName name="VOHAESC">[20]Volumenes!#REF!</definedName>
    <definedName name="VOHOTOVI">[20]Volumenes!#REF!</definedName>
    <definedName name="vol1.3">[20]Volumenes!#REF!</definedName>
    <definedName name="VOLABACO">[20]Volumenes!#REF!</definedName>
    <definedName name="volc2">[20]Volumenes!#REF!</definedName>
    <definedName name="volexc10">[20]Volumenes!#REF!</definedName>
    <definedName name="volexc11">[20]Volumenes!#REF!</definedName>
    <definedName name="volexcha">[20]Volumenes!#REF!</definedName>
    <definedName name="volHA">[20]Volumenes!#REF!</definedName>
    <definedName name="volhaba">[20]Volumenes!#REF!</definedName>
    <definedName name="volhablo8">[20]Volumenes!#REF!</definedName>
    <definedName name="VOLOZMAC">[20]Volumenes!#REF!</definedName>
    <definedName name="volrell">[20]Volumenes!#REF!</definedName>
    <definedName name="volteobote">'[40]Listado Equipos a utilizar'!#REF!</definedName>
    <definedName name="volteobotela">'[40]Listado Equipos a utilizar'!#REF!</definedName>
    <definedName name="volteobotelargo">'[40]Listado Equipos a utilizar'!#REF!</definedName>
    <definedName name="VOLVIGA">[20]Volumenes!#REF!</definedName>
    <definedName name="volzaasc">[20]Volumenes!#REF!</definedName>
    <definedName name="volzaesc">[20]Volumenes!#REF!</definedName>
    <definedName name="VOPORT">[20]Volumenes!#REF!</definedName>
    <definedName name="VORET.">[20]Volumenes!#REF!</definedName>
    <definedName name="VOTOFO">[20]Volumenes!#REF!</definedName>
    <definedName name="VOZA5">[20]Volumenes!#REF!</definedName>
    <definedName name="VOZA6">[20]Volumenes!#REF!</definedName>
    <definedName name="VOZA7">[20]Volumenes!#REF!</definedName>
    <definedName name="VOZA8">[20]Volumenes!#REF!</definedName>
    <definedName name="VOZA9">[20]Volumenes!#REF!</definedName>
    <definedName name="vozaasce">[20]Volumenes!#REF!</definedName>
    <definedName name="vozac1">[20]Volumenes!#REF!</definedName>
    <definedName name="vozac2">[20]Volumenes!#REF!</definedName>
    <definedName name="vozac3">[20]Volumenes!#REF!</definedName>
    <definedName name="vozac4">[20]Volumenes!#REF!</definedName>
    <definedName name="vozamu">[20]Volumenes!#REF!</definedName>
    <definedName name="VOZARED">[20]Volumenes!#REF!</definedName>
    <definedName name="VP" localSheetId="0">#REF!</definedName>
    <definedName name="VP">#REF!</definedName>
    <definedName name="VSALALUMBCOMAN">#REF!</definedName>
    <definedName name="VSALALUMBCOPAL">#REF!</definedName>
    <definedName name="VSALALUMBROMAN">#REF!</definedName>
    <definedName name="VSALALUMBROVBROMAN">#REF!</definedName>
    <definedName name="VSALALUMNATVBROPAL">#REF!</definedName>
    <definedName name="VSALALUMNATVCMAN">#REF!</definedName>
    <definedName name="VSALALUMNATVCPAL">#REF!</definedName>
    <definedName name="Vuelo.Inclinado.4toN.Mod.II">#REF!</definedName>
    <definedName name="VUELO10">#REF!</definedName>
    <definedName name="vv">[19]Volumenes!$J$137</definedName>
    <definedName name="VVC">[11]Precio!$F$39</definedName>
    <definedName name="vvv">'[19]Anal. horm.'!$F$229</definedName>
    <definedName name="VXCSD">#REF!</definedName>
    <definedName name="W10X12">[31]analisis!$G$1534</definedName>
    <definedName name="W14X22">[31]analisis!$G$1637</definedName>
    <definedName name="W16X26">[31]analisis!$G$1814</definedName>
    <definedName name="W18X40">[31]analisis!$G$1872</definedName>
    <definedName name="W27X84">[31]analisis!$G$1977</definedName>
    <definedName name="w6x9">[31]analisis!$G$1453</definedName>
    <definedName name="wallflex" localSheetId="0">'[123]PRESUPUESTO DE TERMINACION'!$G$125</definedName>
    <definedName name="wallflex">'[124]PRESUPUESTO DE TERMINACION'!$G$125</definedName>
    <definedName name="WARE" localSheetId="3" hidden="1">'[30]ANALISIS STO DGO'!#REF!</definedName>
    <definedName name="WARE" localSheetId="4" hidden="1">'[30]ANALISIS STO DGO'!#REF!</definedName>
    <definedName name="WARE" localSheetId="0" hidden="1">'[30]ANALISIS STO DGO'!#REF!</definedName>
    <definedName name="WARE" localSheetId="2" hidden="1">'[30]ANALISIS STO DGO'!#REF!</definedName>
    <definedName name="WARE" hidden="1">'[30]ANALISIS STO DGO'!#REF!</definedName>
    <definedName name="ware." localSheetId="3" hidden="1">'[30]ANALISIS STO DGO'!#REF!</definedName>
    <definedName name="ware." localSheetId="4" hidden="1">'[30]ANALISIS STO DGO'!#REF!</definedName>
    <definedName name="ware." localSheetId="2" hidden="1">'[30]ANALISIS STO DGO'!#REF!</definedName>
    <definedName name="ware." hidden="1">'[30]ANALISIS STO DGO'!#REF!</definedName>
    <definedName name="ware.1" localSheetId="3" hidden="1">'[30]ANALISIS STO DGO'!#REF!</definedName>
    <definedName name="ware.1" localSheetId="4" hidden="1">'[30]ANALISIS STO DGO'!#REF!</definedName>
    <definedName name="ware.1" localSheetId="2" hidden="1">'[30]ANALISIS STO DGO'!#REF!</definedName>
    <definedName name="ware.1" hidden="1">'[30]ANALISIS STO DGO'!#REF!</definedName>
    <definedName name="WAREHOUSE" localSheetId="3" hidden="1">'[30]ANALISIS STO DGO'!#REF!</definedName>
    <definedName name="WAREHOUSE" localSheetId="4" hidden="1">'[30]ANALISIS STO DGO'!#REF!</definedName>
    <definedName name="WAREHOUSE" localSheetId="2" hidden="1">'[30]ANALISIS STO DGO'!#REF!</definedName>
    <definedName name="WAREHOUSE" hidden="1">'[30]ANALISIS STO DGO'!#REF!</definedName>
    <definedName name="was">#REF!</definedName>
    <definedName name="wconc">#REF!</definedName>
    <definedName name="Wimaldy" localSheetId="3" hidden="1">'[30]ANALISIS STO DGO'!#REF!</definedName>
    <definedName name="Wimaldy" localSheetId="4" hidden="1">'[30]ANALISIS STO DGO'!#REF!</definedName>
    <definedName name="Wimaldy" localSheetId="2" hidden="1">'[30]ANALISIS STO DGO'!#REF!</definedName>
    <definedName name="Wimaldy" hidden="1">'[30]ANALISIS STO DGO'!#REF!</definedName>
    <definedName name="wimaldy.">#REF!</definedName>
    <definedName name="wimaldy..">#REF!</definedName>
    <definedName name="Wimaldy...">#REF!</definedName>
    <definedName name="x">#REF!</definedName>
    <definedName name="xc">'[28]Pres. '!#REF!</definedName>
    <definedName name="ya">'[28]Pres. '!$E$17</definedName>
    <definedName name="yee_pvc_3">[71]PRECIOS!$E$72</definedName>
    <definedName name="yee_pvc_4">[71]PRECIOS!$E$71</definedName>
    <definedName name="YEEDE4">[37]Materiales!$F$300</definedName>
    <definedName name="YEEPVCDREN2X2" localSheetId="0">#REF!</definedName>
    <definedName name="YEEPVCDREN2X2">#REF!</definedName>
    <definedName name="YEEPVCDREN3X2">#REF!</definedName>
    <definedName name="YEEPVCDREN3X3">#REF!</definedName>
    <definedName name="YEEPVCDREN4X2">#REF!</definedName>
    <definedName name="YEEPVCDREN4X3">#REF!</definedName>
    <definedName name="YEEPVCDREN4X4">#REF!</definedName>
    <definedName name="YEEPVCDREN6X4">#REF!</definedName>
    <definedName name="YEEPVCDREN6X6">#REF!</definedName>
    <definedName name="YESO">#REF!</definedName>
    <definedName name="YO" localSheetId="0">[26]A!#REF!</definedName>
    <definedName name="YO">[26]A!#REF!</definedName>
    <definedName name="z" localSheetId="0">#REF!</definedName>
    <definedName name="z">#REF!</definedName>
    <definedName name="zab">#REF!</definedName>
    <definedName name="zabal">[20]Volumenes!#REF!</definedName>
    <definedName name="ZABALETA">'[57]anal term'!$F$1808</definedName>
    <definedName name="Zabaleta.Villas">#REF!</definedName>
    <definedName name="ZABALETADETECHO">[37]Analisis!$F$1577</definedName>
    <definedName name="ZABALETAPISO" localSheetId="0">#REF!</definedName>
    <definedName name="ZABALETAPISO">#REF!</definedName>
    <definedName name="zabaletas">#REF!</definedName>
    <definedName name="zabaletas.jardineras">#REF!</definedName>
    <definedName name="ZABALETATECHO" localSheetId="0">#REF!</definedName>
    <definedName name="ZABALETATECHO">#REF!</definedName>
    <definedName name="ZAC0" localSheetId="0">'[20]Anal. horm.'!#REF!</definedName>
    <definedName name="ZAC0">'[20]Anal. horm.'!#REF!</definedName>
    <definedName name="ZAC1">'[20]Anal. horm.'!#REF!</definedName>
    <definedName name="ZAC2">'[20]Anal. horm.'!#REF!</definedName>
    <definedName name="ZAC3">'[20]Anal. horm.'!#REF!</definedName>
    <definedName name="ZAC4">'[20]Anal. horm.'!#REF!</definedName>
    <definedName name="ZAC5">'[20]Anal. horm.'!#REF!</definedName>
    <definedName name="ZAC6">'[20]Anal. horm.'!#REF!</definedName>
    <definedName name="zac7">'[20]Anal. horm.'!#REF!</definedName>
    <definedName name="zac8">'[20]Anal. horm.'!#REF!</definedName>
    <definedName name="zac9">'[20]Anal. horm.'!#REF!</definedName>
    <definedName name="ZACO1.2X1.2X0.6">'[20]Anal. horm.'!#REF!</definedName>
    <definedName name="ZACO1.2X1.2X04">'[20]Anal. horm.'!#REF!</definedName>
    <definedName name="ZACO10">'[20]Anal. horm.'!#REF!</definedName>
    <definedName name="ZACO11">'[20]Anal. horm.'!#REF!</definedName>
    <definedName name="ZACO2.6X1.6X.4">'[20]Anal. horm.'!#REF!</definedName>
    <definedName name="ZACOL2.15X2.8X.7">'[20]Anal. horm.'!#REF!</definedName>
    <definedName name="Zap.Col.Administración">#REF!</definedName>
    <definedName name="Zap.Col.Discot.">[60]Análisis!#REF!</definedName>
    <definedName name="Zap.col.Z1.mod.I">#REF!</definedName>
    <definedName name="Zap.Col.Zc">#REF!</definedName>
    <definedName name="Zap.Columna">[60]Análisis!#REF!</definedName>
    <definedName name="Zap.Columna.Area.Noble">#REF!</definedName>
    <definedName name="Zap.columna.Casino">[60]Análisis!#REF!</definedName>
    <definedName name="Zap.Columna.Comedor">#REF!</definedName>
    <definedName name="Zap.Columna.Lavandería">#REF!</definedName>
    <definedName name="Zap.Columnas">#REF!</definedName>
    <definedName name="zap.Comb.ModuloII">#REF!</definedName>
    <definedName name="Zap.Edif.Oficinas">#REF!</definedName>
    <definedName name="Zap.Edif.Parqueo">[55]Análisis!$D$105</definedName>
    <definedName name="Zap.Escalera">#REF!</definedName>
    <definedName name="zap.M.ha.40cm.esp" localSheetId="0">[96]Análisis!$D$192</definedName>
    <definedName name="zap.M.ha.40cm.esp">[97]Análisis!$D$192</definedName>
    <definedName name="Zap.mur.H.A.">[95]Análisis!$D$163</definedName>
    <definedName name="Zap.muro.10.30x20.General">[60]Análisis!#REF!</definedName>
    <definedName name="Zap.Muro.15cm">#REF!</definedName>
    <definedName name="Zap.Muro.15cms">#REF!</definedName>
    <definedName name="Zap.Muro.20cm">#REF!</definedName>
    <definedName name="Zap.Muro.45x25.General">[60]Análisis!#REF!</definedName>
    <definedName name="Zap.muro.55x25.General">[60]Análisis!#REF!</definedName>
    <definedName name="Zap.Muro.Area.Noble">#REF!</definedName>
    <definedName name="Zap.Muro.Ariostamiento.Comedor">#REF!</definedName>
    <definedName name="Zap.Muro.Cocina">#REF!</definedName>
    <definedName name="Zap.muro.contencion">#REF!</definedName>
    <definedName name="Zap.Muro.Espectaculo">#REF!</definedName>
    <definedName name="Zap.Muro.Lavanderia">#REF!</definedName>
    <definedName name="Zap.Muro.Villa.1">#REF!</definedName>
    <definedName name="Zap.muro20General">[60]Análisis!#REF!</definedName>
    <definedName name="zap.muro6">'[87]Analisis Unit. '!$D$213</definedName>
    <definedName name="Zap.Muros.Cacino">[60]Análisis!#REF!</definedName>
    <definedName name="Zap.Z1">#REF!</definedName>
    <definedName name="zap.Z1.mod.II">#REF!</definedName>
    <definedName name="Zap.Z1.Villa1">#REF!</definedName>
    <definedName name="Zap.Z2">#REF!</definedName>
    <definedName name="Zap.Z2.mod.I">#REF!</definedName>
    <definedName name="zap.Z2.moduloII">#REF!</definedName>
    <definedName name="Zap.Z2.Villas1">#REF!</definedName>
    <definedName name="Zap.Z3">#REF!</definedName>
    <definedName name="Zap.Z3.Mod.I">#REF!</definedName>
    <definedName name="Zap.Z3.Villas1">#REF!</definedName>
    <definedName name="Zap.Z4.mod.I">#REF!</definedName>
    <definedName name="Zap.Z4.Villas.1">#REF!</definedName>
    <definedName name="Zap.ZMB">#REF!</definedName>
    <definedName name="zap6">#REF!</definedName>
    <definedName name="zap8">'[67]Osiades Est.'!$E$133</definedName>
    <definedName name="ZapA1" localSheetId="1">'[38]Hormigon Param'!$G$157</definedName>
    <definedName name="ZapA1">'[115]Hormigon Param'!$G$157</definedName>
    <definedName name="ZapA2" localSheetId="1">'[38]Hormigon Param'!$G$197</definedName>
    <definedName name="ZapA2">'[115]Hormigon Param'!$G$197</definedName>
    <definedName name="ZapA3" localSheetId="1">'[38]Hormigon Param'!$G$237</definedName>
    <definedName name="ZapA3">'[115]Hormigon Param'!$G$237</definedName>
    <definedName name="ZapA4" localSheetId="1">'[38]Hormigon Param'!$G$277</definedName>
    <definedName name="ZapA4">'[115]Hormigon Param'!$G$277</definedName>
    <definedName name="ZapA5" localSheetId="1">'[38]Hormigon Param'!$G$317</definedName>
    <definedName name="ZapA5">'[115]Hormigon Param'!$G$317</definedName>
    <definedName name="ZapA6" localSheetId="1">'[38]Hormigon Param'!$G$357</definedName>
    <definedName name="ZapA6">'[115]Hormigon Param'!$G$357</definedName>
    <definedName name="ZapA7" localSheetId="1">'[38]Hormigon Param'!$G$397</definedName>
    <definedName name="ZapA7">'[115]Hormigon Param'!$G$397</definedName>
    <definedName name="ZapA8" localSheetId="1">'[38]Hormigon Param'!$G$437</definedName>
    <definedName name="ZapA8">'[115]Hormigon Param'!$G$437</definedName>
    <definedName name="zapata" localSheetId="0">'[17]caseta de planta'!$C$1:$C$65536</definedName>
    <definedName name="zapata">'[14]caseta de planta'!$C$1:$C$65536</definedName>
    <definedName name="Zapata.Col.Espectaculos">#REF!</definedName>
    <definedName name="Zapata.Columna.Cocina">#REF!</definedName>
    <definedName name="zapata.lobby">#REF!</definedName>
    <definedName name="Zapata.Villas.1">#REF!</definedName>
    <definedName name="Zapata.Z1s.Z2s">[55]Análisis!$D$120</definedName>
    <definedName name="ZAPATA30X20135">[36]Analisis!$F$1507</definedName>
    <definedName name="ZAPATA30X20180">[36]Analisis!$F$1535</definedName>
    <definedName name="ZAPATA45X20135">[36]Analisis!$F$1514</definedName>
    <definedName name="ZAPATA45X20180">[36]Analisis!$F$1540</definedName>
    <definedName name="ZAPATA45X25135">[36]Analisis!$F$1521</definedName>
    <definedName name="ZAPATA45X25180">[37]Analisis!$F$1317</definedName>
    <definedName name="ZAPATA45X25180DE5">[36]Analisis!$F$1566</definedName>
    <definedName name="ZAPATA45X25180DE7">[36]Analisis!$F$1573</definedName>
    <definedName name="ZAPATADE60X25180">[37]Analisis!$F$1343</definedName>
    <definedName name="ZAPATADE60X25180DE5" localSheetId="0">[116]Analisis!#REF!</definedName>
    <definedName name="ZAPATADE60X25180DE5">[116]Analisis!#REF!</definedName>
    <definedName name="zapatasdeescaleras">#REF!</definedName>
    <definedName name="ZapB1" localSheetId="1">'[38]Hormigon Param'!$G$477</definedName>
    <definedName name="ZapB1">'[115]Hormigon Param'!$G$477</definedName>
    <definedName name="ZapB2" localSheetId="1">'[38]Hormigon Param'!$G$517</definedName>
    <definedName name="ZapB2">'[115]Hormigon Param'!$G$517</definedName>
    <definedName name="ZapB3" localSheetId="1">'[38]Hormigon Param'!$G$557</definedName>
    <definedName name="ZapB3">'[115]Hormigon Param'!$G$557</definedName>
    <definedName name="ZapB4" localSheetId="1">'[38]Hormigon Param'!$G$597</definedName>
    <definedName name="ZapB4">'[115]Hormigon Param'!$G$597</definedName>
    <definedName name="ZapB5" localSheetId="1">'[38]Hormigon Param'!$G$637</definedName>
    <definedName name="ZapB5">'[115]Hormigon Param'!$G$637</definedName>
    <definedName name="ZapB6" localSheetId="1">'[38]Hormigon Param'!$G$677</definedName>
    <definedName name="ZapB6">'[115]Hormigon Param'!$G$677</definedName>
    <definedName name="ZapB7" localSheetId="1">'[38]Hormigon Param'!$G$717</definedName>
    <definedName name="ZapB7">'[115]Hormigon Param'!$G$717</definedName>
    <definedName name="ZapB8" localSheetId="1">'[38]Hormigon Param'!$G$757</definedName>
    <definedName name="ZapB8">'[115]Hormigon Param'!$G$757</definedName>
    <definedName name="ZAPBLO6">'[20]Anal. horm.'!#REF!</definedName>
    <definedName name="zapc">#REF!</definedName>
    <definedName name="zapc1">'[67]Osiades Est.'!$E$11</definedName>
    <definedName name="zapc2">'[67]Osiades Est.'!$E$36</definedName>
    <definedName name="ZAPC3">'[20]Anal. horm.'!#REF!</definedName>
    <definedName name="zapc4">'[67]Osiades Est.'!$E$73</definedName>
    <definedName name="zapcob">'[67]Osiades Est.'!$E$116</definedName>
    <definedName name="ZAPCOL3.8">'[20]Anal. horm.'!#REF!</definedName>
    <definedName name="ZAPES">'[67]Osiades Est.'!$E$149</definedName>
    <definedName name="zapl1">'[67]Osiades Est.'!$E$94</definedName>
    <definedName name="zapm" localSheetId="0">'[28]Pres. '!#REF!</definedName>
    <definedName name="zapm">'[28]Pres. '!#REF!</definedName>
    <definedName name="ZIN_001">#REF!</definedName>
    <definedName name="ZINC24">#REF!</definedName>
    <definedName name="ZINC26">#REF!</definedName>
    <definedName name="ZINC27">#REF!</definedName>
    <definedName name="ZINC34">'[82]LISTA DE MATERIALES'!$C$1001</definedName>
    <definedName name="zoc">[67]Analisis!$E$1218</definedName>
    <definedName name="Zoc.baldosin">[68]Insumos!$E$91</definedName>
    <definedName name="Zoc.Marmol.Mezc.Antillana">[60]Análisis!#REF!</definedName>
    <definedName name="Zoc.vibrazo.Blanco">#REF!</definedName>
    <definedName name="zocabaño">[20]Volumenes!#REF!</definedName>
    <definedName name="Zocacera">#REF!</definedName>
    <definedName name="zocalo">'[163]Pres. no'!#REF!</definedName>
    <definedName name="Zocalo.Baldosin">[60]Análisis!#REF!</definedName>
    <definedName name="Zocalo.bozel.marmol">#REF!</definedName>
    <definedName name="Zocalo.cemento7x25cm">#REF!</definedName>
    <definedName name="Zocalo.Ceram.Mezc.Antillana">[60]Análisis!#REF!</definedName>
    <definedName name="zocalo.ceramica">#REF!</definedName>
    <definedName name="Zócalo.Ceramica" localSheetId="0">[164]Insumos!$E$80</definedName>
    <definedName name="Zócalo.Ceramica">[165]Insumos!$E$80</definedName>
    <definedName name="Zócalo.Cerámica">#REF!</definedName>
    <definedName name="zocalo.ceramica.antideslizante">#REF!</definedName>
    <definedName name="Zocalo.de.ceramica.A">[55]Análisis!$D$532</definedName>
    <definedName name="Zocalo.de.ceramica.B">[55]Análisis!$D$551</definedName>
    <definedName name="Zocalo.de.ceramica.C">[55]Análisis!$D$570</definedName>
    <definedName name="zocalo.de.mosaico">[95]Análisis!$D$1266</definedName>
    <definedName name="Zócalo.Granimármol">#REF!</definedName>
    <definedName name="Zócalo.Granimarmol.MA">#REF!</definedName>
    <definedName name="Zocalo.granito.fondo.blanco">#REF!</definedName>
    <definedName name="Zocalo.Granito.Fondo.blanco.MA">#REF!</definedName>
    <definedName name="Zócalo.Gres">#REF!</definedName>
    <definedName name="Zócalo.loseta.cemento">#REF!</definedName>
    <definedName name="Zocalo.Marmol.A">#REF!</definedName>
    <definedName name="Zocalo.Marmol.A.ANA">#REF!</definedName>
    <definedName name="Zocalo.Marmol.Tipo.B">#REF!</definedName>
    <definedName name="zocalo.porcelanato.40x40">[55]Análisis!$D$501</definedName>
    <definedName name="Zocalo.Vibrazo.Bco">#REF!</definedName>
    <definedName name="Zócalo_de_Cerámica_Criolla_de_33___1era">[44]Insumos!$B$42:$D$42</definedName>
    <definedName name="zocalobotichinorojo" localSheetId="0">#REF!</definedName>
    <definedName name="zocalobotichinorojo">#REF!</definedName>
    <definedName name="ZOCALOGRAN30X7">[37]Analisis!$F$1531</definedName>
    <definedName name="ZOCALOPORCELANATO">[37]Analisis!$F$1539</definedName>
    <definedName name="Zocavibra">#REF!</definedName>
    <definedName name="zocesca2">[20]Volumenes!#REF!</definedName>
    <definedName name="ZOCESCGRAPROYAL" localSheetId="0">#REF!</definedName>
    <definedName name="ZOCESCGRAPROYAL">#REF!</definedName>
    <definedName name="ZOCGRA30BCO">#REF!</definedName>
    <definedName name="ZOCGRA30GRIS">#REF!</definedName>
    <definedName name="ZOCGRA40BCO">#REF!</definedName>
    <definedName name="ZOCGRAPROYAL40">#REF!</definedName>
    <definedName name="ZOCLAD28">#REF!</definedName>
    <definedName name="ZOCMOSROJ25">#REF!</definedName>
    <definedName name="ZOCPorcelanato">#REF!</definedName>
    <definedName name="ZOGRAESC">[57]UASD!$F$3522</definedName>
    <definedName name="zpor" localSheetId="0">'[28]Pres. '!#REF!</definedName>
    <definedName name="zpor">'[28]Pres. '!#REF!</definedName>
  </definedNames>
  <calcPr calcId="152511"/>
</workbook>
</file>

<file path=xl/calcChain.xml><?xml version="1.0" encoding="utf-8"?>
<calcChain xmlns="http://schemas.openxmlformats.org/spreadsheetml/2006/main">
  <c r="B11" i="11" l="1"/>
  <c r="B12" i="11" s="1"/>
  <c r="B13" i="11" s="1"/>
  <c r="B14" i="11" s="1"/>
  <c r="B15" i="11" s="1"/>
  <c r="G11" i="11"/>
  <c r="G12" i="11"/>
  <c r="G13" i="11"/>
  <c r="G14" i="11"/>
  <c r="G15" i="11"/>
  <c r="G16" i="11"/>
  <c r="G17" i="11"/>
  <c r="B18" i="11"/>
  <c r="B19" i="11" s="1"/>
  <c r="B20" i="11" s="1"/>
  <c r="B21" i="11" s="1"/>
  <c r="B22" i="11" s="1"/>
  <c r="B23" i="11" s="1"/>
  <c r="G18" i="11"/>
  <c r="G21" i="11"/>
  <c r="G22" i="11"/>
  <c r="G23" i="11"/>
  <c r="G24" i="11"/>
  <c r="G25" i="11"/>
  <c r="B26" i="1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G26" i="11"/>
  <c r="G27" i="11"/>
  <c r="G28" i="11"/>
  <c r="G29" i="11"/>
  <c r="G30" i="11"/>
  <c r="G31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L44" i="11"/>
  <c r="L45" i="11" s="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3" i="11"/>
  <c r="G64" i="11"/>
  <c r="G67" i="11"/>
  <c r="G68" i="11"/>
  <c r="G69" i="11"/>
  <c r="G71" i="11"/>
  <c r="G72" i="11"/>
  <c r="G75" i="11"/>
  <c r="G76" i="11"/>
  <c r="G77" i="11"/>
  <c r="G79" i="11"/>
  <c r="G80" i="11"/>
  <c r="G81" i="11"/>
  <c r="G82" i="11"/>
  <c r="K83" i="11"/>
  <c r="K84" i="11" s="1"/>
  <c r="K85" i="11" s="1"/>
  <c r="K86" i="11" s="1"/>
  <c r="K87" i="11" s="1"/>
  <c r="L83" i="11"/>
  <c r="G84" i="11"/>
  <c r="L84" i="11"/>
  <c r="L85" i="11" s="1"/>
  <c r="L86" i="11" s="1"/>
  <c r="L87" i="11" s="1"/>
  <c r="G85" i="11"/>
  <c r="B86" i="11"/>
  <c r="B87" i="11" s="1"/>
  <c r="B88" i="11" s="1"/>
  <c r="G86" i="11"/>
  <c r="G87" i="11"/>
  <c r="G88" i="11"/>
  <c r="G89" i="11"/>
  <c r="G90" i="11"/>
  <c r="B91" i="11"/>
  <c r="B92" i="11" s="1"/>
  <c r="B93" i="11" s="1"/>
  <c r="B94" i="11" s="1"/>
  <c r="B95" i="11" s="1"/>
  <c r="B96" i="11" s="1"/>
  <c r="B97" i="11" s="1"/>
  <c r="G97" i="11"/>
  <c r="G98" i="11"/>
  <c r="G99" i="11"/>
  <c r="B100" i="11"/>
  <c r="B101" i="11" s="1"/>
  <c r="B102" i="11" s="1"/>
  <c r="G100" i="11"/>
  <c r="G101" i="11"/>
  <c r="G102" i="11"/>
  <c r="G103" i="11"/>
  <c r="G104" i="11"/>
  <c r="B105" i="11"/>
  <c r="B106" i="11" s="1"/>
  <c r="B107" i="11" s="1"/>
  <c r="G105" i="11"/>
  <c r="G106" i="11"/>
  <c r="G107" i="11"/>
  <c r="G108" i="11"/>
  <c r="G109" i="11"/>
  <c r="B110" i="11"/>
  <c r="G110" i="11"/>
  <c r="G111" i="11"/>
  <c r="G112" i="11"/>
  <c r="B113" i="11"/>
  <c r="G113" i="11"/>
  <c r="B114" i="11"/>
  <c r="G114" i="11"/>
  <c r="G115" i="11"/>
  <c r="G116" i="11"/>
  <c r="B117" i="11"/>
  <c r="G117" i="11"/>
  <c r="G118" i="11"/>
  <c r="G119" i="11"/>
  <c r="B120" i="11"/>
  <c r="B121" i="11" s="1"/>
  <c r="B122" i="11" s="1"/>
  <c r="B123" i="11" s="1"/>
  <c r="B124" i="11" s="1"/>
  <c r="G121" i="11"/>
  <c r="G122" i="11"/>
  <c r="G123" i="11"/>
  <c r="G124" i="11"/>
  <c r="G125" i="11"/>
  <c r="G126" i="11"/>
  <c r="B127" i="11"/>
  <c r="G127" i="11"/>
  <c r="I127" i="11"/>
  <c r="K127" i="11" s="1"/>
  <c r="J127" i="11"/>
  <c r="B128" i="11"/>
  <c r="B129" i="11" s="1"/>
  <c r="B130" i="11" s="1"/>
  <c r="G128" i="11"/>
  <c r="I128" i="11"/>
  <c r="J128" i="11"/>
  <c r="I129" i="11"/>
  <c r="J129" i="11"/>
  <c r="K129" i="11"/>
  <c r="I130" i="11"/>
  <c r="J130" i="11"/>
  <c r="G131" i="11"/>
  <c r="G132" i="11"/>
  <c r="B133" i="11"/>
  <c r="G133" i="11"/>
  <c r="H134" i="11" s="1"/>
  <c r="G134" i="11"/>
  <c r="G135" i="11"/>
  <c r="B136" i="11"/>
  <c r="B137" i="11" s="1"/>
  <c r="B138" i="11" s="1"/>
  <c r="B139" i="11" s="1"/>
  <c r="G136" i="11"/>
  <c r="G137" i="11"/>
  <c r="G138" i="11"/>
  <c r="G139" i="11"/>
  <c r="G146" i="11"/>
  <c r="B147" i="11"/>
  <c r="B148" i="11" s="1"/>
  <c r="B149" i="11" s="1"/>
  <c r="B150" i="11" s="1"/>
  <c r="B151" i="11" s="1"/>
  <c r="B152" i="11" s="1"/>
  <c r="B153" i="11" s="1"/>
  <c r="B154" i="11" s="1"/>
  <c r="B155" i="11" s="1"/>
  <c r="B156" i="11" s="1"/>
  <c r="B157" i="11" s="1"/>
  <c r="B158" i="11" s="1"/>
  <c r="B159" i="11" s="1"/>
  <c r="B160" i="11" s="1"/>
  <c r="B161" i="11" s="1"/>
  <c r="B162" i="11" s="1"/>
  <c r="B163" i="11" s="1"/>
  <c r="B164" i="11" s="1"/>
  <c r="B165" i="11" s="1"/>
  <c r="B166" i="11" s="1"/>
  <c r="B167" i="11" s="1"/>
  <c r="B168" i="11" s="1"/>
  <c r="B169" i="11" s="1"/>
  <c r="B170" i="11" s="1"/>
  <c r="B171" i="11" s="1"/>
  <c r="B172" i="11" s="1"/>
  <c r="B173" i="11" s="1"/>
  <c r="B174" i="11" s="1"/>
  <c r="B175" i="11" s="1"/>
  <c r="B176" i="11" s="1"/>
  <c r="B177" i="11" s="1"/>
  <c r="B178" i="11" s="1"/>
  <c r="B179" i="11" s="1"/>
  <c r="B180" i="11" s="1"/>
  <c r="B181" i="11" s="1"/>
  <c r="B182" i="11" s="1"/>
  <c r="B183" i="11" s="1"/>
  <c r="B184" i="11" s="1"/>
  <c r="B185" i="11" s="1"/>
  <c r="G147" i="11"/>
  <c r="G148" i="11"/>
  <c r="G149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8" i="11"/>
  <c r="G169" i="11"/>
  <c r="G172" i="11"/>
  <c r="G173" i="11"/>
  <c r="G174" i="11"/>
  <c r="G176" i="11"/>
  <c r="G177" i="11"/>
  <c r="G180" i="11"/>
  <c r="G181" i="11"/>
  <c r="G186" i="11"/>
  <c r="G187" i="11"/>
  <c r="K187" i="11"/>
  <c r="K188" i="11" s="1"/>
  <c r="L187" i="11"/>
  <c r="L188" i="11" s="1"/>
  <c r="B188" i="11"/>
  <c r="G188" i="11"/>
  <c r="B189" i="11"/>
  <c r="B190" i="11" s="1"/>
  <c r="G189" i="11"/>
  <c r="G190" i="11"/>
  <c r="G191" i="11"/>
  <c r="G192" i="11"/>
  <c r="B193" i="11"/>
  <c r="B194" i="11"/>
  <c r="B195" i="11"/>
  <c r="B196" i="11"/>
  <c r="B197" i="11" s="1"/>
  <c r="B198" i="11" s="1"/>
  <c r="G199" i="11"/>
  <c r="G200" i="11"/>
  <c r="B201" i="11"/>
  <c r="G201" i="11"/>
  <c r="B202" i="11"/>
  <c r="B203" i="11" s="1"/>
  <c r="B204" i="11" s="1"/>
  <c r="G202" i="11"/>
  <c r="G203" i="11"/>
  <c r="G204" i="11"/>
  <c r="G205" i="11"/>
  <c r="G206" i="11"/>
  <c r="B207" i="11"/>
  <c r="B208" i="11" s="1"/>
  <c r="B209" i="11" s="1"/>
  <c r="G207" i="11"/>
  <c r="G209" i="11"/>
  <c r="G210" i="11"/>
  <c r="G211" i="11"/>
  <c r="B212" i="11"/>
  <c r="G213" i="11"/>
  <c r="G214" i="11"/>
  <c r="B215" i="11"/>
  <c r="B216" i="11" s="1"/>
  <c r="G215" i="11"/>
  <c r="G216" i="11"/>
  <c r="G217" i="11"/>
  <c r="G218" i="11"/>
  <c r="B219" i="11"/>
  <c r="G220" i="11"/>
  <c r="G221" i="11"/>
  <c r="B222" i="11"/>
  <c r="B223" i="11" s="1"/>
  <c r="B224" i="11" s="1"/>
  <c r="B225" i="11" s="1"/>
  <c r="B226" i="11" s="1"/>
  <c r="G223" i="11"/>
  <c r="G226" i="11"/>
  <c r="G227" i="11"/>
  <c r="G228" i="11"/>
  <c r="B229" i="11"/>
  <c r="B230" i="11" s="1"/>
  <c r="B231" i="11" s="1"/>
  <c r="B232" i="11" s="1"/>
  <c r="G229" i="11"/>
  <c r="G233" i="11"/>
  <c r="G234" i="11"/>
  <c r="B235" i="11"/>
  <c r="G235" i="11"/>
  <c r="H236" i="11" s="1"/>
  <c r="G242" i="11"/>
  <c r="B243" i="11"/>
  <c r="B244" i="11" s="1"/>
  <c r="B245" i="11" s="1"/>
  <c r="B246" i="11" s="1"/>
  <c r="B247" i="11" s="1"/>
  <c r="B248" i="11" s="1"/>
  <c r="B249" i="11" s="1"/>
  <c r="B250" i="11" s="1"/>
  <c r="B251" i="11" s="1"/>
  <c r="B252" i="11" s="1"/>
  <c r="B253" i="11" s="1"/>
  <c r="B254" i="11" s="1"/>
  <c r="B255" i="11" s="1"/>
  <c r="B256" i="11" s="1"/>
  <c r="B257" i="11" s="1"/>
  <c r="B258" i="11" s="1"/>
  <c r="B259" i="11" s="1"/>
  <c r="B260" i="11" s="1"/>
  <c r="B261" i="11" s="1"/>
  <c r="B262" i="11" s="1"/>
  <c r="B263" i="11" s="1"/>
  <c r="B264" i="11" s="1"/>
  <c r="B265" i="11" s="1"/>
  <c r="B266" i="11" s="1"/>
  <c r="B267" i="11" s="1"/>
  <c r="B268" i="11" s="1"/>
  <c r="B269" i="11" s="1"/>
  <c r="B270" i="11" s="1"/>
  <c r="B271" i="11" s="1"/>
  <c r="B272" i="11" s="1"/>
  <c r="B273" i="11" s="1"/>
  <c r="B274" i="11" s="1"/>
  <c r="B275" i="11" s="1"/>
  <c r="B276" i="11" s="1"/>
  <c r="B277" i="11" s="1"/>
  <c r="B278" i="11" s="1"/>
  <c r="B279" i="11" s="1"/>
  <c r="B280" i="11" s="1"/>
  <c r="B281" i="11" s="1"/>
  <c r="G243" i="11"/>
  <c r="G244" i="11"/>
  <c r="G245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4" i="11"/>
  <c r="G265" i="11"/>
  <c r="G268" i="11"/>
  <c r="G269" i="11"/>
  <c r="G270" i="11"/>
  <c r="G272" i="11"/>
  <c r="G273" i="11"/>
  <c r="G276" i="11"/>
  <c r="G277" i="11"/>
  <c r="G282" i="11"/>
  <c r="G283" i="11"/>
  <c r="K283" i="11"/>
  <c r="L283" i="11"/>
  <c r="L284" i="11" s="1"/>
  <c r="B284" i="11"/>
  <c r="G284" i="11"/>
  <c r="B285" i="11"/>
  <c r="B286" i="11" s="1"/>
  <c r="G285" i="11"/>
  <c r="G286" i="11"/>
  <c r="G287" i="11"/>
  <c r="G288" i="11"/>
  <c r="B289" i="11"/>
  <c r="B290" i="11"/>
  <c r="B291" i="11" s="1"/>
  <c r="B292" i="11" s="1"/>
  <c r="B293" i="11" s="1"/>
  <c r="B294" i="11" s="1"/>
  <c r="G295" i="11"/>
  <c r="G296" i="11"/>
  <c r="B297" i="11"/>
  <c r="G297" i="11"/>
  <c r="B298" i="11"/>
  <c r="B299" i="11" s="1"/>
  <c r="B300" i="11" s="1"/>
  <c r="G298" i="11"/>
  <c r="G299" i="11"/>
  <c r="G300" i="11"/>
  <c r="G301" i="11"/>
  <c r="G302" i="11"/>
  <c r="B303" i="11"/>
  <c r="G303" i="11"/>
  <c r="B304" i="11"/>
  <c r="B305" i="11" s="1"/>
  <c r="G305" i="11"/>
  <c r="G306" i="11"/>
  <c r="G307" i="11"/>
  <c r="B308" i="11"/>
  <c r="G309" i="11"/>
  <c r="G310" i="11"/>
  <c r="B311" i="11"/>
  <c r="B312" i="11" s="1"/>
  <c r="G311" i="11"/>
  <c r="G312" i="11"/>
  <c r="G313" i="11"/>
  <c r="G314" i="11"/>
  <c r="B315" i="11"/>
  <c r="G316" i="11"/>
  <c r="G317" i="11"/>
  <c r="B318" i="11"/>
  <c r="B319" i="11" s="1"/>
  <c r="B320" i="11" s="1"/>
  <c r="B321" i="11" s="1"/>
  <c r="B322" i="11" s="1"/>
  <c r="G319" i="11"/>
  <c r="G362" i="11"/>
  <c r="H363" i="11" s="1"/>
  <c r="G320" i="11"/>
  <c r="G322" i="11"/>
  <c r="G323" i="11"/>
  <c r="G324" i="11"/>
  <c r="B325" i="11"/>
  <c r="B326" i="11" s="1"/>
  <c r="G325" i="11"/>
  <c r="B327" i="11"/>
  <c r="B328" i="11" s="1"/>
  <c r="G329" i="11"/>
  <c r="G330" i="11"/>
  <c r="B331" i="11"/>
  <c r="G331" i="11"/>
  <c r="H332" i="11" s="1"/>
  <c r="K338" i="11"/>
  <c r="L338" i="11"/>
  <c r="B339" i="11"/>
  <c r="G339" i="11"/>
  <c r="H340" i="11" s="1"/>
  <c r="G340" i="11"/>
  <c r="G341" i="11"/>
  <c r="B342" i="11"/>
  <c r="B343" i="11" s="1"/>
  <c r="B344" i="11" s="1"/>
  <c r="B345" i="11" s="1"/>
  <c r="B346" i="11" s="1"/>
  <c r="G347" i="11"/>
  <c r="G348" i="11"/>
  <c r="B349" i="11"/>
  <c r="B350" i="11" s="1"/>
  <c r="G349" i="11"/>
  <c r="G351" i="11"/>
  <c r="G352" i="11"/>
  <c r="B353" i="11"/>
  <c r="B354" i="11" s="1"/>
  <c r="B355" i="11" s="1"/>
  <c r="G353" i="11"/>
  <c r="G354" i="11"/>
  <c r="G355" i="11"/>
  <c r="G356" i="11"/>
  <c r="G357" i="11"/>
  <c r="B358" i="11"/>
  <c r="B359" i="11" s="1"/>
  <c r="G360" i="11"/>
  <c r="G361" i="11"/>
  <c r="B362" i="11"/>
  <c r="G363" i="11"/>
  <c r="G364" i="11"/>
  <c r="B365" i="11"/>
  <c r="G365" i="11"/>
  <c r="H366" i="11" s="1"/>
  <c r="G370" i="11"/>
  <c r="B373" i="11"/>
  <c r="G373" i="11"/>
  <c r="G374" i="11"/>
  <c r="H374" i="11"/>
  <c r="G375" i="11"/>
  <c r="B376" i="11"/>
  <c r="B377" i="11" s="1"/>
  <c r="B378" i="11" s="1"/>
  <c r="G376" i="11"/>
  <c r="G377" i="11"/>
  <c r="G378" i="11"/>
  <c r="G379" i="11"/>
  <c r="G380" i="11"/>
  <c r="B381" i="11"/>
  <c r="B382" i="11" s="1"/>
  <c r="B383" i="11" s="1"/>
  <c r="B384" i="11" s="1"/>
  <c r="B385" i="11" s="1"/>
  <c r="B386" i="11" s="1"/>
  <c r="B387" i="11" s="1"/>
  <c r="B388" i="11" s="1"/>
  <c r="G381" i="11"/>
  <c r="G382" i="11"/>
  <c r="G383" i="11"/>
  <c r="G384" i="11"/>
  <c r="G385" i="11"/>
  <c r="G386" i="11"/>
  <c r="G387" i="11"/>
  <c r="G388" i="11"/>
  <c r="G389" i="11"/>
  <c r="G390" i="11"/>
  <c r="B391" i="11"/>
  <c r="B392" i="11"/>
  <c r="B393" i="11" s="1"/>
  <c r="B394" i="11" s="1"/>
  <c r="G392" i="11"/>
  <c r="G394" i="11"/>
  <c r="G395" i="11"/>
  <c r="G396" i="11"/>
  <c r="B397" i="11"/>
  <c r="G397" i="11"/>
  <c r="H398" i="11" s="1"/>
  <c r="G364" i="10"/>
  <c r="G363" i="10"/>
  <c r="G362" i="10"/>
  <c r="G361" i="10"/>
  <c r="B361" i="10"/>
  <c r="B362" i="10" s="1"/>
  <c r="G360" i="10"/>
  <c r="H363" i="10" s="1"/>
  <c r="B360" i="10"/>
  <c r="G359" i="10"/>
  <c r="G358" i="10"/>
  <c r="G357" i="10"/>
  <c r="G356" i="10"/>
  <c r="G354" i="10"/>
  <c r="B353" i="10"/>
  <c r="B354" i="10" s="1"/>
  <c r="B355" i="10" s="1"/>
  <c r="B356" i="10" s="1"/>
  <c r="G352" i="10"/>
  <c r="B352" i="10"/>
  <c r="G351" i="10"/>
  <c r="G350" i="10"/>
  <c r="G349" i="10"/>
  <c r="G348" i="10"/>
  <c r="G347" i="10"/>
  <c r="H348" i="10" s="1"/>
  <c r="B347" i="10"/>
  <c r="G346" i="10"/>
  <c r="G345" i="10"/>
  <c r="G344" i="10"/>
  <c r="H345" i="10" s="1"/>
  <c r="B344" i="10"/>
  <c r="G343" i="10"/>
  <c r="G342" i="10"/>
  <c r="G341" i="10"/>
  <c r="G340" i="10"/>
  <c r="G339" i="10"/>
  <c r="B339" i="10"/>
  <c r="B340" i="10" s="1"/>
  <c r="B341" i="10" s="1"/>
  <c r="G338" i="10"/>
  <c r="G337" i="10"/>
  <c r="G336" i="10"/>
  <c r="G335" i="10"/>
  <c r="G334" i="10"/>
  <c r="G332" i="10"/>
  <c r="G331" i="10"/>
  <c r="G327" i="10"/>
  <c r="G326" i="10"/>
  <c r="G324" i="10"/>
  <c r="G330" i="10"/>
  <c r="G328" i="10"/>
  <c r="G319" i="10"/>
  <c r="G318" i="10"/>
  <c r="G317" i="10"/>
  <c r="G316" i="10"/>
  <c r="G315" i="10"/>
  <c r="G314" i="10"/>
  <c r="G313" i="10"/>
  <c r="G312" i="10"/>
  <c r="G311" i="10"/>
  <c r="G310" i="10"/>
  <c r="G309" i="10"/>
  <c r="G308" i="10"/>
  <c r="G307" i="10"/>
  <c r="G306" i="10"/>
  <c r="G305" i="10"/>
  <c r="G304" i="10"/>
  <c r="G303" i="10"/>
  <c r="G302" i="10"/>
  <c r="G301" i="10"/>
  <c r="G300" i="10"/>
  <c r="G299" i="10"/>
  <c r="G298" i="10"/>
  <c r="G296" i="10"/>
  <c r="G295" i="10"/>
  <c r="G294" i="10"/>
  <c r="G293" i="10"/>
  <c r="G292" i="10"/>
  <c r="G291" i="10"/>
  <c r="G290" i="10"/>
  <c r="G289" i="10"/>
  <c r="G288" i="10"/>
  <c r="G287" i="10"/>
  <c r="G286" i="10"/>
  <c r="G285" i="10"/>
  <c r="G284" i="10"/>
  <c r="G283" i="10"/>
  <c r="G282" i="10"/>
  <c r="G281" i="10"/>
  <c r="G280" i="10"/>
  <c r="G279" i="10"/>
  <c r="G278" i="10"/>
  <c r="B272" i="10"/>
  <c r="B273" i="10" s="1"/>
  <c r="B274" i="10" s="1"/>
  <c r="B275" i="10" s="1"/>
  <c r="B276" i="10" s="1"/>
  <c r="B277" i="10" s="1"/>
  <c r="B271" i="10"/>
  <c r="G270" i="10"/>
  <c r="G269" i="10"/>
  <c r="G268" i="10"/>
  <c r="G267" i="10"/>
  <c r="G261" i="10"/>
  <c r="B254" i="10"/>
  <c r="B255" i="10" s="1"/>
  <c r="B256" i="10" s="1"/>
  <c r="B257" i="10" s="1"/>
  <c r="B258" i="10" s="1"/>
  <c r="B259" i="10" s="1"/>
  <c r="B260" i="10" s="1"/>
  <c r="B261" i="10" s="1"/>
  <c r="B262" i="10" s="1"/>
  <c r="B263" i="10" s="1"/>
  <c r="B264" i="10" s="1"/>
  <c r="B265" i="10" s="1"/>
  <c r="B266" i="10" s="1"/>
  <c r="B267" i="10" s="1"/>
  <c r="G253" i="10"/>
  <c r="G252" i="10"/>
  <c r="B236" i="10"/>
  <c r="B237" i="10" s="1"/>
  <c r="B238" i="10" s="1"/>
  <c r="B239" i="10" s="1"/>
  <c r="B240" i="10" s="1"/>
  <c r="B241" i="10" s="1"/>
  <c r="B242" i="10" s="1"/>
  <c r="B243" i="10" s="1"/>
  <c r="B244" i="10" s="1"/>
  <c r="B245" i="10" s="1"/>
  <c r="B246" i="10" s="1"/>
  <c r="B247" i="10" s="1"/>
  <c r="B248" i="10" s="1"/>
  <c r="B249" i="10" s="1"/>
  <c r="B250" i="10" s="1"/>
  <c r="B251" i="10" s="1"/>
  <c r="B235" i="10"/>
  <c r="G234" i="10"/>
  <c r="G233" i="10"/>
  <c r="G232" i="10"/>
  <c r="G231" i="10"/>
  <c r="G230" i="10"/>
  <c r="G223" i="10"/>
  <c r="G222" i="10"/>
  <c r="G218" i="10"/>
  <c r="G217" i="10"/>
  <c r="B210" i="10"/>
  <c r="B211" i="10" s="1"/>
  <c r="B212" i="10" s="1"/>
  <c r="B213" i="10" s="1"/>
  <c r="B214" i="10" s="1"/>
  <c r="B215" i="10" s="1"/>
  <c r="B216" i="10" s="1"/>
  <c r="B217" i="10" s="1"/>
  <c r="B218" i="10" s="1"/>
  <c r="B219" i="10" s="1"/>
  <c r="B220" i="10" s="1"/>
  <c r="B221" i="10" s="1"/>
  <c r="B222" i="10" s="1"/>
  <c r="B223" i="10" s="1"/>
  <c r="B224" i="10" s="1"/>
  <c r="B225" i="10" s="1"/>
  <c r="B226" i="10" s="1"/>
  <c r="B227" i="10" s="1"/>
  <c r="B228" i="10" s="1"/>
  <c r="B229" i="10" s="1"/>
  <c r="B230" i="10" s="1"/>
  <c r="G209" i="10"/>
  <c r="G208" i="10"/>
  <c r="G205" i="10"/>
  <c r="G204" i="10"/>
  <c r="G203" i="10"/>
  <c r="B196" i="10"/>
  <c r="B197" i="10" s="1"/>
  <c r="B198" i="10" s="1"/>
  <c r="B199" i="10" s="1"/>
  <c r="B200" i="10" s="1"/>
  <c r="B201" i="10" s="1"/>
  <c r="B202" i="10" s="1"/>
  <c r="B203" i="10" s="1"/>
  <c r="B204" i="10" s="1"/>
  <c r="B205" i="10" s="1"/>
  <c r="B206" i="10" s="1"/>
  <c r="B207" i="10" s="1"/>
  <c r="G195" i="10"/>
  <c r="G194" i="10"/>
  <c r="G193" i="10"/>
  <c r="G192" i="10"/>
  <c r="G191" i="10"/>
  <c r="G241" i="10"/>
  <c r="G190" i="10"/>
  <c r="G189" i="10"/>
  <c r="G186" i="10"/>
  <c r="B183" i="10"/>
  <c r="B184" i="10" s="1"/>
  <c r="B185" i="10" s="1"/>
  <c r="B186" i="10" s="1"/>
  <c r="B187" i="10" s="1"/>
  <c r="B188" i="10" s="1"/>
  <c r="B189" i="10" s="1"/>
  <c r="B190" i="10" s="1"/>
  <c r="B191" i="10" s="1"/>
  <c r="B192" i="10" s="1"/>
  <c r="B193" i="10" s="1"/>
  <c r="G182" i="10"/>
  <c r="G181" i="10"/>
  <c r="G180" i="10"/>
  <c r="G178" i="10"/>
  <c r="G177" i="10"/>
  <c r="G179" i="10"/>
  <c r="G174" i="10"/>
  <c r="G173" i="10"/>
  <c r="G172" i="10"/>
  <c r="G165" i="10"/>
  <c r="G162" i="10"/>
  <c r="G161" i="10"/>
  <c r="G160" i="10"/>
  <c r="G159" i="10"/>
  <c r="G158" i="10"/>
  <c r="G157" i="10"/>
  <c r="G156" i="10"/>
  <c r="G155" i="10"/>
  <c r="G154" i="10"/>
  <c r="G150" i="10"/>
  <c r="G149" i="10"/>
  <c r="G176" i="10"/>
  <c r="G135" i="10"/>
  <c r="G129" i="10"/>
  <c r="G128" i="10"/>
  <c r="B128" i="10"/>
  <c r="B129" i="10" s="1"/>
  <c r="B130" i="10" s="1"/>
  <c r="B131" i="10" s="1"/>
  <c r="B132" i="10" s="1"/>
  <c r="B133" i="10" s="1"/>
  <c r="B134" i="10" s="1"/>
  <c r="B135" i="10" s="1"/>
  <c r="B136" i="10" s="1"/>
  <c r="B137" i="10" s="1"/>
  <c r="B138" i="10" s="1"/>
  <c r="B139" i="10" s="1"/>
  <c r="B140" i="10" s="1"/>
  <c r="B141" i="10" s="1"/>
  <c r="B142" i="10" s="1"/>
  <c r="B143" i="10" s="1"/>
  <c r="B144" i="10" s="1"/>
  <c r="B145" i="10" s="1"/>
  <c r="B146" i="10" s="1"/>
  <c r="B147" i="10" s="1"/>
  <c r="B148" i="10" s="1"/>
  <c r="B149" i="10" s="1"/>
  <c r="B150" i="10" s="1"/>
  <c r="B151" i="10" s="1"/>
  <c r="B152" i="10" s="1"/>
  <c r="B153" i="10" s="1"/>
  <c r="B154" i="10" s="1"/>
  <c r="B155" i="10" s="1"/>
  <c r="B156" i="10" s="1"/>
  <c r="B157" i="10" s="1"/>
  <c r="B158" i="10" s="1"/>
  <c r="B159" i="10" s="1"/>
  <c r="B160" i="10" s="1"/>
  <c r="B161" i="10" s="1"/>
  <c r="B162" i="10" s="1"/>
  <c r="B163" i="10" s="1"/>
  <c r="B164" i="10" s="1"/>
  <c r="B165" i="10" s="1"/>
  <c r="B166" i="10" s="1"/>
  <c r="B167" i="10" s="1"/>
  <c r="B168" i="10" s="1"/>
  <c r="B169" i="10" s="1"/>
  <c r="B170" i="10" s="1"/>
  <c r="B171" i="10" s="1"/>
  <c r="B172" i="10" s="1"/>
  <c r="B173" i="10" s="1"/>
  <c r="B174" i="10" s="1"/>
  <c r="B175" i="10" s="1"/>
  <c r="B176" i="10" s="1"/>
  <c r="B177" i="10" s="1"/>
  <c r="B178" i="10" s="1"/>
  <c r="B179" i="10" s="1"/>
  <c r="B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06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B92" i="10"/>
  <c r="B93" i="10" s="1"/>
  <c r="B94" i="10" s="1"/>
  <c r="B95" i="10" s="1"/>
  <c r="B96" i="10" s="1"/>
  <c r="B97" i="10" s="1"/>
  <c r="B98" i="10" s="1"/>
  <c r="B99" i="10" s="1"/>
  <c r="B100" i="10" s="1"/>
  <c r="B101" i="10" s="1"/>
  <c r="B102" i="10" s="1"/>
  <c r="B103" i="10" s="1"/>
  <c r="B104" i="10" s="1"/>
  <c r="B105" i="10" s="1"/>
  <c r="B106" i="10" s="1"/>
  <c r="B107" i="10" s="1"/>
  <c r="B108" i="10" s="1"/>
  <c r="B109" i="10" s="1"/>
  <c r="B110" i="10" s="1"/>
  <c r="B111" i="10" s="1"/>
  <c r="B112" i="10" s="1"/>
  <c r="B113" i="10" s="1"/>
  <c r="B114" i="10" s="1"/>
  <c r="B115" i="10" s="1"/>
  <c r="B116" i="10" s="1"/>
  <c r="B117" i="10" s="1"/>
  <c r="B118" i="10" s="1"/>
  <c r="B119" i="10" s="1"/>
  <c r="B120" i="10" s="1"/>
  <c r="B121" i="10" s="1"/>
  <c r="B122" i="10" s="1"/>
  <c r="B123" i="10" s="1"/>
  <c r="B124" i="10" s="1"/>
  <c r="G91" i="10"/>
  <c r="G90" i="10"/>
  <c r="G89" i="10"/>
  <c r="G88" i="10"/>
  <c r="B88" i="10"/>
  <c r="B89" i="10" s="1"/>
  <c r="G87" i="10"/>
  <c r="B87" i="10"/>
  <c r="G86" i="10"/>
  <c r="G85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K46" i="11" l="1"/>
  <c r="K47" i="11" s="1"/>
  <c r="K48" i="11" s="1"/>
  <c r="K49" i="11" s="1"/>
  <c r="K50" i="11" s="1"/>
  <c r="K51" i="11" s="1"/>
  <c r="K52" i="11" s="1"/>
  <c r="K53" i="11" s="1"/>
  <c r="K54" i="11" s="1"/>
  <c r="K55" i="11" s="1"/>
  <c r="K56" i="11" s="1"/>
  <c r="K57" i="11" s="1"/>
  <c r="K58" i="11" s="1"/>
  <c r="K59" i="11" s="1"/>
  <c r="K61" i="11" s="1"/>
  <c r="K63" i="11" s="1"/>
  <c r="K65" i="11" s="1"/>
  <c r="K67" i="11" s="1"/>
  <c r="K69" i="11" s="1"/>
  <c r="L46" i="11"/>
  <c r="L47" i="11" s="1"/>
  <c r="L48" i="11" s="1"/>
  <c r="L49" i="11" s="1"/>
  <c r="L50" i="11" s="1"/>
  <c r="L51" i="11" s="1"/>
  <c r="L52" i="11" s="1"/>
  <c r="L53" i="11" s="1"/>
  <c r="L54" i="11" s="1"/>
  <c r="L55" i="11" s="1"/>
  <c r="L56" i="11" s="1"/>
  <c r="L57" i="11" s="1"/>
  <c r="L58" i="11" s="1"/>
  <c r="L59" i="11" s="1"/>
  <c r="L61" i="11" s="1"/>
  <c r="L63" i="11" s="1"/>
  <c r="L65" i="11" s="1"/>
  <c r="L67" i="11" s="1"/>
  <c r="L69" i="11" s="1"/>
  <c r="L71" i="11" s="1"/>
  <c r="L73" i="11" s="1"/>
  <c r="L75" i="11" s="1"/>
  <c r="L76" i="11" s="1"/>
  <c r="L78" i="11" s="1"/>
  <c r="L80" i="11" s="1"/>
  <c r="L81" i="11" s="1"/>
  <c r="L82" i="11" s="1"/>
  <c r="H67" i="10"/>
  <c r="H294" i="10"/>
  <c r="K130" i="11"/>
  <c r="K131" i="11" s="1"/>
  <c r="K284" i="11"/>
  <c r="H217" i="11"/>
  <c r="H118" i="11"/>
  <c r="H89" i="11"/>
  <c r="H108" i="11"/>
  <c r="H356" i="11"/>
  <c r="H313" i="11"/>
  <c r="H301" i="11"/>
  <c r="H16" i="11"/>
  <c r="G32" i="11"/>
  <c r="K71" i="11"/>
  <c r="K73" i="11" s="1"/>
  <c r="K75" i="11" s="1"/>
  <c r="K76" i="11" s="1"/>
  <c r="K78" i="11" s="1"/>
  <c r="K80" i="11" s="1"/>
  <c r="K81" i="11" s="1"/>
  <c r="K82" i="11" s="1"/>
  <c r="H389" i="11"/>
  <c r="G350" i="11"/>
  <c r="H351" i="11" s="1"/>
  <c r="G359" i="11"/>
  <c r="G315" i="11"/>
  <c r="H316" i="11" s="1"/>
  <c r="H287" i="11"/>
  <c r="G393" i="11"/>
  <c r="G321" i="11"/>
  <c r="H191" i="11"/>
  <c r="H111" i="11"/>
  <c r="H103" i="11"/>
  <c r="G95" i="11"/>
  <c r="G91" i="11"/>
  <c r="G70" i="11"/>
  <c r="G19" i="11"/>
  <c r="G20" i="11"/>
  <c r="H379" i="11"/>
  <c r="G184" i="11"/>
  <c r="G280" i="11"/>
  <c r="G93" i="11"/>
  <c r="G73" i="11"/>
  <c r="G225" i="11"/>
  <c r="G94" i="11"/>
  <c r="G78" i="11"/>
  <c r="G65" i="11"/>
  <c r="G358" i="11"/>
  <c r="G304" i="11"/>
  <c r="H306" i="11" s="1"/>
  <c r="G326" i="11"/>
  <c r="G183" i="11"/>
  <c r="G279" i="11"/>
  <c r="G120" i="11"/>
  <c r="H125" i="11" s="1"/>
  <c r="G318" i="11"/>
  <c r="G212" i="11"/>
  <c r="H213" i="11" s="1"/>
  <c r="G308" i="11"/>
  <c r="H309" i="11" s="1"/>
  <c r="G96" i="11"/>
  <c r="G92" i="11"/>
  <c r="G62" i="11"/>
  <c r="G45" i="11"/>
  <c r="H140" i="11"/>
  <c r="K128" i="11"/>
  <c r="H115" i="11"/>
  <c r="G230" i="11"/>
  <c r="G224" i="11"/>
  <c r="G219" i="11"/>
  <c r="H220" i="11" s="1"/>
  <c r="G208" i="11"/>
  <c r="H210" i="11" s="1"/>
  <c r="H205" i="11"/>
  <c r="G129" i="11"/>
  <c r="G83" i="11"/>
  <c r="H316" i="10"/>
  <c r="H45" i="10"/>
  <c r="H311" i="10"/>
  <c r="H342" i="10"/>
  <c r="G127" i="10"/>
  <c r="G84" i="10"/>
  <c r="G140" i="10"/>
  <c r="G139" i="10"/>
  <c r="G151" i="10"/>
  <c r="G164" i="10"/>
  <c r="G163" i="10"/>
  <c r="G166" i="10"/>
  <c r="H59" i="10"/>
  <c r="H85" i="10"/>
  <c r="G104" i="10"/>
  <c r="G131" i="10"/>
  <c r="G321" i="10"/>
  <c r="G329" i="10"/>
  <c r="H335" i="10" s="1"/>
  <c r="G175" i="10"/>
  <c r="G322" i="10"/>
  <c r="G333" i="10"/>
  <c r="G235" i="10"/>
  <c r="G320" i="10"/>
  <c r="G323" i="10"/>
  <c r="G353" i="10"/>
  <c r="G355" i="10"/>
  <c r="G325" i="10"/>
  <c r="G141" i="10"/>
  <c r="G297" i="10"/>
  <c r="H305" i="10" s="1"/>
  <c r="G229" i="9"/>
  <c r="G226" i="9"/>
  <c r="G225" i="9"/>
  <c r="G222" i="9"/>
  <c r="G221" i="9"/>
  <c r="G220" i="9"/>
  <c r="G219" i="9"/>
  <c r="G215" i="9"/>
  <c r="G214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4" i="9"/>
  <c r="G193" i="9"/>
  <c r="G192" i="9"/>
  <c r="G191" i="9"/>
  <c r="G195" i="9" s="1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6" i="9"/>
  <c r="G115" i="9"/>
  <c r="G114" i="9"/>
  <c r="G113" i="9"/>
  <c r="G112" i="9"/>
  <c r="G111" i="9"/>
  <c r="G110" i="9"/>
  <c r="G108" i="9"/>
  <c r="G107" i="9"/>
  <c r="G106" i="9"/>
  <c r="G105" i="9"/>
  <c r="G104" i="9"/>
  <c r="G103" i="9"/>
  <c r="G102" i="9"/>
  <c r="G101" i="9"/>
  <c r="G100" i="9"/>
  <c r="G99" i="9"/>
  <c r="G98" i="9"/>
  <c r="G95" i="9"/>
  <c r="G96" i="9"/>
  <c r="G94" i="9"/>
  <c r="G86" i="9"/>
  <c r="G85" i="9"/>
  <c r="G79" i="9"/>
  <c r="G76" i="9"/>
  <c r="G75" i="9"/>
  <c r="G73" i="9"/>
  <c r="G72" i="9"/>
  <c r="G71" i="9"/>
  <c r="G70" i="9"/>
  <c r="G64" i="9"/>
  <c r="G63" i="9"/>
  <c r="G62" i="9"/>
  <c r="G61" i="9"/>
  <c r="G60" i="9"/>
  <c r="G57" i="9"/>
  <c r="G56" i="9"/>
  <c r="G55" i="9"/>
  <c r="G54" i="9"/>
  <c r="H55" i="9" s="1"/>
  <c r="G53" i="9"/>
  <c r="G52" i="9"/>
  <c r="G51" i="9"/>
  <c r="G45" i="9"/>
  <c r="G44" i="9"/>
  <c r="G43" i="9"/>
  <c r="G41" i="9"/>
  <c r="G36" i="9"/>
  <c r="G35" i="9"/>
  <c r="G30" i="9"/>
  <c r="G29" i="9"/>
  <c r="G27" i="9"/>
  <c r="G74" i="9"/>
  <c r="G25" i="9"/>
  <c r="G24" i="9"/>
  <c r="G23" i="9"/>
  <c r="G22" i="9"/>
  <c r="G21" i="9"/>
  <c r="G16" i="9"/>
  <c r="G14" i="9"/>
  <c r="G65" i="9"/>
  <c r="G12" i="9"/>
  <c r="H133" i="9" l="1"/>
  <c r="H153" i="9"/>
  <c r="H163" i="9"/>
  <c r="H360" i="11"/>
  <c r="H24" i="11"/>
  <c r="H98" i="11"/>
  <c r="H323" i="11"/>
  <c r="G167" i="11"/>
  <c r="G263" i="11"/>
  <c r="G66" i="11"/>
  <c r="G195" i="11"/>
  <c r="G281" i="11"/>
  <c r="G185" i="11"/>
  <c r="G150" i="11"/>
  <c r="G246" i="11"/>
  <c r="G194" i="11"/>
  <c r="G170" i="11"/>
  <c r="G266" i="11"/>
  <c r="G196" i="11"/>
  <c r="G74" i="11"/>
  <c r="G198" i="11"/>
  <c r="G182" i="11"/>
  <c r="G278" i="11"/>
  <c r="G231" i="11"/>
  <c r="G327" i="11"/>
  <c r="G175" i="11"/>
  <c r="G271" i="11"/>
  <c r="G293" i="11"/>
  <c r="G197" i="11"/>
  <c r="G130" i="11"/>
  <c r="H131" i="11" s="1"/>
  <c r="G178" i="11"/>
  <c r="G274" i="11"/>
  <c r="G193" i="11"/>
  <c r="G222" i="11"/>
  <c r="H227" i="11" s="1"/>
  <c r="G391" i="11"/>
  <c r="H395" i="11" s="1"/>
  <c r="H400" i="11" s="1"/>
  <c r="H357" i="10"/>
  <c r="G206" i="10"/>
  <c r="G207" i="10"/>
  <c r="H326" i="10"/>
  <c r="G153" i="10"/>
  <c r="G152" i="10"/>
  <c r="G133" i="10"/>
  <c r="G132" i="10"/>
  <c r="G219" i="10"/>
  <c r="G243" i="10"/>
  <c r="G137" i="10"/>
  <c r="G105" i="10"/>
  <c r="G144" i="10"/>
  <c r="G143" i="10"/>
  <c r="G130" i="10"/>
  <c r="H171" i="9"/>
  <c r="H186" i="9"/>
  <c r="H206" i="9"/>
  <c r="H196" i="9"/>
  <c r="G32" i="9"/>
  <c r="G47" i="9"/>
  <c r="G109" i="9"/>
  <c r="H110" i="9" s="1"/>
  <c r="G18" i="9"/>
  <c r="G58" i="9"/>
  <c r="G13" i="9"/>
  <c r="G15" i="9"/>
  <c r="G17" i="9"/>
  <c r="G26" i="9"/>
  <c r="G28" i="9"/>
  <c r="G46" i="9"/>
  <c r="G48" i="9"/>
  <c r="G117" i="9"/>
  <c r="H118" i="9" s="1"/>
  <c r="G142" i="9"/>
  <c r="H143" i="9" s="1"/>
  <c r="G31" i="9"/>
  <c r="G223" i="9"/>
  <c r="G224" i="9" s="1"/>
  <c r="H84" i="11" l="1"/>
  <c r="H142" i="11" s="1"/>
  <c r="H199" i="11"/>
  <c r="G289" i="11"/>
  <c r="G342" i="11"/>
  <c r="G171" i="11"/>
  <c r="G267" i="11"/>
  <c r="G232" i="11"/>
  <c r="H233" i="11" s="1"/>
  <c r="G328" i="11"/>
  <c r="H329" i="11" s="1"/>
  <c r="G179" i="11"/>
  <c r="G275" i="11"/>
  <c r="G291" i="11"/>
  <c r="G344" i="11"/>
  <c r="G294" i="11"/>
  <c r="G346" i="11"/>
  <c r="G292" i="11"/>
  <c r="G345" i="11"/>
  <c r="G343" i="11"/>
  <c r="G290" i="11"/>
  <c r="G134" i="10"/>
  <c r="G107" i="10"/>
  <c r="G244" i="10"/>
  <c r="G146" i="10"/>
  <c r="G138" i="10"/>
  <c r="G221" i="10"/>
  <c r="G220" i="10"/>
  <c r="G224" i="10"/>
  <c r="G97" i="9"/>
  <c r="G59" i="9"/>
  <c r="H61" i="9" s="1"/>
  <c r="G87" i="9"/>
  <c r="H225" i="9"/>
  <c r="G80" i="9"/>
  <c r="G33" i="9"/>
  <c r="G20" i="9"/>
  <c r="G19" i="9"/>
  <c r="G212" i="9"/>
  <c r="G77" i="9"/>
  <c r="G50" i="9"/>
  <c r="G49" i="9"/>
  <c r="H186" i="11" l="1"/>
  <c r="H282" i="11"/>
  <c r="H334" i="11" s="1"/>
  <c r="H238" i="11"/>
  <c r="H347" i="11"/>
  <c r="H368" i="11" s="1"/>
  <c r="H295" i="11"/>
  <c r="G147" i="10"/>
  <c r="G108" i="10"/>
  <c r="G225" i="10"/>
  <c r="G145" i="10"/>
  <c r="G245" i="10"/>
  <c r="G142" i="10"/>
  <c r="G136" i="10"/>
  <c r="H51" i="9"/>
  <c r="G34" i="9"/>
  <c r="G88" i="9"/>
  <c r="G211" i="9"/>
  <c r="G78" i="9"/>
  <c r="G66" i="9"/>
  <c r="H402" i="11" l="1"/>
  <c r="G183" i="10"/>
  <c r="G171" i="10"/>
  <c r="G170" i="10"/>
  <c r="G246" i="10"/>
  <c r="G226" i="10"/>
  <c r="G109" i="10"/>
  <c r="G110" i="10"/>
  <c r="G148" i="10"/>
  <c r="G213" i="9"/>
  <c r="H214" i="9" s="1"/>
  <c r="G67" i="9"/>
  <c r="G89" i="9"/>
  <c r="G37" i="9"/>
  <c r="G407" i="11" l="1"/>
  <c r="G411" i="11"/>
  <c r="G408" i="11"/>
  <c r="G418" i="11"/>
  <c r="G409" i="11"/>
  <c r="G412" i="11"/>
  <c r="G405" i="11"/>
  <c r="G413" i="11"/>
  <c r="G410" i="11"/>
  <c r="G167" i="10"/>
  <c r="G227" i="10"/>
  <c r="H125" i="10"/>
  <c r="G247" i="10"/>
  <c r="G184" i="10"/>
  <c r="G185" i="10"/>
  <c r="G69" i="9"/>
  <c r="G68" i="9"/>
  <c r="G38" i="9"/>
  <c r="G90" i="9"/>
  <c r="G216" i="9"/>
  <c r="G406" i="11" l="1"/>
  <c r="H414" i="11" s="1"/>
  <c r="H416" i="11" s="1"/>
  <c r="H420" i="11" s="1"/>
  <c r="G229" i="10"/>
  <c r="G228" i="10"/>
  <c r="G187" i="10"/>
  <c r="G169" i="10"/>
  <c r="G168" i="10"/>
  <c r="G248" i="10"/>
  <c r="G236" i="10"/>
  <c r="G228" i="9"/>
  <c r="G227" i="9"/>
  <c r="G218" i="9"/>
  <c r="G217" i="9"/>
  <c r="G91" i="9"/>
  <c r="G39" i="9"/>
  <c r="G40" i="9"/>
  <c r="H180" i="10" l="1"/>
  <c r="G237" i="10"/>
  <c r="H231" i="10"/>
  <c r="G249" i="10"/>
  <c r="G188" i="10"/>
  <c r="H194" i="10" s="1"/>
  <c r="H229" i="9"/>
  <c r="H219" i="9"/>
  <c r="G42" i="9"/>
  <c r="H43" i="9" s="1"/>
  <c r="G92" i="9"/>
  <c r="G93" i="9"/>
  <c r="G81" i="9"/>
  <c r="G196" i="10" l="1"/>
  <c r="G238" i="10"/>
  <c r="G250" i="10"/>
  <c r="H98" i="9"/>
  <c r="G83" i="9"/>
  <c r="G84" i="9" s="1"/>
  <c r="G82" i="9"/>
  <c r="H85" i="9"/>
  <c r="H231" i="9" s="1"/>
  <c r="G239" i="10" l="1"/>
  <c r="G197" i="10"/>
  <c r="G251" i="10"/>
  <c r="G242" i="9"/>
  <c r="G238" i="9"/>
  <c r="G234" i="9"/>
  <c r="G247" i="9"/>
  <c r="G241" i="9"/>
  <c r="G237" i="9"/>
  <c r="G240" i="9"/>
  <c r="G236" i="9"/>
  <c r="G239" i="9"/>
  <c r="G242" i="10" l="1"/>
  <c r="G240" i="10"/>
  <c r="H252" i="10" s="1"/>
  <c r="G210" i="10"/>
  <c r="G198" i="10"/>
  <c r="G262" i="10"/>
  <c r="G235" i="9"/>
  <c r="H243" i="9" s="1"/>
  <c r="H245" i="9" s="1"/>
  <c r="H249" i="9" s="1"/>
  <c r="G199" i="10" l="1"/>
  <c r="G263" i="10"/>
  <c r="G211" i="10"/>
  <c r="G254" i="10"/>
  <c r="G212" i="10" l="1"/>
  <c r="G200" i="10"/>
  <c r="G255" i="10"/>
  <c r="G277" i="10"/>
  <c r="G266" i="10"/>
  <c r="G265" i="10"/>
  <c r="G256" i="10" l="1"/>
  <c r="G201" i="10"/>
  <c r="G202" i="10"/>
  <c r="G213" i="10"/>
  <c r="H208" i="10" l="1"/>
  <c r="G257" i="10"/>
  <c r="G214" i="10"/>
  <c r="G258" i="10" l="1"/>
  <c r="G215" i="10"/>
  <c r="G216" i="10"/>
  <c r="H222" i="10" l="1"/>
  <c r="G259" i="10"/>
  <c r="G260" i="10"/>
  <c r="G264" i="10" l="1"/>
  <c r="H268" i="10" s="1"/>
  <c r="G271" i="10" l="1"/>
  <c r="G272" i="10" l="1"/>
  <c r="G273" i="10" l="1"/>
  <c r="G274" i="10" l="1"/>
  <c r="G275" i="10" l="1"/>
  <c r="G276" i="10"/>
  <c r="H278" i="10" l="1"/>
  <c r="H366" i="10" s="1"/>
  <c r="G375" i="10" s="1"/>
  <c r="G373" i="10" l="1"/>
  <c r="G374" i="10"/>
  <c r="G382" i="10"/>
  <c r="G377" i="10"/>
  <c r="G371" i="10"/>
  <c r="G376" i="10"/>
  <c r="G372" i="10"/>
  <c r="G369" i="10"/>
  <c r="G370" i="10" s="1"/>
  <c r="H378" i="10" l="1"/>
  <c r="H380" i="10" s="1"/>
  <c r="H384" i="10" s="1"/>
  <c r="G767" i="7"/>
  <c r="G766" i="7"/>
  <c r="G765" i="7"/>
  <c r="G764" i="7"/>
  <c r="G763" i="7"/>
  <c r="G762" i="7"/>
  <c r="G761" i="7"/>
  <c r="G760" i="7"/>
  <c r="G759" i="7"/>
  <c r="G758" i="7"/>
  <c r="G757" i="7"/>
  <c r="G756" i="7"/>
  <c r="G755" i="7"/>
  <c r="G754" i="7"/>
  <c r="G753" i="7"/>
  <c r="G752" i="7"/>
  <c r="G751" i="7"/>
  <c r="G750" i="7"/>
  <c r="G749" i="7"/>
  <c r="G748" i="7"/>
  <c r="G747" i="7"/>
  <c r="G746" i="7"/>
  <c r="G745" i="7"/>
  <c r="I744" i="7"/>
  <c r="G744" i="7"/>
  <c r="G743" i="7"/>
  <c r="G742" i="7"/>
  <c r="G741" i="7"/>
  <c r="G740" i="7"/>
  <c r="G739" i="7"/>
  <c r="G738" i="7"/>
  <c r="G737" i="7"/>
  <c r="G736" i="7"/>
  <c r="B736" i="7"/>
  <c r="B737" i="7" s="1"/>
  <c r="B738" i="7" s="1"/>
  <c r="B739" i="7" s="1"/>
  <c r="B740" i="7" s="1"/>
  <c r="B741" i="7" s="1"/>
  <c r="B742" i="7" s="1"/>
  <c r="B743" i="7" s="1"/>
  <c r="B744" i="7" s="1"/>
  <c r="B745" i="7" s="1"/>
  <c r="B746" i="7" s="1"/>
  <c r="B747" i="7" s="1"/>
  <c r="B748" i="7" s="1"/>
  <c r="B749" i="7" s="1"/>
  <c r="B750" i="7" s="1"/>
  <c r="B751" i="7" s="1"/>
  <c r="B752" i="7" s="1"/>
  <c r="B753" i="7" s="1"/>
  <c r="B754" i="7" s="1"/>
  <c r="B755" i="7" s="1"/>
  <c r="B756" i="7" s="1"/>
  <c r="B757" i="7" s="1"/>
  <c r="B758" i="7" s="1"/>
  <c r="B759" i="7" s="1"/>
  <c r="B760" i="7" s="1"/>
  <c r="B761" i="7" s="1"/>
  <c r="B762" i="7" s="1"/>
  <c r="B763" i="7" s="1"/>
  <c r="B764" i="7" s="1"/>
  <c r="B765" i="7" s="1"/>
  <c r="B766" i="7" s="1"/>
  <c r="B767" i="7" s="1"/>
  <c r="G735" i="7"/>
  <c r="G734" i="7"/>
  <c r="G733" i="7"/>
  <c r="G732" i="7"/>
  <c r="G731" i="7"/>
  <c r="G730" i="7"/>
  <c r="G729" i="7"/>
  <c r="G728" i="7"/>
  <c r="G727" i="7"/>
  <c r="G726" i="7"/>
  <c r="B726" i="7"/>
  <c r="B727" i="7" s="1"/>
  <c r="B728" i="7" s="1"/>
  <c r="B729" i="7" s="1"/>
  <c r="B730" i="7" s="1"/>
  <c r="B731" i="7" s="1"/>
  <c r="B732" i="7" s="1"/>
  <c r="G725" i="7"/>
  <c r="G724" i="7"/>
  <c r="G723" i="7"/>
  <c r="G719" i="7"/>
  <c r="G718" i="7"/>
  <c r="G717" i="7"/>
  <c r="G716" i="7"/>
  <c r="G715" i="7"/>
  <c r="D715" i="7"/>
  <c r="G714" i="7"/>
  <c r="B714" i="7"/>
  <c r="B715" i="7" s="1"/>
  <c r="B716" i="7" s="1"/>
  <c r="B717" i="7" s="1"/>
  <c r="B718" i="7" s="1"/>
  <c r="G713" i="7"/>
  <c r="B713" i="7"/>
  <c r="G712" i="7"/>
  <c r="G711" i="7"/>
  <c r="G710" i="7"/>
  <c r="G709" i="7"/>
  <c r="D708" i="7"/>
  <c r="G708" i="7" s="1"/>
  <c r="G707" i="7"/>
  <c r="D707" i="7"/>
  <c r="D706" i="7"/>
  <c r="G706" i="7" s="1"/>
  <c r="G705" i="7"/>
  <c r="D705" i="7"/>
  <c r="G704" i="7"/>
  <c r="B704" i="7"/>
  <c r="B705" i="7" s="1"/>
  <c r="B706" i="7" s="1"/>
  <c r="B707" i="7" s="1"/>
  <c r="B708" i="7" s="1"/>
  <c r="B709" i="7" s="1"/>
  <c r="B710" i="7" s="1"/>
  <c r="G696" i="7"/>
  <c r="B696" i="7"/>
  <c r="G695" i="7"/>
  <c r="H697" i="7" s="1"/>
  <c r="G694" i="7"/>
  <c r="G693" i="7"/>
  <c r="G692" i="7"/>
  <c r="G691" i="7"/>
  <c r="G690" i="7"/>
  <c r="G689" i="7"/>
  <c r="G688" i="7"/>
  <c r="G687" i="7"/>
  <c r="G686" i="7"/>
  <c r="G685" i="7"/>
  <c r="G684" i="7"/>
  <c r="G683" i="7"/>
  <c r="G682" i="7"/>
  <c r="G681" i="7"/>
  <c r="G680" i="7"/>
  <c r="G679" i="7"/>
  <c r="G678" i="7"/>
  <c r="G677" i="7"/>
  <c r="G676" i="7"/>
  <c r="G675" i="7"/>
  <c r="G674" i="7"/>
  <c r="G673" i="7"/>
  <c r="G672" i="7"/>
  <c r="G671" i="7"/>
  <c r="G670" i="7"/>
  <c r="G669" i="7"/>
  <c r="G668" i="7"/>
  <c r="G665" i="7"/>
  <c r="G664" i="7"/>
  <c r="G663" i="7"/>
  <c r="G662" i="7"/>
  <c r="G661" i="7"/>
  <c r="G660" i="7"/>
  <c r="D660" i="7"/>
  <c r="D659" i="7"/>
  <c r="G659" i="7" s="1"/>
  <c r="G658" i="7"/>
  <c r="D658" i="7"/>
  <c r="D657" i="7"/>
  <c r="G657" i="7" s="1"/>
  <c r="G656" i="7"/>
  <c r="D656" i="7"/>
  <c r="B656" i="7"/>
  <c r="B657" i="7" s="1"/>
  <c r="B658" i="7" s="1"/>
  <c r="B659" i="7" s="1"/>
  <c r="B660" i="7" s="1"/>
  <c r="B661" i="7" s="1"/>
  <c r="B662" i="7" s="1"/>
  <c r="B663" i="7" s="1"/>
  <c r="B664" i="7" s="1"/>
  <c r="B666" i="7" s="1"/>
  <c r="B667" i="7" s="1"/>
  <c r="B668" i="7" s="1"/>
  <c r="B669" i="7" s="1"/>
  <c r="B670" i="7" s="1"/>
  <c r="B671" i="7" s="1"/>
  <c r="B672" i="7" s="1"/>
  <c r="B673" i="7" s="1"/>
  <c r="B674" i="7" s="1"/>
  <c r="B675" i="7" s="1"/>
  <c r="B676" i="7" s="1"/>
  <c r="B677" i="7" s="1"/>
  <c r="B678" i="7" s="1"/>
  <c r="B679" i="7" s="1"/>
  <c r="B680" i="7" s="1"/>
  <c r="B681" i="7" s="1"/>
  <c r="B682" i="7" s="1"/>
  <c r="B683" i="7" s="1"/>
  <c r="B684" i="7" s="1"/>
  <c r="B685" i="7" s="1"/>
  <c r="B686" i="7" s="1"/>
  <c r="B687" i="7" s="1"/>
  <c r="B688" i="7" s="1"/>
  <c r="B689" i="7" s="1"/>
  <c r="B690" i="7" s="1"/>
  <c r="B691" i="7" s="1"/>
  <c r="B692" i="7" s="1"/>
  <c r="B693" i="7" s="1"/>
  <c r="G655" i="7"/>
  <c r="D655" i="7"/>
  <c r="B655" i="7"/>
  <c r="G654" i="7"/>
  <c r="G652" i="7"/>
  <c r="G651" i="7"/>
  <c r="G650" i="7"/>
  <c r="G649" i="7"/>
  <c r="G648" i="7"/>
  <c r="G647" i="7"/>
  <c r="G646" i="7"/>
  <c r="G645" i="7"/>
  <c r="G644" i="7"/>
  <c r="G643" i="7"/>
  <c r="G642" i="7"/>
  <c r="G641" i="7"/>
  <c r="G640" i="7"/>
  <c r="G639" i="7"/>
  <c r="G638" i="7"/>
  <c r="G637" i="7"/>
  <c r="G636" i="7"/>
  <c r="G635" i="7"/>
  <c r="G634" i="7"/>
  <c r="G633" i="7"/>
  <c r="G632" i="7"/>
  <c r="G631" i="7"/>
  <c r="G630" i="7"/>
  <c r="G629" i="7"/>
  <c r="G628" i="7"/>
  <c r="G627" i="7"/>
  <c r="G626" i="7"/>
  <c r="G625" i="7"/>
  <c r="G624" i="7"/>
  <c r="G623" i="7"/>
  <c r="G622" i="7"/>
  <c r="G621" i="7"/>
  <c r="G620" i="7"/>
  <c r="D619" i="7"/>
  <c r="G619" i="7" s="1"/>
  <c r="D618" i="7"/>
  <c r="G618" i="7" s="1"/>
  <c r="D617" i="7"/>
  <c r="G617" i="7" s="1"/>
  <c r="D616" i="7"/>
  <c r="G616" i="7" s="1"/>
  <c r="D615" i="7"/>
  <c r="G615" i="7" s="1"/>
  <c r="B615" i="7"/>
  <c r="B616" i="7" s="1"/>
  <c r="B617" i="7" s="1"/>
  <c r="B618" i="7" s="1"/>
  <c r="B619" i="7" s="1"/>
  <c r="B620" i="7" s="1"/>
  <c r="B621" i="7" s="1"/>
  <c r="B622" i="7" s="1"/>
  <c r="B623" i="7" s="1"/>
  <c r="B625" i="7" s="1"/>
  <c r="B626" i="7" s="1"/>
  <c r="B627" i="7" s="1"/>
  <c r="B628" i="7" s="1"/>
  <c r="B629" i="7" s="1"/>
  <c r="B630" i="7" s="1"/>
  <c r="B631" i="7" s="1"/>
  <c r="B632" i="7" s="1"/>
  <c r="B633" i="7" s="1"/>
  <c r="B634" i="7" s="1"/>
  <c r="B635" i="7" s="1"/>
  <c r="B636" i="7" s="1"/>
  <c r="B637" i="7" s="1"/>
  <c r="B638" i="7" s="1"/>
  <c r="B639" i="7" s="1"/>
  <c r="B640" i="7" s="1"/>
  <c r="B641" i="7" s="1"/>
  <c r="B642" i="7" s="1"/>
  <c r="B643" i="7" s="1"/>
  <c r="B644" i="7" s="1"/>
  <c r="B645" i="7" s="1"/>
  <c r="B646" i="7" s="1"/>
  <c r="B647" i="7" s="1"/>
  <c r="B648" i="7" s="1"/>
  <c r="B649" i="7" s="1"/>
  <c r="B650" i="7" s="1"/>
  <c r="B651" i="7" s="1"/>
  <c r="B652" i="7" s="1"/>
  <c r="D614" i="7"/>
  <c r="G614" i="7" s="1"/>
  <c r="B614" i="7"/>
  <c r="G613" i="7"/>
  <c r="G611" i="7"/>
  <c r="G610" i="7"/>
  <c r="G609" i="7"/>
  <c r="G608" i="7"/>
  <c r="G607" i="7"/>
  <c r="G606" i="7"/>
  <c r="G605" i="7"/>
  <c r="G604" i="7"/>
  <c r="G603" i="7"/>
  <c r="G602" i="7"/>
  <c r="G601" i="7"/>
  <c r="G600" i="7"/>
  <c r="G599" i="7"/>
  <c r="G598" i="7"/>
  <c r="G597" i="7"/>
  <c r="G596" i="7"/>
  <c r="G595" i="7"/>
  <c r="G594" i="7"/>
  <c r="G593" i="7"/>
  <c r="G592" i="7"/>
  <c r="G591" i="7"/>
  <c r="G590" i="7"/>
  <c r="G589" i="7"/>
  <c r="G588" i="7"/>
  <c r="G587" i="7"/>
  <c r="G586" i="7"/>
  <c r="G585" i="7"/>
  <c r="G584" i="7"/>
  <c r="G583" i="7"/>
  <c r="G582" i="7"/>
  <c r="G581" i="7"/>
  <c r="G580" i="7"/>
  <c r="G579" i="7"/>
  <c r="G578" i="7"/>
  <c r="G577" i="7"/>
  <c r="D576" i="7"/>
  <c r="G576" i="7" s="1"/>
  <c r="G575" i="7"/>
  <c r="D575" i="7"/>
  <c r="D574" i="7"/>
  <c r="G574" i="7" s="1"/>
  <c r="G573" i="7"/>
  <c r="D573" i="7"/>
  <c r="D572" i="7"/>
  <c r="G572" i="7" s="1"/>
  <c r="G571" i="7"/>
  <c r="D571" i="7"/>
  <c r="B571" i="7"/>
  <c r="B572" i="7" s="1"/>
  <c r="B573" i="7" s="1"/>
  <c r="B574" i="7" s="1"/>
  <c r="B575" i="7" s="1"/>
  <c r="B576" i="7" s="1"/>
  <c r="B577" i="7" s="1"/>
  <c r="B578" i="7" s="1"/>
  <c r="B579" i="7" s="1"/>
  <c r="B580" i="7" s="1"/>
  <c r="B582" i="7" s="1"/>
  <c r="B583" i="7" s="1"/>
  <c r="B584" i="7" s="1"/>
  <c r="B585" i="7" s="1"/>
  <c r="B586" i="7" s="1"/>
  <c r="B587" i="7" s="1"/>
  <c r="B588" i="7" s="1"/>
  <c r="B589" i="7" s="1"/>
  <c r="B590" i="7" s="1"/>
  <c r="B591" i="7" s="1"/>
  <c r="B592" i="7" s="1"/>
  <c r="B593" i="7" s="1"/>
  <c r="B594" i="7" s="1"/>
  <c r="B595" i="7" s="1"/>
  <c r="B596" i="7" s="1"/>
  <c r="B597" i="7" s="1"/>
  <c r="B598" i="7" s="1"/>
  <c r="B599" i="7" s="1"/>
  <c r="B600" i="7" s="1"/>
  <c r="B601" i="7" s="1"/>
  <c r="B602" i="7" s="1"/>
  <c r="B603" i="7" s="1"/>
  <c r="B604" i="7" s="1"/>
  <c r="B605" i="7" s="1"/>
  <c r="B606" i="7" s="1"/>
  <c r="B607" i="7" s="1"/>
  <c r="B608" i="7" s="1"/>
  <c r="B609" i="7" s="1"/>
  <c r="G570" i="7"/>
  <c r="G568" i="7"/>
  <c r="G567" i="7"/>
  <c r="G566" i="7"/>
  <c r="G565" i="7"/>
  <c r="G564" i="7"/>
  <c r="G563" i="7"/>
  <c r="G562" i="7"/>
  <c r="G561" i="7"/>
  <c r="G560" i="7"/>
  <c r="G559" i="7"/>
  <c r="G558" i="7"/>
  <c r="G557" i="7"/>
  <c r="G556" i="7"/>
  <c r="G555" i="7"/>
  <c r="G554" i="7"/>
  <c r="G553" i="7"/>
  <c r="G552" i="7"/>
  <c r="G551" i="7"/>
  <c r="G550" i="7"/>
  <c r="G549" i="7"/>
  <c r="G548" i="7"/>
  <c r="G547" i="7"/>
  <c r="G546" i="7"/>
  <c r="G545" i="7"/>
  <c r="G544" i="7"/>
  <c r="G543" i="7"/>
  <c r="G540" i="7"/>
  <c r="G539" i="7"/>
  <c r="G538" i="7"/>
  <c r="G537" i="7"/>
  <c r="G536" i="7"/>
  <c r="D535" i="7"/>
  <c r="G535" i="7" s="1"/>
  <c r="G534" i="7"/>
  <c r="D534" i="7"/>
  <c r="D533" i="7"/>
  <c r="D532" i="7"/>
  <c r="G532" i="7" s="1"/>
  <c r="D531" i="7"/>
  <c r="D530" i="7"/>
  <c r="G530" i="7" s="1"/>
  <c r="B530" i="7"/>
  <c r="B531" i="7" s="1"/>
  <c r="B532" i="7" s="1"/>
  <c r="B533" i="7" s="1"/>
  <c r="B534" i="7" s="1"/>
  <c r="B535" i="7" s="1"/>
  <c r="B536" i="7" s="1"/>
  <c r="B537" i="7" s="1"/>
  <c r="B538" i="7" s="1"/>
  <c r="B539" i="7" s="1"/>
  <c r="B541" i="7" s="1"/>
  <c r="B542" i="7" s="1"/>
  <c r="B543" i="7" s="1"/>
  <c r="B544" i="7" s="1"/>
  <c r="B545" i="7" s="1"/>
  <c r="B546" i="7" s="1"/>
  <c r="B547" i="7" s="1"/>
  <c r="B548" i="7" s="1"/>
  <c r="B549" i="7" s="1"/>
  <c r="B550" i="7" s="1"/>
  <c r="B551" i="7" s="1"/>
  <c r="B552" i="7" s="1"/>
  <c r="B553" i="7" s="1"/>
  <c r="B554" i="7" s="1"/>
  <c r="B555" i="7" s="1"/>
  <c r="B556" i="7" s="1"/>
  <c r="B557" i="7" s="1"/>
  <c r="B558" i="7" s="1"/>
  <c r="B559" i="7" s="1"/>
  <c r="B560" i="7" s="1"/>
  <c r="B561" i="7" s="1"/>
  <c r="B562" i="7" s="1"/>
  <c r="B563" i="7" s="1"/>
  <c r="B564" i="7" s="1"/>
  <c r="B565" i="7" s="1"/>
  <c r="B566" i="7" s="1"/>
  <c r="B567" i="7" s="1"/>
  <c r="B568" i="7" s="1"/>
  <c r="G529" i="7"/>
  <c r="G527" i="7"/>
  <c r="G526" i="7"/>
  <c r="H528" i="7" s="1"/>
  <c r="B526" i="7"/>
  <c r="B527" i="7" s="1"/>
  <c r="G525" i="7"/>
  <c r="G522" i="7"/>
  <c r="G521" i="7"/>
  <c r="G520" i="7"/>
  <c r="G519" i="7"/>
  <c r="G518" i="7"/>
  <c r="G517" i="7"/>
  <c r="G516" i="7"/>
  <c r="G515" i="7"/>
  <c r="G514" i="7"/>
  <c r="G513" i="7"/>
  <c r="G512" i="7"/>
  <c r="G511" i="7"/>
  <c r="G510" i="7"/>
  <c r="G509" i="7"/>
  <c r="G508" i="7"/>
  <c r="G507" i="7"/>
  <c r="G506" i="7"/>
  <c r="G505" i="7"/>
  <c r="G504" i="7"/>
  <c r="G501" i="7"/>
  <c r="G500" i="7"/>
  <c r="G499" i="7"/>
  <c r="G498" i="7"/>
  <c r="G497" i="7"/>
  <c r="D496" i="7"/>
  <c r="G496" i="7" s="1"/>
  <c r="D495" i="7"/>
  <c r="D494" i="7"/>
  <c r="G494" i="7" s="1"/>
  <c r="D493" i="7"/>
  <c r="D492" i="7"/>
  <c r="G492" i="7" s="1"/>
  <c r="D491" i="7"/>
  <c r="B491" i="7"/>
  <c r="B492" i="7" s="1"/>
  <c r="B493" i="7" s="1"/>
  <c r="B494" i="7" s="1"/>
  <c r="B495" i="7" s="1"/>
  <c r="B496" i="7" s="1"/>
  <c r="B497" i="7" s="1"/>
  <c r="B498" i="7" s="1"/>
  <c r="B499" i="7" s="1"/>
  <c r="B500" i="7" s="1"/>
  <c r="B502" i="7" s="1"/>
  <c r="B503" i="7" s="1"/>
  <c r="B504" i="7" s="1"/>
  <c r="B505" i="7" s="1"/>
  <c r="B506" i="7" s="1"/>
  <c r="B507" i="7" s="1"/>
  <c r="B508" i="7" s="1"/>
  <c r="B509" i="7" s="1"/>
  <c r="B510" i="7" s="1"/>
  <c r="B511" i="7" s="1"/>
  <c r="B512" i="7" s="1"/>
  <c r="B513" i="7" s="1"/>
  <c r="B514" i="7" s="1"/>
  <c r="B515" i="7" s="1"/>
  <c r="B516" i="7" s="1"/>
  <c r="B517" i="7" s="1"/>
  <c r="B518" i="7" s="1"/>
  <c r="B519" i="7" s="1"/>
  <c r="B520" i="7" s="1"/>
  <c r="B521" i="7" s="1"/>
  <c r="G490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D463" i="7"/>
  <c r="G463" i="7" s="1"/>
  <c r="D462" i="7"/>
  <c r="G462" i="7" s="1"/>
  <c r="D461" i="7"/>
  <c r="G461" i="7" s="1"/>
  <c r="D460" i="7"/>
  <c r="G460" i="7" s="1"/>
  <c r="D459" i="7"/>
  <c r="G459" i="7" s="1"/>
  <c r="D458" i="7"/>
  <c r="G458" i="7" s="1"/>
  <c r="B458" i="7"/>
  <c r="B459" i="7" s="1"/>
  <c r="B460" i="7" s="1"/>
  <c r="B461" i="7" s="1"/>
  <c r="B462" i="7" s="1"/>
  <c r="B463" i="7" s="1"/>
  <c r="B464" i="7" s="1"/>
  <c r="B465" i="7" s="1"/>
  <c r="B466" i="7" s="1"/>
  <c r="B467" i="7" s="1"/>
  <c r="B469" i="7" s="1"/>
  <c r="B470" i="7" s="1"/>
  <c r="B471" i="7" s="1"/>
  <c r="B472" i="7" s="1"/>
  <c r="B473" i="7" s="1"/>
  <c r="B474" i="7" s="1"/>
  <c r="B475" i="7" s="1"/>
  <c r="B476" i="7" s="1"/>
  <c r="B477" i="7" s="1"/>
  <c r="B478" i="7" s="1"/>
  <c r="B479" i="7" s="1"/>
  <c r="B480" i="7" s="1"/>
  <c r="B481" i="7" s="1"/>
  <c r="B482" i="7" s="1"/>
  <c r="B483" i="7" s="1"/>
  <c r="B484" i="7" s="1"/>
  <c r="B485" i="7" s="1"/>
  <c r="B486" i="7" s="1"/>
  <c r="B487" i="7" s="1"/>
  <c r="B488" i="7" s="1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B445" i="7"/>
  <c r="B446" i="7" s="1"/>
  <c r="B447" i="7" s="1"/>
  <c r="B449" i="7" s="1"/>
  <c r="B450" i="7" s="1"/>
  <c r="B451" i="7" s="1"/>
  <c r="B452" i="7" s="1"/>
  <c r="B453" i="7" s="1"/>
  <c r="B454" i="7" s="1"/>
  <c r="B455" i="7" s="1"/>
  <c r="G444" i="7"/>
  <c r="B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B431" i="7"/>
  <c r="B432" i="7" s="1"/>
  <c r="B433" i="7" s="1"/>
  <c r="B435" i="7" s="1"/>
  <c r="B436" i="7" s="1"/>
  <c r="B437" i="7" s="1"/>
  <c r="B438" i="7" s="1"/>
  <c r="B439" i="7" s="1"/>
  <c r="B440" i="7" s="1"/>
  <c r="B441" i="7" s="1"/>
  <c r="G430" i="7"/>
  <c r="B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B416" i="7"/>
  <c r="B417" i="7" s="1"/>
  <c r="B418" i="7" s="1"/>
  <c r="B419" i="7" s="1"/>
  <c r="B421" i="7" s="1"/>
  <c r="B422" i="7" s="1"/>
  <c r="B423" i="7" s="1"/>
  <c r="B424" i="7" s="1"/>
  <c r="B425" i="7" s="1"/>
  <c r="B426" i="7" s="1"/>
  <c r="B427" i="7" s="1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B402" i="7"/>
  <c r="B403" i="7" s="1"/>
  <c r="B404" i="7" s="1"/>
  <c r="B405" i="7" s="1"/>
  <c r="B407" i="7" s="1"/>
  <c r="B408" i="7" s="1"/>
  <c r="B409" i="7" s="1"/>
  <c r="B410" i="7" s="1"/>
  <c r="B411" i="7" s="1"/>
  <c r="B412" i="7" s="1"/>
  <c r="B413" i="7" s="1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B388" i="7"/>
  <c r="B389" i="7" s="1"/>
  <c r="B390" i="7" s="1"/>
  <c r="B391" i="7" s="1"/>
  <c r="B393" i="7" s="1"/>
  <c r="B394" i="7" s="1"/>
  <c r="B395" i="7" s="1"/>
  <c r="B396" i="7" s="1"/>
  <c r="B397" i="7" s="1"/>
  <c r="B398" i="7" s="1"/>
  <c r="B399" i="7" s="1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B374" i="7"/>
  <c r="B375" i="7" s="1"/>
  <c r="B376" i="7" s="1"/>
  <c r="B377" i="7" s="1"/>
  <c r="B379" i="7" s="1"/>
  <c r="B380" i="7" s="1"/>
  <c r="B381" i="7" s="1"/>
  <c r="B382" i="7" s="1"/>
  <c r="B383" i="7" s="1"/>
  <c r="B384" i="7" s="1"/>
  <c r="B385" i="7" s="1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B360" i="7"/>
  <c r="B361" i="7" s="1"/>
  <c r="B362" i="7" s="1"/>
  <c r="B363" i="7" s="1"/>
  <c r="B365" i="7" s="1"/>
  <c r="B366" i="7" s="1"/>
  <c r="B367" i="7" s="1"/>
  <c r="B368" i="7" s="1"/>
  <c r="B369" i="7" s="1"/>
  <c r="B370" i="7" s="1"/>
  <c r="B371" i="7" s="1"/>
  <c r="G359" i="7"/>
  <c r="G358" i="7"/>
  <c r="G357" i="7"/>
  <c r="G356" i="7"/>
  <c r="B356" i="7"/>
  <c r="B357" i="7" s="1"/>
  <c r="G355" i="7"/>
  <c r="G353" i="7"/>
  <c r="G352" i="7"/>
  <c r="H351" i="7"/>
  <c r="G351" i="7"/>
  <c r="G350" i="7"/>
  <c r="B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D334" i="7"/>
  <c r="G334" i="7" s="1"/>
  <c r="G333" i="7"/>
  <c r="D332" i="7"/>
  <c r="G332" i="7" s="1"/>
  <c r="G331" i="7"/>
  <c r="G330" i="7"/>
  <c r="G329" i="7"/>
  <c r="G328" i="7"/>
  <c r="G327" i="7"/>
  <c r="G326" i="7"/>
  <c r="G325" i="7"/>
  <c r="B325" i="7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G324" i="7"/>
  <c r="G323" i="7"/>
  <c r="G322" i="7"/>
  <c r="D321" i="7"/>
  <c r="G321" i="7" s="1"/>
  <c r="G320" i="7"/>
  <c r="D320" i="7"/>
  <c r="D319" i="7"/>
  <c r="G319" i="7" s="1"/>
  <c r="G318" i="7"/>
  <c r="B318" i="7"/>
  <c r="B319" i="7" s="1"/>
  <c r="B320" i="7" s="1"/>
  <c r="B321" i="7" s="1"/>
  <c r="B322" i="7" s="1"/>
  <c r="B323" i="7" s="1"/>
  <c r="G308" i="7"/>
  <c r="H309" i="7" s="1"/>
  <c r="B308" i="7"/>
  <c r="G307" i="7"/>
  <c r="G306" i="7"/>
  <c r="G305" i="7"/>
  <c r="G304" i="7"/>
  <c r="G303" i="7"/>
  <c r="D303" i="7"/>
  <c r="D302" i="7"/>
  <c r="G302" i="7" s="1"/>
  <c r="G301" i="7"/>
  <c r="D301" i="7"/>
  <c r="D300" i="7"/>
  <c r="G300" i="7" s="1"/>
  <c r="B300" i="7"/>
  <c r="B301" i="7" s="1"/>
  <c r="B302" i="7" s="1"/>
  <c r="B303" i="7" s="1"/>
  <c r="B305" i="7" s="1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D276" i="7"/>
  <c r="D275" i="7"/>
  <c r="G275" i="7" s="1"/>
  <c r="G274" i="7"/>
  <c r="D274" i="7"/>
  <c r="B274" i="7"/>
  <c r="B275" i="7" s="1"/>
  <c r="B276" i="7" s="1"/>
  <c r="B277" i="7" s="1"/>
  <c r="B278" i="7" s="1"/>
  <c r="B279" i="7" s="1"/>
  <c r="B280" i="7" s="1"/>
  <c r="B281" i="7" s="1"/>
  <c r="B282" i="7" s="1"/>
  <c r="B283" i="7" s="1"/>
  <c r="B285" i="7" s="1"/>
  <c r="B286" i="7" s="1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D250" i="7"/>
  <c r="G250" i="7" s="1"/>
  <c r="G249" i="7"/>
  <c r="D249" i="7"/>
  <c r="D248" i="7"/>
  <c r="G248" i="7" s="1"/>
  <c r="B248" i="7"/>
  <c r="B249" i="7" s="1"/>
  <c r="B250" i="7" s="1"/>
  <c r="B251" i="7" s="1"/>
  <c r="B252" i="7" s="1"/>
  <c r="B253" i="7" s="1"/>
  <c r="B254" i="7" s="1"/>
  <c r="B255" i="7" s="1"/>
  <c r="B256" i="7" s="1"/>
  <c r="B257" i="7" s="1"/>
  <c r="B259" i="7" s="1"/>
  <c r="B260" i="7" s="1"/>
  <c r="B261" i="7" s="1"/>
  <c r="B262" i="7" s="1"/>
  <c r="B263" i="7" s="1"/>
  <c r="B264" i="7" s="1"/>
  <c r="B265" i="7" s="1"/>
  <c r="B266" i="7" s="1"/>
  <c r="B267" i="7" s="1"/>
  <c r="B268" i="7" s="1"/>
  <c r="B269" i="7" s="1"/>
  <c r="B270" i="7" s="1"/>
  <c r="B271" i="7" s="1"/>
  <c r="G247" i="7"/>
  <c r="G245" i="7"/>
  <c r="B245" i="7"/>
  <c r="G244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D219" i="7"/>
  <c r="D218" i="7"/>
  <c r="G218" i="7" s="1"/>
  <c r="G217" i="7"/>
  <c r="D217" i="7"/>
  <c r="B217" i="7"/>
  <c r="B218" i="7" s="1"/>
  <c r="B219" i="7" s="1"/>
  <c r="B220" i="7" s="1"/>
  <c r="B221" i="7" s="1"/>
  <c r="B222" i="7" s="1"/>
  <c r="B223" i="7" s="1"/>
  <c r="B224" i="7" s="1"/>
  <c r="B225" i="7" s="1"/>
  <c r="B226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D193" i="7"/>
  <c r="G193" i="7" s="1"/>
  <c r="G192" i="7"/>
  <c r="D192" i="7"/>
  <c r="B192" i="7"/>
  <c r="B193" i="7" s="1"/>
  <c r="B194" i="7" s="1"/>
  <c r="B195" i="7" s="1"/>
  <c r="B196" i="7" s="1"/>
  <c r="B197" i="7" s="1"/>
  <c r="B198" i="7" s="1"/>
  <c r="B199" i="7" s="1"/>
  <c r="B200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G191" i="7"/>
  <c r="D191" i="7"/>
  <c r="B191" i="7"/>
  <c r="G190" i="7"/>
  <c r="G188" i="7"/>
  <c r="B188" i="7"/>
  <c r="G187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D162" i="7"/>
  <c r="D161" i="7"/>
  <c r="G161" i="7" s="1"/>
  <c r="D160" i="7"/>
  <c r="B160" i="7"/>
  <c r="B161" i="7" s="1"/>
  <c r="B162" i="7" s="1"/>
  <c r="B163" i="7" s="1"/>
  <c r="B164" i="7" s="1"/>
  <c r="B165" i="7" s="1"/>
  <c r="B166" i="7" s="1"/>
  <c r="B167" i="7" s="1"/>
  <c r="B168" i="7" s="1"/>
  <c r="B169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D136" i="7"/>
  <c r="D135" i="7"/>
  <c r="D134" i="7"/>
  <c r="B134" i="7"/>
  <c r="B135" i="7" s="1"/>
  <c r="B136" i="7" s="1"/>
  <c r="B137" i="7" s="1"/>
  <c r="B138" i="7" s="1"/>
  <c r="B139" i="7" s="1"/>
  <c r="B140" i="7" s="1"/>
  <c r="B141" i="7" s="1"/>
  <c r="B142" i="7" s="1"/>
  <c r="B143" i="7" s="1"/>
  <c r="B145" i="7" s="1"/>
  <c r="B146" i="7" s="1"/>
  <c r="B147" i="7" s="1"/>
  <c r="B148" i="7" s="1"/>
  <c r="B149" i="7" s="1"/>
  <c r="B150" i="7" s="1"/>
  <c r="B151" i="7" s="1"/>
  <c r="B152" i="7" s="1"/>
  <c r="B153" i="7" s="1"/>
  <c r="B154" i="7" s="1"/>
  <c r="B155" i="7" s="1"/>
  <c r="B156" i="7" s="1"/>
  <c r="B157" i="7" s="1"/>
  <c r="G133" i="7"/>
  <c r="G132" i="7"/>
  <c r="G131" i="7"/>
  <c r="G130" i="7"/>
  <c r="G129" i="7"/>
  <c r="G128" i="7"/>
  <c r="G127" i="7"/>
  <c r="G126" i="7"/>
  <c r="G125" i="7"/>
  <c r="G124" i="7"/>
  <c r="B124" i="7"/>
  <c r="B125" i="7" s="1"/>
  <c r="B126" i="7" s="1"/>
  <c r="B128" i="7" s="1"/>
  <c r="B129" i="7" s="1"/>
  <c r="B130" i="7" s="1"/>
  <c r="B131" i="7" s="1"/>
  <c r="G123" i="7"/>
  <c r="B123" i="7"/>
  <c r="G122" i="7"/>
  <c r="G121" i="7"/>
  <c r="G120" i="7"/>
  <c r="G119" i="7"/>
  <c r="G118" i="7"/>
  <c r="G117" i="7"/>
  <c r="G116" i="7"/>
  <c r="G115" i="7"/>
  <c r="G114" i="7"/>
  <c r="G113" i="7"/>
  <c r="B113" i="7"/>
  <c r="B114" i="7" s="1"/>
  <c r="B115" i="7" s="1"/>
  <c r="B117" i="7" s="1"/>
  <c r="B118" i="7" s="1"/>
  <c r="B119" i="7" s="1"/>
  <c r="B120" i="7" s="1"/>
  <c r="G112" i="7"/>
  <c r="B112" i="7"/>
  <c r="G111" i="7"/>
  <c r="G110" i="7"/>
  <c r="G109" i="7"/>
  <c r="G108" i="7"/>
  <c r="G107" i="7"/>
  <c r="G106" i="7"/>
  <c r="G105" i="7"/>
  <c r="G104" i="7"/>
  <c r="G103" i="7"/>
  <c r="G102" i="7"/>
  <c r="G101" i="7"/>
  <c r="B101" i="7"/>
  <c r="B102" i="7" s="1"/>
  <c r="B103" i="7" s="1"/>
  <c r="B104" i="7" s="1"/>
  <c r="B106" i="7" s="1"/>
  <c r="B107" i="7" s="1"/>
  <c r="B108" i="7" s="1"/>
  <c r="B109" i="7" s="1"/>
  <c r="G100" i="7"/>
  <c r="G99" i="7"/>
  <c r="G98" i="7"/>
  <c r="G97" i="7"/>
  <c r="G96" i="7"/>
  <c r="G95" i="7"/>
  <c r="G94" i="7"/>
  <c r="G93" i="7"/>
  <c r="G92" i="7"/>
  <c r="G91" i="7"/>
  <c r="G90" i="7"/>
  <c r="B90" i="7"/>
  <c r="B91" i="7" s="1"/>
  <c r="B92" i="7" s="1"/>
  <c r="B93" i="7" s="1"/>
  <c r="B95" i="7" s="1"/>
  <c r="B96" i="7" s="1"/>
  <c r="B97" i="7" s="1"/>
  <c r="B98" i="7" s="1"/>
  <c r="G89" i="7"/>
  <c r="G88" i="7"/>
  <c r="G87" i="7"/>
  <c r="G86" i="7"/>
  <c r="G85" i="7"/>
  <c r="G84" i="7"/>
  <c r="G83" i="7"/>
  <c r="G82" i="7"/>
  <c r="G81" i="7"/>
  <c r="G80" i="7"/>
  <c r="B80" i="7"/>
  <c r="B81" i="7" s="1"/>
  <c r="B82" i="7" s="1"/>
  <c r="B84" i="7" s="1"/>
  <c r="B85" i="7" s="1"/>
  <c r="B86" i="7" s="1"/>
  <c r="B87" i="7" s="1"/>
  <c r="G79" i="7"/>
  <c r="G78" i="7"/>
  <c r="G77" i="7"/>
  <c r="G76" i="7"/>
  <c r="G75" i="7"/>
  <c r="G74" i="7"/>
  <c r="G73" i="7"/>
  <c r="G72" i="7"/>
  <c r="G71" i="7"/>
  <c r="G70" i="7"/>
  <c r="B70" i="7"/>
  <c r="B71" i="7" s="1"/>
  <c r="B72" i="7" s="1"/>
  <c r="B74" i="7" s="1"/>
  <c r="B75" i="7" s="1"/>
  <c r="B76" i="7" s="1"/>
  <c r="B77" i="7" s="1"/>
  <c r="G69" i="7"/>
  <c r="B69" i="7"/>
  <c r="G68" i="7"/>
  <c r="G67" i="7"/>
  <c r="G66" i="7"/>
  <c r="G65" i="7"/>
  <c r="G64" i="7"/>
  <c r="G63" i="7"/>
  <c r="G62" i="7"/>
  <c r="G61" i="7"/>
  <c r="G60" i="7"/>
  <c r="G59" i="7"/>
  <c r="G58" i="7"/>
  <c r="B58" i="7"/>
  <c r="B59" i="7" s="1"/>
  <c r="B60" i="7" s="1"/>
  <c r="B61" i="7" s="1"/>
  <c r="B63" i="7" s="1"/>
  <c r="B64" i="7" s="1"/>
  <c r="B65" i="7" s="1"/>
  <c r="B66" i="7" s="1"/>
  <c r="G57" i="7"/>
  <c r="G55" i="7"/>
  <c r="G54" i="7"/>
  <c r="G53" i="7"/>
  <c r="H54" i="7" s="1"/>
  <c r="B53" i="7"/>
  <c r="G52" i="7"/>
  <c r="G51" i="7"/>
  <c r="G50" i="7"/>
  <c r="G49" i="7"/>
  <c r="G48" i="7"/>
  <c r="G46" i="7"/>
  <c r="G45" i="7"/>
  <c r="G44" i="7"/>
  <c r="B44" i="7"/>
  <c r="G43" i="7"/>
  <c r="G41" i="7"/>
  <c r="G40" i="7"/>
  <c r="B40" i="7"/>
  <c r="B41" i="7" s="1"/>
  <c r="G39" i="7"/>
  <c r="G37" i="7"/>
  <c r="H38" i="7" s="1"/>
  <c r="D37" i="7"/>
  <c r="B37" i="7"/>
  <c r="G36" i="7"/>
  <c r="G34" i="7"/>
  <c r="H35" i="7" s="1"/>
  <c r="B34" i="7"/>
  <c r="G33" i="7"/>
  <c r="G31" i="7"/>
  <c r="H32" i="7" s="1"/>
  <c r="B31" i="7"/>
  <c r="G30" i="7"/>
  <c r="G28" i="7"/>
  <c r="G27" i="7"/>
  <c r="G26" i="7"/>
  <c r="B26" i="7"/>
  <c r="B27" i="7" s="1"/>
  <c r="B28" i="7" s="1"/>
  <c r="G25" i="7"/>
  <c r="G24" i="7"/>
  <c r="G23" i="7"/>
  <c r="H24" i="7" s="1"/>
  <c r="B23" i="7"/>
  <c r="G22" i="7"/>
  <c r="G21" i="7"/>
  <c r="G20" i="7"/>
  <c r="G19" i="7"/>
  <c r="G18" i="7"/>
  <c r="G14" i="7"/>
  <c r="G13" i="7"/>
  <c r="B13" i="7"/>
  <c r="G12" i="7"/>
  <c r="B12" i="7"/>
  <c r="H246" i="7" l="1"/>
  <c r="H400" i="7"/>
  <c r="H45" i="7"/>
  <c r="H428" i="7"/>
  <c r="H442" i="7"/>
  <c r="H132" i="7"/>
  <c r="H189" i="7"/>
  <c r="H372" i="7"/>
  <c r="H489" i="7"/>
  <c r="H719" i="7"/>
  <c r="H78" i="7"/>
  <c r="H99" i="7"/>
  <c r="H110" i="7"/>
  <c r="H711" i="7"/>
  <c r="H721" i="7" s="1"/>
  <c r="H14" i="7"/>
  <c r="H16" i="7" s="1"/>
  <c r="H67" i="7"/>
  <c r="H121" i="7"/>
  <c r="H88" i="7"/>
  <c r="H29" i="7"/>
  <c r="H42" i="7"/>
  <c r="G135" i="7"/>
  <c r="G134" i="7"/>
  <c r="G136" i="7"/>
  <c r="H215" i="7"/>
  <c r="G160" i="7"/>
  <c r="G162" i="7"/>
  <c r="H241" i="7"/>
  <c r="H306" i="7"/>
  <c r="H358" i="7"/>
  <c r="H272" i="7"/>
  <c r="H610" i="7"/>
  <c r="H768" i="7"/>
  <c r="H456" i="7"/>
  <c r="H298" i="7"/>
  <c r="H386" i="7"/>
  <c r="G502" i="7"/>
  <c r="G503" i="7"/>
  <c r="H348" i="7"/>
  <c r="G531" i="7"/>
  <c r="G533" i="7"/>
  <c r="G541" i="7"/>
  <c r="G542" i="7"/>
  <c r="H733" i="7"/>
  <c r="H414" i="7"/>
  <c r="G491" i="7"/>
  <c r="G493" i="7"/>
  <c r="G495" i="7"/>
  <c r="H653" i="7"/>
  <c r="G666" i="7"/>
  <c r="G667" i="7"/>
  <c r="H47" i="7" l="1"/>
  <c r="H158" i="7"/>
  <c r="H569" i="7"/>
  <c r="H770" i="7"/>
  <c r="H694" i="7"/>
  <c r="H522" i="7"/>
  <c r="H699" i="7" s="1"/>
  <c r="H184" i="7"/>
  <c r="H311" i="7" s="1"/>
  <c r="H772" i="7" l="1"/>
  <c r="G779" i="7" l="1"/>
  <c r="G775" i="7"/>
  <c r="G788" i="7"/>
  <c r="G781" i="7"/>
  <c r="G776" i="7"/>
  <c r="G782" i="7"/>
  <c r="G777" i="7"/>
  <c r="G780" i="7"/>
  <c r="G778" i="7"/>
  <c r="G783" i="7" l="1"/>
  <c r="H784" i="7"/>
  <c r="H786" i="7" s="1"/>
  <c r="H790" i="7" s="1"/>
  <c r="E10" i="1" l="1"/>
  <c r="E18" i="1" l="1"/>
  <c r="E21" i="1"/>
  <c r="E17" i="1"/>
  <c r="E13" i="1"/>
  <c r="E26" i="1"/>
  <c r="E20" i="1"/>
  <c r="E16" i="1"/>
  <c r="E19" i="1"/>
  <c r="E15" i="1"/>
  <c r="E14" i="1" l="1"/>
  <c r="E22" i="1" s="1"/>
  <c r="E24" i="1" s="1"/>
  <c r="E28" i="1" s="1"/>
</calcChain>
</file>

<file path=xl/sharedStrings.xml><?xml version="1.0" encoding="utf-8"?>
<sst xmlns="http://schemas.openxmlformats.org/spreadsheetml/2006/main" count="4319" uniqueCount="935">
  <si>
    <t>OFICINA DE INGENIEROS SUPERVISORES DE OBRAS DEL ESTADO ADSCRITA AL PODER EJECUTIVO</t>
  </si>
  <si>
    <t>No.</t>
  </si>
  <si>
    <t>PRESUPUESTO</t>
  </si>
  <si>
    <t>SUB-TOTAL</t>
  </si>
  <si>
    <t>TOTAL GENERAL</t>
  </si>
  <si>
    <t>GASTOS GENERALES</t>
  </si>
  <si>
    <t>Dirección Técnica</t>
  </si>
  <si>
    <t>ITBIS de la Dirección Técnica</t>
  </si>
  <si>
    <t>Seguros y Fianzas (Según Facturas)</t>
  </si>
  <si>
    <t>Gastos Administrativos</t>
  </si>
  <si>
    <t>Liquidación y Prestaciones Laborales</t>
  </si>
  <si>
    <t>Transporte</t>
  </si>
  <si>
    <t>Supervisión e Inspección de Obras</t>
  </si>
  <si>
    <t>Estudio y Diseño</t>
  </si>
  <si>
    <t>Publicidad</t>
  </si>
  <si>
    <t>Imprevistos</t>
  </si>
  <si>
    <t xml:space="preserve">TOTAL GENERAL </t>
  </si>
  <si>
    <t>PRESUPUESTO PARA EL CENTRO UNIVERSITARIO REGIONAL UASD HATO MAYOR (CURHAMA-UASD)</t>
  </si>
  <si>
    <t>Nombre del Constratista:</t>
  </si>
  <si>
    <t xml:space="preserve">Ubicación: </t>
  </si>
  <si>
    <t>Localización:  Prov. Hato Mayor, R.D.</t>
  </si>
  <si>
    <t xml:space="preserve"> No.</t>
  </si>
  <si>
    <t>CANT.</t>
  </si>
  <si>
    <t>UNID</t>
  </si>
  <si>
    <t xml:space="preserve">
P.U.
</t>
  </si>
  <si>
    <t>SUB- TOTAL</t>
  </si>
  <si>
    <t>TOTAL
RD$</t>
  </si>
  <si>
    <t>PRELIMINARES:</t>
  </si>
  <si>
    <t xml:space="preserve">Replanteo </t>
  </si>
  <si>
    <t>Ml</t>
  </si>
  <si>
    <t xml:space="preserve">Furgon de Oficina </t>
  </si>
  <si>
    <t xml:space="preserve">meses </t>
  </si>
  <si>
    <t>Baños portatiles (4UD)</t>
  </si>
  <si>
    <t>Caseta de Materiales</t>
  </si>
  <si>
    <t>PA.</t>
  </si>
  <si>
    <t>Fumigación contra Comején</t>
  </si>
  <si>
    <t>M2</t>
  </si>
  <si>
    <t>MOVIMIENTO DE TIERRA:</t>
  </si>
  <si>
    <t xml:space="preserve">Corte Capa Vegetal Mecanico (Esp= 0.20 m). Incluye Traslado de Material </t>
  </si>
  <si>
    <t>Excavacion para Zapatas de Columnas</t>
  </si>
  <si>
    <t>Excavacion para Zapatas de Muros</t>
  </si>
  <si>
    <t xml:space="preserve">Relleno para Conformar Explanación, incluye Suministro </t>
  </si>
  <si>
    <t>Bote de Material Corte de capa Vegetal Fv=1.25 @ 5 km</t>
  </si>
  <si>
    <t>Bote de Material Excavación de Zapatas @ 5 km</t>
  </si>
  <si>
    <t>HORMIGON ARMADO EN:</t>
  </si>
  <si>
    <t xml:space="preserve">Hormigon de Nivelacion 0.05 </t>
  </si>
  <si>
    <t>M3</t>
  </si>
  <si>
    <t>Rampa de Escalera (Arranque)</t>
  </si>
  <si>
    <t>Rampa para Minusvalidos</t>
  </si>
  <si>
    <t>MUROS DE BLOQUES:</t>
  </si>
  <si>
    <t xml:space="preserve">Muros de Blocks BNP </t>
  </si>
  <si>
    <t>TERMINACION DE SUPERFICIE:</t>
  </si>
  <si>
    <t>Pañete Liso Interior en Muros</t>
  </si>
  <si>
    <t>Pañete Exterior</t>
  </si>
  <si>
    <t>*</t>
  </si>
  <si>
    <t>Pañete en Techos, Vigas</t>
  </si>
  <si>
    <t>Cantos</t>
  </si>
  <si>
    <t>M.L.</t>
  </si>
  <si>
    <t>Pañete en Columnas</t>
  </si>
  <si>
    <t>Fraguache</t>
  </si>
  <si>
    <t>m2</t>
  </si>
  <si>
    <t>Pañete en Vigas</t>
  </si>
  <si>
    <t>TERMINACION DE PISOS:</t>
  </si>
  <si>
    <t>Piso de Porcelanato (0.50 x 0.50) mts.</t>
  </si>
  <si>
    <t>Zocalos de Porcelanato (0.07 x 0.50) Mts</t>
  </si>
  <si>
    <t>ML</t>
  </si>
  <si>
    <t xml:space="preserve">Torta de Piso </t>
  </si>
  <si>
    <t>TERMINACION DE ESCALERAS:</t>
  </si>
  <si>
    <t>Escalones de Granito Fondo Blanco</t>
  </si>
  <si>
    <t>Zocalos de Granito Fondo Blanco en Escalones</t>
  </si>
  <si>
    <t xml:space="preserve">Baranda de Acero inoxidable de 2" y proteccion de 1" </t>
  </si>
  <si>
    <t>REVESTIMIENTOS EN PAREDES DE BAÑOS:</t>
  </si>
  <si>
    <t>PINTURAS:</t>
  </si>
  <si>
    <t>Economica en Techo</t>
  </si>
  <si>
    <t>PLAFOND</t>
  </si>
  <si>
    <t>Plafond PVC</t>
  </si>
  <si>
    <t>PUERTAS</t>
  </si>
  <si>
    <t>uds</t>
  </si>
  <si>
    <t xml:space="preserve">VENTANAS </t>
  </si>
  <si>
    <t>P2</t>
  </si>
  <si>
    <t xml:space="preserve">HERRERIA </t>
  </si>
  <si>
    <t xml:space="preserve">Louvers metálicos </t>
  </si>
  <si>
    <t>MESETAS LABORATORIOS</t>
  </si>
  <si>
    <t>Laboratorio de física (3.84x1.21) m (con pared sin revestimiento, forro de cerámica 0.20x0.20 m blanca, Sin fregadero , tramo de madera, piso y zocalo, pared de bloques, losa de H.A. forrada de cerámica, relleno compactado, tomacorriente, puerta)</t>
  </si>
  <si>
    <t>ud</t>
  </si>
  <si>
    <t>Laboratorio de física (3.00x1.21) m (con pared sin revestimiento, forro de cerámica 0.20x0.20 m blanca, Sin fregadero , tramo de madera, piso y zocalo, pared de bloques, losa de H.A. forrada de cerámica, relleno compactado, tomacorriente, puerta)</t>
  </si>
  <si>
    <t>Laboratorio de ciencias (3.84x1.21) m (con pared sin revestimiento, forro de cerámica 0.20x0.20 m blanca, Sin fregadero , tramo de madera, piso y zocalo, pared de bloques, losa de H.A. forrada de cerámica, relleno compactado, tomacorriente, puerta)</t>
  </si>
  <si>
    <t>Laboratorio de ciencias (3.00x1.21) m (con pared sin revestimiento, forro de cerámica 0.20x0.20 m blanca, Sin fregadero , tramo de madera, piso y zocalo, pared de bloques, losa de H.A. forrada de cerámica, relleno compactado, tomacorriente, puerta)</t>
  </si>
  <si>
    <t xml:space="preserve">SEGUNDO PISO </t>
  </si>
  <si>
    <t>Columna C1 de 0.50 x 0.60, 12 Ø 3/4" 3 Est. Ø 3/8" @ 0.20 M F´C=280 Kg/cm2</t>
  </si>
  <si>
    <t>Columna C4 de 0.50 x 0.60, 13 Ø 3/4" 3 Est. Ø 3/8" @ 0.20 M F´C=280 Kg/cm2</t>
  </si>
  <si>
    <t>Viga V1 Pórtico A ( 0.40 x 0.60 m) 5 Ø 1/2" + 2 Ø 1/2" + (Adic. 2 Ø 3/4"), Est.Ø 3/8"@ 0.10 m</t>
  </si>
  <si>
    <t>Viga V2 Pórtico B (0.40 x 0.60 m) 4 Ø 1/2"+ 2Ø 1/2" (Adc. 3Ø1/2"), Est.Ø3/8"@0.10 m</t>
  </si>
  <si>
    <t>Viga V3 Pórtico C (0.40x 0.60 m) 4 Ø 1/2"+ 2Ø 1/2" (Adc. 3Ø1/2"), Est.Ø3/8"@0.10 m</t>
  </si>
  <si>
    <t>Viga  V4 Pórtico D (0.40x 0.60 m) 3 Ø 1/2"+ 2Ø 1/2" (Adc. 1Ø1/2"), Est.Ø3/8"@0.20 m</t>
  </si>
  <si>
    <t>Viga V5 Pórtico E (0.40x 0.60 m)4 Ø 1/2"+ 2Ø 1/2" (Adc. 3Ø1/2"), Est.Ø3/8"@0.20 m</t>
  </si>
  <si>
    <t>Viga 6 Pórtico 1 ( 0.40 x 0.60 m) 4 Ø 1/2" + 2 Ø 1/2" + (Adic. 2 Ø 3/4"), Est.Ø 3/8"@ 0.20 m</t>
  </si>
  <si>
    <t>Viga 7 Pórtico 2 ( 0.40 x 0.60 m) 2 Ø 1/2" + 2 Ø 3/4" + 3 Ø1/2" (Adic. 3 Ø 3/4"), Est.Ø 3/8"@ 0.20 m</t>
  </si>
  <si>
    <t>Viga 8 Pórtico 3 ( 0.40 x 0.60 m) 2 Ø 1/2" + 2 Ø 3/4" + 3 Ø1/2" (Adic. 3 Ø 3/4"), Est.Ø 3/8"@ 0.20 m</t>
  </si>
  <si>
    <t>Viga 9 Pórtico 4 ( 0.40 x 0.60 m) 2 Ø 1/2" + 2 Ø 3/4" + 2 Ø1/2" (Adic. 2Ø 1/2"), Est.Ø 3/8"@ 0.20 m</t>
  </si>
  <si>
    <t>Viga 10 Pórtico 5 ( 0.40 x 0.60 m) 2 Ø 1/2" + 2 Ø 3/4" + 2 Ø1/2" (Adic. 2Ø 1/2"), Est.Ø 3/8"@ 0.20 m</t>
  </si>
  <si>
    <t>Viga 11 Pórtico 6 ( 0.40 x 0.60 m) 2 Ø 1/2" + 2 Ø 3/4" + 3 Ø1/2" (Adic. 3Ø 3/4"), Est.Ø 3/8"@ 0.20 m</t>
  </si>
  <si>
    <t>Viga 12 Pórtico 7 ( 0.40 x 0.60 m) 2 Ø 1/2" + 2 Ø 3/4" + 3 Ø1/2" (Adic. 3Ø 3/4"), Est.Ø 3/8"@ 0.20 m</t>
  </si>
  <si>
    <t>Viga 13 Pórtico 8 ( 0.40 x 0.60 m) 4 Ø 1/2" + 2 Ø 3/4" (Adic. 2Ø 3/4"), Est.Ø 3/8"@ 0.20 m</t>
  </si>
  <si>
    <t>Viga VA1 Pórtico A ( 0.40 x 0.60 m) 2 Ø 1/2" + 2 Ø 3/4" + 3 Ø1/2"  (Adic. 3Ø 3/4"), Est.Ø 3/8"@ 0.20 m</t>
  </si>
  <si>
    <t>Viga VB1 Pórtico A ( 0.40 x 0.60 m) 2 Ø 1/2" + 2 Ø 3/4" + 3 Ø1/2"  (Adic. 3Ø 3/4"), Est.Ø 3/8"@ 0.20 m</t>
  </si>
  <si>
    <t>Viga VA2 Pórtico B( 0.40 x 0.60 m) 2 Ø 1/2" + 2 Ø 3/4" + 3 Ø1/2"  (Adic. 3Ø 3/4"), Est.Ø 3/8"@ 0.20 m</t>
  </si>
  <si>
    <t>Viga VB2 Pórtico B( 0.40 x 0.60 m) 2 Ø 1/2" + 2 Ø 3/4" + 3 Ø1/2"  (Adic. 3Ø 3/4"), Est.Ø 3/8"@ 0.20 m</t>
  </si>
  <si>
    <t>Viga VA3 Pórtico C( 0.40 x 0.60 m) 2 Ø 1/2" + 2 Ø 3/4" + 3 Ø1/2"  (Adic. 3Ø 3/4"), Est.Ø 3/8"@ 0.20 m</t>
  </si>
  <si>
    <t>Viga VB3 Pórtico C( 0.40 x 0.60 m) 2 Ø 1/2" + 2 Ø 3/4" + 3 Ø1/2"  (Adic. 3Ø 3/4"), Est.Ø 3/8"@ 0.20 m</t>
  </si>
  <si>
    <t>Viga VA4 Pórtico D( 0.40 x 0.60 m) 2 Ø 1/2" + 2 Ø 3/4" + 3 Ø1/2"  (Adic. 3Ø 3/4"), Est.Ø 3/8"@ 0.20 m</t>
  </si>
  <si>
    <t>Viga VB4 Pórtico D( 0.40 x 0.60 m) 2 Ø 1/2" + 2 Ø 3/4" + 3 Ø1/2"  (Adic. 3Ø 3/4"), Est.Ø 3/8"@ 0.20 m</t>
  </si>
  <si>
    <t>Viga VA5 Pórtico E( 0.40 x 0.60 m) 2 Ø 1/2" + 2 Ø 3/4" + 3 Ø1/2"  (Adic. 3Ø 3/4"), Est.Ø 3/8"@ 0.20 m</t>
  </si>
  <si>
    <t>Viga VB5 Pórtico E( 0.40 x 0.60 m) 2 Ø 1/2" + 2 Ø 3/4" + 3 Ø1/2"  (Adic. 3Ø 3/4"), Est.Ø 3/8"@ 0.20 m</t>
  </si>
  <si>
    <t>Viga VA6 Pórtico F( 0.40 x 0.60 m) 2 Ø 1/2" + 2 Ø 3/4" + 3 Ø1/2"  (Adic. 2Ø 3/4"), Est.Ø 3/8"@ 0.20 m</t>
  </si>
  <si>
    <t>Viga VB6 Pórtico F( 0.40 x 0.60 m) 2 Ø 1/2" + 2 Ø 3/4" + 3 Ø1/2"  (Adic. 2Ø 3/4"), Est.Ø 3/8"@ 0.20 m</t>
  </si>
  <si>
    <t>Viga VA7 Pórtico 5( 0.40 x 0.60 m) 2 Ø 1/2" + 2 Ø 3/4" + 2 Ø1/2"  (Adic. 3Ø 3/4"), Est.Ø 3/8"@ 0.10 m</t>
  </si>
  <si>
    <t>Viga VB7 Pórtico 5( 0.40 x 0.60 m) 2 Ø 1/2" + 2 Ø 3/4" + 2 Ø1/2"  (Adic. 3Ø 3/4"), Est.Ø 3/8"@ 0.10 m</t>
  </si>
  <si>
    <t>Viga VA8 Pórtico 3( 0.40 x 0.60 m) 2 Ø 1/2" + 2 Ø 3/4" + 3 Ø1/2"  (Adic. 3Ø 3/4"), Est.Ø 3/8"@ 0.10 m</t>
  </si>
  <si>
    <t>Viga VB8 Pórtico 3( 0.40 x 0.60 m) 2 Ø 1/2" + 2 Ø 3/4" + 3 Ø1/2"  (Adic. 3Ø 3/4"), Est.Ø 3/8"@ 0.10 m</t>
  </si>
  <si>
    <t>Viga VA9 Pórtico 2( 0.40 x 0.60 m) 2 Ø 1/2" + 2 Ø 3/4" + 3 Ø1/2"  (Adic. 3Ø 3/4"), Est.Ø 3/8"@ 0.10 m</t>
  </si>
  <si>
    <t>Viga VB9 Pórtico 2( 0.40 x 0.60 m) 2 Ø 1/2" + 2 Ø 3/4" + 3 Ø1/2"  (Adic. 3Ø 3/4"), Est.Ø 3/8"@ 0.10 m</t>
  </si>
  <si>
    <t>Viga VA10 Pórtico 1( 0.40 x 0.60 m) 2 Ø 1/2" + 2 Ø 3/4" + 2 Ø1/2"  (Adic. 3Ø 3/4"), Est.Ø 3/8"@ 0.20 m</t>
  </si>
  <si>
    <t>Viga VB10 Pórtico 1( 0.40 x 0.60 m) 2 Ø 1/2" + 2 Ø 3/4" + 2 Ø1/2"  (Adic. 3Ø 3/4"), Est.Ø 3/8"@ 0.20 m</t>
  </si>
  <si>
    <t>Losa Aligerada</t>
  </si>
  <si>
    <t>Junta de Expansión</t>
  </si>
  <si>
    <t>Piso de Ceramica en Baños</t>
  </si>
  <si>
    <t xml:space="preserve">TERCER PISO </t>
  </si>
  <si>
    <t xml:space="preserve">Proteccion de puertas </t>
  </si>
  <si>
    <t>PRELIMINARES</t>
  </si>
  <si>
    <t>Replanteo y control topográfico</t>
  </si>
  <si>
    <t>MOVIMIENTO DE TIERRA</t>
  </si>
  <si>
    <t xml:space="preserve">Relleno de reposición </t>
  </si>
  <si>
    <t>Bote de material sobrante de excavación</t>
  </si>
  <si>
    <t xml:space="preserve">HORMIGON ARMADO EN: (FC = 280 KG/CM2 INDUSTRIAL): </t>
  </si>
  <si>
    <t xml:space="preserve">Losa de fondo e = 0.40 mts </t>
  </si>
  <si>
    <t>Losa de techo e = 0.16 mts (3/8" @ 0.20 mts AD)</t>
  </si>
  <si>
    <t xml:space="preserve">TERMINACION DE SUPERFICIE EN: </t>
  </si>
  <si>
    <t>Pañete interior pulido</t>
  </si>
  <si>
    <t>Pañete Pulido en piso</t>
  </si>
  <si>
    <t>Zabaleta</t>
  </si>
  <si>
    <t xml:space="preserve">MISCELANEOS: </t>
  </si>
  <si>
    <t>Sum. e instalación tapa de acero (0.60 x 0.60) mts</t>
  </si>
  <si>
    <t>UD</t>
  </si>
  <si>
    <t>SUB TOTAL GENERAL</t>
  </si>
  <si>
    <t>Beneficios</t>
  </si>
  <si>
    <t>ITBIS del Beneficio</t>
  </si>
  <si>
    <t>Seguros y Fianzas</t>
  </si>
  <si>
    <t>Liquidación y Prestaciones</t>
  </si>
  <si>
    <t xml:space="preserve">Publicidad </t>
  </si>
  <si>
    <t>Supervisión e Inspección Obras</t>
  </si>
  <si>
    <t>Estudios y Diseños</t>
  </si>
  <si>
    <t>Volumetría Suministrada Por:</t>
  </si>
  <si>
    <t>________________________________</t>
  </si>
  <si>
    <t xml:space="preserve">ING. </t>
  </si>
  <si>
    <t>Aprobado por:</t>
  </si>
  <si>
    <t>Revisado Por:</t>
  </si>
  <si>
    <t>_______________________________________</t>
  </si>
  <si>
    <t>ING. VICTOR MATIAS ENCARNACION</t>
  </si>
  <si>
    <t>Director Técnico</t>
  </si>
  <si>
    <t>Aceptado Conforme Por:</t>
  </si>
  <si>
    <t>Contratista</t>
  </si>
  <si>
    <t>PRESUPUESTO DE CLIMATIZACION GENERAL PARA EL CENTRO UNIVERSITARIO REGIONAL UASD HATO MAYOR (CURHAMA-UASD)</t>
  </si>
  <si>
    <t xml:space="preserve">Nombre del Contratista: </t>
  </si>
  <si>
    <t>Localización: Prov. Hato Mayor, R.D.</t>
  </si>
  <si>
    <t>PARTIDAS</t>
  </si>
  <si>
    <t>P.U.</t>
  </si>
  <si>
    <t>CLIMATIZACION</t>
  </si>
  <si>
    <t>EDIFICIO CENTRAL 1ER NIVEL</t>
  </si>
  <si>
    <t xml:space="preserve">UNIDADES INDEPENDIENTES </t>
  </si>
  <si>
    <t>Unidad de Aire Acondicionado 2x1 compuesta por: 
2 unidad evaporadora de 12kBTU, tipo SPLIT, SEER 16, Ref. 410a
-1 unidad condensadora de 24kBTU, SEER 16, Ref. 410a
con sus respectivos materiales gastables de instalación; "ENC. DE ORIENTACION &amp; AUX. DE REGISTRO"</t>
  </si>
  <si>
    <t>Unidad de Aire Acondicionado 2x1 compuesta por: 
2 unidad evaporadora de 18kBTU, tipo SPLIT, SEER 16, Ref. 410a
-1 unidad condensadora de 36kBTU, SEER 16, Ref. 410a
con sus respectivos materiales gastables de instalación; "AUX. DE ORIENTACION &amp; COCINA COMEDOR"</t>
  </si>
  <si>
    <t>Unidad de Aire Acondicionado 2x1 compuesta por: 
2 unidad evaporadora de 18kBTU, tipo SPLIT, SEER 16, Ref. 410a
-1 unidad condensadora de 36kBTU, SEER 16, Ref. 410a
con sus respectivos materiales gastables de instalación; "OFICINA COORDINADOR (x2)"</t>
  </si>
  <si>
    <t>Unidad de Aire Acondicionado 2x1 compuesta por: 
2 unidad evaporadora de 12kBTU, tipo SPLIT, SEER 16, Ref. 410a
-1 unidad condensadora de 24kBTU, SEER 16, Ref. 410a
con sus respectivos materiales gastables de instalación; "OFICINA COORDINADOR (x2)"</t>
  </si>
  <si>
    <t>Unidad de Aire Acondicionado 2x1 compuesta por: 
-1 unidad evaporadora de 24kBTU, tipo SPLIT, SEER 16, Ref. 410a
1 unidad evaporadora de 12kBTU, tipo SPLIT, SEER 16, Ref. 410a
-1 unidad condensadora de 36kBTU, SEER 16, Ref. 410a
con sus respectivos materiales gastables de instalación; "VENT. DE SERVICIO &amp; CAJA GRAL."</t>
  </si>
  <si>
    <t>Unidad de Aire Acondicionado 2x1 compuesta por: 
2 unidad evaporadora de 12kBTU, tipo SPLIT, SEER 16, Ref. 410a
-1 unidad condensadora de 24kBTU, SEER 16, Ref. 410a
con sus respectivos materiales gastables de instalación; "DIGITADORES &amp; AUX. DE ADMISIONES"</t>
  </si>
  <si>
    <t>Unidad de Aire Acondicionado 2x1 compuesta por: 
2 unidad evaporadora de 12kBTU, tipo SPLIT, SEER 16, Ref. 410a
-1 unidad condensadora de 24kBTU, SEER 16, Ref. 410a
con sus respectivos materiales gastables de instalación; "OFICINA DE BIENESTAR ESTUDIANTIL (x2)"</t>
  </si>
  <si>
    <t>Unidad de Aire Acondicionado 2x1 compuesta por: 
-2 unidad evaporadora de 30kBTU, tipo Piso-Techo, SEER 16, Ref. 410a
-1 unidad condensadora de 60kBTU, SEER 16, Ref. 410a
con sus respectivos materiales gastables de instalación; "SECRETARIAS DE COORDINADORES"</t>
  </si>
  <si>
    <t>Unidad de Aire Acondicionado de 12,000 BTU, tipo SPLIT, SEER 16, Ref. 410a, con sus respectivos materiales gastables de instalación; "BEDEL"</t>
  </si>
  <si>
    <t>Unidad de Aire Acondicionado de 24,000 BTU, tipo SPLIT, SEER 16, Ref. 410a, con sus respectivos materiales gastables de instalación; "ENC. EMPRENDIMIENTO"</t>
  </si>
  <si>
    <t>Unidad de Aire Acondicionado de 12,000 BTU, tipo SPLIT, SEER 16, Ref. 410a, con sus respectivos materiales gastables de instalación; "COORDINADOR"</t>
  </si>
  <si>
    <t>Unidad de Aire Acondicionado de 18,000 BTU, tipo SPLIT, SEER 16, Ref. 410a, con sus respectivos materiales gastables de instalación; "CUARTO ELECTRICO"</t>
  </si>
  <si>
    <t>Unidad de Aire Acondicionado de 18,000 BTU, tipo SPLIT, SEER 16, Ref. 410a, con sus respectivos materiales gastables de instalación; "ENC. DE ADMISIONES"</t>
  </si>
  <si>
    <t>Unidad de Aire Acondicionado de 12,000 BTU, tipo SPLIT, SEER 16, Ref. 410a, con sus respectivos materiales gastables de instalación; "OF. ENCARGADO / BIBLIOTECA"</t>
  </si>
  <si>
    <t>Unidad de Aire Acondicionado de 18,000 BTU, tipo SPLIT, SEER 16, Ref. 410a, con sus respectivos materiales gastables de instalación; "DEPOSITO / BIBLIOTECA"</t>
  </si>
  <si>
    <t>Unidad de Aire Acondicionado de 18,000 BTU, tipo SPLIT, SEER 16, Ref. 410a, con sus respectivos materiales gastables de instalación; "SALA DE LECTURA / BIBLIOTECA"</t>
  </si>
  <si>
    <t>Unidad de Aire Acondicionado de 48,000 BTU, tipo PISO-TECHO, SEER 16, Ref. 410a, con sus respectivos materiales gastables de instalación; "APLICACION DE PRUEBAS 1"</t>
  </si>
  <si>
    <t>Unidad de Aire Acondicionado de 42,000 BTU, tipo PISO-TECHO, SEER 16, Ref. 410a, con sus respectivos materiales gastables de instalación; "APLICACION DE PRUEBAS 1"</t>
  </si>
  <si>
    <t>Unidad de Aire Acondicionado de 48,000 BTU, tipo PISO-TECHO, SEER 16, Ref. 410a, con sus respectivos materiales gastables de instalación; "APLICACION DE PRUEBAS 2"</t>
  </si>
  <si>
    <t>Unidad de Aire Acondicionado de 42,000 BTU, tipo PISO-TECHO, SEER 16, Ref. 410a, con sus respectivos materiales gastables de instalación; "SALON DE PROFESORES"</t>
  </si>
  <si>
    <t>Unidad de Aire Acondicionado de 48,000 BTU, tipo PISO-TECHO, SEER 16, Ref. 410a, con sus respectivos materiales gastables de instalación; "SALON DE PROFESORES"</t>
  </si>
  <si>
    <t>Unidad de Aire Acondicionado de 36,000 BTU, tipo PISO-TECHO, SEER 16, Ref. 410a, con sus respectivos materiales gastables de instalación; "AREA DE SERVICIO ESTUDIANTIL"</t>
  </si>
  <si>
    <t>Unidad de Aire Acondicionado de 30,000 BTU, tipo PISO-TECHO, SEER 16, Ref. 410a, con sus respectivos materiales gastables de instalación; "AREA DE SERVICIO ESTUDIANTIL"</t>
  </si>
  <si>
    <t>Unidad de Aire Acondicionado de 48,000 BTU, tipo PISO-TECHO, SEER 16, Ref. 410a, con sus respectivos materiales gastables de instalación; "SALA DE LECTURA 1"</t>
  </si>
  <si>
    <t>Unidad de Aire Acondicionado de 42,000 BTU, tipo PISO-TECHO, SEER 16, Ref. 410a, con sus respectivos materiales gastables de instalación; "SALA DE LECTURA 1"</t>
  </si>
  <si>
    <t>Unidad de Aire Acondicionado de 42,000 BTU, tipo PISO-TECHO, SEER 16, Ref. 410a, con sus respectivos materiales gastables de instalación; "DEPOSITO"</t>
  </si>
  <si>
    <t>Unidad de Aire Acondicionado de 42,000 BTU, tipo PISO-TECHO, SEER 16, Ref. 410a, con sus respectivos materiales gastables de instalación; "SALA DE LECTURA 2"</t>
  </si>
  <si>
    <t>Unidad de Aire Acondicionado de 36,000 BTU, tipo PISO-TECHO, SEER 16, Ref. 410a, con sus respectivos materiales gastables de instalación; "SALA DE LECTURA 2"</t>
  </si>
  <si>
    <t>Mano de Obra</t>
  </si>
  <si>
    <t>PA</t>
  </si>
  <si>
    <t xml:space="preserve">EXTRACTORES </t>
  </si>
  <si>
    <t>Suministro e instalacion de sistema de extraccion de aire en EDIFICIO CENTRAL (baño caballeros al lado de aplic. de pruebas 1) compuesto por:
2- Extractores de 170 CFM
-con sus respectivas ducterías y materiales gastables de instalación</t>
  </si>
  <si>
    <t>Suministro e instalacion de sistema de extraccion de aire en EDIFICIO CENTRAL (baño damas al lado de aplic. de pruebas 1) compuesto por:
2- Extractores de 150 CFM
-con sus respectivas ducterías y materiales gastables de instalación</t>
  </si>
  <si>
    <t>Suministro e instalacion de sistema de extraccion de aire en EDIFICIO CENTRAL (baño caballeros al lado de aplic. de pruebas 2) compuesto por:
2- Extractores de 150 CFM
-con sus respectivas ducterías y materiales gastables de instalación</t>
  </si>
  <si>
    <t>Suministro e instalacion de sistema de extraccion de aire en EDIFICIO CENTRAL (baño damas al lado de aplic. de pruebas 2) compuesto por:
2- Extractores de 200 CFM
-con sus respectivas ducterías y materiales gastables de instalación</t>
  </si>
  <si>
    <t>Suministro e instalacion de sistema de extraccion de aire en EDIFICIO CENTRAL (baño caballeros al lado de salon de profesores) compuesto por:
2- Extractores de 150 CFM
-con sus respectivas ducterías y materiales gastables de instalación</t>
  </si>
  <si>
    <t>Suministro e instalacion de sistema de extraccion de aire en EDIFICIO CENTRAL (baño damas al lado de salon de profesores) compuesto por:
2- Extractores de 150 CFM
-con sus respectivas ducterías y materiales gastables de instalación</t>
  </si>
  <si>
    <t>CAFETERIA</t>
  </si>
  <si>
    <t>CAMARAS FRIGORIFICAS</t>
  </si>
  <si>
    <t>Suministro e instalacion de cámara de cogelación para Walk in Freezer de carnes. Temperatura: -18°/-20°C</t>
  </si>
  <si>
    <t>Suministro e instalacion de extractor lineal tipo hongo de 500 CFM con sus respectivas ducterías y materiales gastables de instalación.</t>
  </si>
  <si>
    <t>Suministro e instalacion de sistema de extraccion de aire en CAFETERIA (baño damas) compuesto por:
2- Extractores de 200 CFM
-con sus respectivas ducterías y materiales gastables de instalación.</t>
  </si>
  <si>
    <t>Suministro e instalacion de sistema de extraccion de aire en CAFETERIA (baño caballeros) compuesto por:
2- Extractores de 200 CFM
-con sus respectivas ducterías y materiales gastables de instalación.</t>
  </si>
  <si>
    <t>Suministro e instalacion de sistema de extraccion de aire en CAFETERIA (lavado) compuesto por:
1- Extractores de 125 CFM
-con sus respectivas ducterías y materiales gastables de instalación.</t>
  </si>
  <si>
    <t>EDIFICIO CENTRAL
2do NIVEL</t>
  </si>
  <si>
    <t>Unidad de Aire Acondicionado 2x1 compuesta por: 
-1 unidad evaporadora de 18kBTU, tipo SPLIT, SEER 16, Ref. 410a
1 unidad evaporadora de 12kBTU, tipo SPLIT, SEER 16, Ref. 410a
-1 unidad condensadora de 30kBTU, SEER 16, Ref. 410a
con sus respectivos materiales gastables de instalación; "ENC. DE CONTABILIDAD &amp; OFICINA DE COTIZACIONES"</t>
  </si>
  <si>
    <t>Unidad de Aire Acondicionado 2x1 compuesta por: 
-1 unidad evaporadora de 12kBTU, tipo SPLIT, SEER 16, Ref. 410a
1 unidad evaporadora de 12kBTU, tipo SPLIT, SEER 16, Ref. 410a
-1 unidad condensadora de 24kBTU, SEER 16, Ref. 410a
con sus respectivos materiales gastables de instalación; "ENC. DE COMPRAS &amp; OFICINA DE CONTRALORIA"</t>
  </si>
  <si>
    <t>Unidad de Aire Acondicionado 2x1 compuesta por: 
-1 unidad evaporadora de 12kBTU, tipo SPLIT, SEER 16, Ref. 410a
1 unidad evaporadora de 12kBTU, tipo SPLIT, SEER 16, Ref. 410a
-1 unidad condensadora de 24kBTU, SEER 16, Ref. 410a
con sus respectivos materiales gastables de instalación; "ENC. DE JURIDUCO &amp; OFICINA ASIST. ADM."</t>
  </si>
  <si>
    <t>Unidad de Aire Acondicionado 2x1 compuesta por: 
-1 unidad evaporadora de 12kBTU, tipo SPLIT, SEER 16, Ref. 410a
1 unidad evaporadora de 12kBTU, tipo SPLIT, SEER 16, Ref. 410a
-1 unidad condensadora de 24kBTU, SEER 16, Ref. 410a
con sus respectivos materiales gastables de instalación; "OFICINA ASIST. DIRECTOR (x2)."</t>
  </si>
  <si>
    <t>Unidad de Aire Acondicionado 2x1 compuesta por: 
-1 unidad evaporadora de 12kBTU, tipo SPLIT, SEER 16, Ref. 410a
1 unidad evaporadora de 12kBTU, tipo SPLIT, SEER 16, Ref. 410a
-1 unidad condensadora de 24kBTU, SEER 16, Ref. 410a
con sus respectivos materiales gastables de instalación; "ENC. DE AUDIVISUALES &amp; OFICINA TECNICO AUDIOVISUALES"</t>
  </si>
  <si>
    <t>Unidad de Aire Acondicionado 2x1 compuesta por: 
-1 unidad evaporadora de 18kBTU, tipo SPLIT, SEER 16, Ref. 410a
1 unidad evaporadora de 18kBTU, tipo SPLIT, SEER 16, Ref. 410a
-1 unidad condensadora de 36kBTU, SEER 16, Ref. 410a
con sus respectivos materiales gastables de instalación; "ENC. DE REDES &amp; ENC. DE TECNOLOGIA"</t>
  </si>
  <si>
    <t>Unidad de Aire Acondicionado 2x1 compuesta por: 
-1 unidad evaporadora de 30kBTU, tipo SPLIT, SEER 16, Ref. 410a
1 unidad evaporadora de 24kBTU, tipo SPLIT, SEER 16, Ref. 410a
-1 unidad condensadora de 54kBTU, SEER 16, Ref. 410a
con sus respectivos materiales gastables de instalación; "OFICINA DE SOPORTE TECNICO"</t>
  </si>
  <si>
    <t>Unidad de Aire Acondicionado 2x1 compuesta por: 
-1 unidad evaporadora de 30kBTU, tipo Piso-Techo, SEER 16, Ref. 410a
-1 unidad evaporadora de 24kBTU, tipo Piso-Techo, SEER 16, Ref. 410a
-1 unidad condensadora de 54kBTU, SEER 16, Ref. 410a
con sus respectivos materiales gastables de instalación; "SECRETARIAS DE DIRECCION"</t>
  </si>
  <si>
    <t>Unidad de Aire Acondicionado de 12,000 BTU, tipo SPLIT, SEER 16, Ref. 410a, con sus respectivos materiales gastables de instalación; "AUX. DE CONTABILIDAD"</t>
  </si>
  <si>
    <t>Unidad de Aire Acondicionado de 18,000 BTU, tipo SPLIT, SEER 16, Ref. 410a, con sus respectivos materiales gastables de instalación; "AUX. DE COMPRAS"</t>
  </si>
  <si>
    <t>Unidad de Aire Acondicionado de 24,000 BTU, tipo SPLIT, SEER 16, Ref. 410a, con sus respectivos materiales gastables de instalación; "COCINA COMEDOR"</t>
  </si>
  <si>
    <t>Unidad de Aire Acondicionado de 12,000 BTU, tipo SPLIT, SEER 16, Ref. 410a, con sus respectivos materiales gastables de instalación; "OFICINA SUBDIRECTOR"</t>
  </si>
  <si>
    <t>Unidad de Aire Acondicionado de 12,000 BTU, tipo SPLIT, SEER 16, Ref. 410a, con sus respectivos materiales gastables de instalación; "CUARTO ELECTRICO"</t>
  </si>
  <si>
    <t>Unidad de Aire Acondicionado de 24,000 BTU, tipo SPLIT, SEER 16, Ref. 410a, con sus respectivos materiales gastables de instalación; "CENTRO DE DATOS"</t>
  </si>
  <si>
    <t>Unidad de Aire Acondicionado de 42,000 BTU, tipo PISO-TECHO, SEER 16, Ref. 410a, con sus respectivos materiales gastables de instalación; "OFICINA DIRECTOR"</t>
  </si>
  <si>
    <t>Unidad de Aire Acondicionado de 48,000 BTU, tipo PISO-TECHO, SEER 16, Ref. 410a, con sus respectivos materiales gastables de instalación; "SALON DE REUNIONES"</t>
  </si>
  <si>
    <t>Unidad de Aire Acondicionado de 48,000 BTU, tipo PISO-TECHO, SEER 16, Ref. 410a, con sus respectivos materiales gastables de instalación; "SALON DE USO MULTIPLES"</t>
  </si>
  <si>
    <t>Suministro e instalacion de sistema de extraccion de aire en EDIFICIO CENTRAL (baño caballeros al lado de archivos) compuesto por:
2- Extractores de 170 CFM
-con sus respectivas ducterías y materiales gastables de instalación</t>
  </si>
  <si>
    <t>Suministro e instalacion de sistema de extraccion de aire en EDIFICIO CENTRAL (baño damas al lado de archivos) compuesto por:
2- Extractores de 120 CFM
-con sus respectivas ducterías y materiales gastables de instalación</t>
  </si>
  <si>
    <t>Suministro e instalacion de sistema de extraccion de aire en EDIFICIO CENTRAL (baño caballeros al lado de salon uso multiples) compuesto por:
2- Extractores de 150 CFM
-con sus respectivas ducterías y materiales gastables de instalación</t>
  </si>
  <si>
    <t>Suministro e instalacion de sistema de extraccion de aire en EDIFICIO CENTRAL (baño damas al lado de salon uso multiples) compuesto por:
2- Extractores de 200 CFM
-con sus respectivas ducterías y materiales gastables de instalación</t>
  </si>
  <si>
    <t>Suministro e instalacion de sistema de extraccion de aire en EDIFICIO CENTRAL (baño caballeros al lado de cuarto electrico) compuesto por:
2- Extractores de 150 CFM
-con sus respectivas ducterías y materiales gastables de instalación</t>
  </si>
  <si>
    <t>Suministro e instalacion de sistema de extraccion de aire en EDIFICIO CENTRAL (baño damas al lado de cuarto electrico) compuesto por:
2- Extractores de 150 CFM
-con sus respectivas ducterías y materiales gastables de instalación</t>
  </si>
  <si>
    <t>Suministro e instalacion de sistema de extraccion de aire en EDIFICIO CENTRAL (baño personal al lado de of. Tecnico de audivisuales) compuesto por:
1- Extractores de 75 CFM
-con sus respectivas ducterías y materiales gastables de instalación</t>
  </si>
  <si>
    <t>Suministro e instalacion de sistema de extraccion de aire en EDIFICIO CENTRAL (baño personal al lado de of. Tecnico de audivisuales) compuesto por:
1- Extractores de 35 CFM
-con sus respectivas ducterías y materiales gastables de instalación</t>
  </si>
  <si>
    <t>Suministro e instalacion de sistema de extraccion de aire en oficina Subdirector compuesto por:
1- Extractores de 75 CFM
-con sus respectivas ducterías y materiales gastables de instalación</t>
  </si>
  <si>
    <t>Suministro e instalacion de sistema de extraccion de aire en oficina Director compuesto por:
1- Extractores de 75 CFM
-con sus respectivas ducterías y materiales gastables de instalación</t>
  </si>
  <si>
    <t>Suministro e instalacion de sistema de extraccion de aire en oficina cocina compuesto por:
1- Extractores de 200 CFM
-con sus respectivas ducterías y materiales gastables de instalación</t>
  </si>
  <si>
    <t>AUDITORIO</t>
  </si>
  <si>
    <t>GRUPO A</t>
  </si>
  <si>
    <t>Unidad Exterior 240,000 BTU, VRF 208Vac, 60Hz. Ref. 410a</t>
  </si>
  <si>
    <t>Base Unidad Condensadora</t>
  </si>
  <si>
    <t>Unidad Interior 120,000BTU-Manejadora</t>
  </si>
  <si>
    <t>Refrigerante 410A</t>
  </si>
  <si>
    <t>LB</t>
  </si>
  <si>
    <t>Sistema de soporteria</t>
  </si>
  <si>
    <t>Desconectivo 30A/2</t>
  </si>
  <si>
    <t>Desconectivo 75A/3</t>
  </si>
  <si>
    <t>TUBERIAS Y ASCESORIOS</t>
  </si>
  <si>
    <t>Varilla de plata 15%</t>
  </si>
  <si>
    <t>Oxigeno</t>
  </si>
  <si>
    <t>Nitrogeno</t>
  </si>
  <si>
    <t>Acetileno</t>
  </si>
  <si>
    <t>Suministro de caja de válvulas electrónicas AHU VRF KIT de instalacion (tuberias y accesorios) para 2 unidades manejadoras de 120,000 BTU.</t>
  </si>
  <si>
    <t>SISTEMA DE DUCTERIA</t>
  </si>
  <si>
    <t>Planchas p3</t>
  </si>
  <si>
    <t>Perfiles invisibles</t>
  </si>
  <si>
    <t>Bayonetas</t>
  </si>
  <si>
    <t>Barra roscada</t>
  </si>
  <si>
    <t>Tarugos HDI 1/4</t>
  </si>
  <si>
    <t>Tuercas 1/4 + arandelas</t>
  </si>
  <si>
    <t>Angulares</t>
  </si>
  <si>
    <t>Cintas p3</t>
  </si>
  <si>
    <t>Cemento p3</t>
  </si>
  <si>
    <t>GLS</t>
  </si>
  <si>
    <t>Difusor AM 12"x12"</t>
  </si>
  <si>
    <t>Rejilla porta filtro (Retorno) 26"x25"</t>
  </si>
  <si>
    <t>Materiales miscelaneos de instalacion</t>
  </si>
  <si>
    <t>SISTEMA DE CONTROL</t>
  </si>
  <si>
    <t>Alambre blindado 12/3 shielded</t>
  </si>
  <si>
    <t>PL</t>
  </si>
  <si>
    <t>Tuberia conduit para canalizar cable blindado</t>
  </si>
  <si>
    <t>Cable UTP C-6</t>
  </si>
  <si>
    <t>Correítas plásticas</t>
  </si>
  <si>
    <t>Conectores curvos 3/4''</t>
  </si>
  <si>
    <t>Conectores rectos 3/4''</t>
  </si>
  <si>
    <t>Cajas 2 x 4 c/tapa</t>
  </si>
  <si>
    <t xml:space="preserve">Mano de Obra </t>
  </si>
  <si>
    <t>SISTEMA DE DRENAJE</t>
  </si>
  <si>
    <t>Tubo pvc 3/4 X 20</t>
  </si>
  <si>
    <t>Codos pvc 3/4</t>
  </si>
  <si>
    <t>Tee pvc 3/4</t>
  </si>
  <si>
    <t>Cemento PVC</t>
  </si>
  <si>
    <t>Aislamiento para drenaje</t>
  </si>
  <si>
    <t>Abrazadera 3/4</t>
  </si>
  <si>
    <t>Tarugo HDI 5/16 - tornillo</t>
  </si>
  <si>
    <t>GRUPO B</t>
  </si>
  <si>
    <t>Unidad de Aire Acondicionado 2x1 compuesta por: 
-2 unidad evaporadora de 24kBTU, tipo CASSETTE, SEER 16, Ref. 410a
-1 unidad condensadora de 48kBTU, SEER 16, Ref. 410a
con sus respectivos materiales gastables de instalación; "LOBBY AUDITORIO"</t>
  </si>
  <si>
    <t>Unidad de Aire Acondicionado de 24,000 BTU, tipo CASSETTE, SEER 16, Ref. 410a, con sus respectivos materiales gastables de instalación; "LOBBY AUDITORIO"</t>
  </si>
  <si>
    <t>Unidad de Aire Acondicionado de 12,000 BTU, tipo CASSETTE, SEER 16, Ref. 410a, con sus respectivos materiales gastables de instalación; "ESTAR AUDITORIO"</t>
  </si>
  <si>
    <t>Unidad de Aire Acondicionado de 12,000 BTU, tipo CASSETTE, SEER 16, Ref. 410a, con sus respectivos materiales gastables de instalación; "CABINA DE SONIDO"</t>
  </si>
  <si>
    <t>Suministro e instalacion de sistema de extraccion de aire en AUDITORIO (baño caballeros) compuesto por:
2- Extractores de 130 CFM
-con sus respectivas ducterías y materiales gastables de instalación</t>
  </si>
  <si>
    <t>Suministro e instalacion de sistema de extraccion de aire en AUDITORIO (baño damas) compuesto por:
2- Extractores de 185 CFM
-con sus respectivas ducterías y materiales gastables de instalación</t>
  </si>
  <si>
    <t>Suministro e instalacion de sistema de extraccion de aire en AUDITORIO (baño en estar) compuesto por:
1- Extractores de 75 CFM
-con sus respectivas ducterías y materiales gastables de instalación</t>
  </si>
  <si>
    <t>EDIFICIO DOCENTE
1ER NIVEL</t>
  </si>
  <si>
    <t>Unidad de Aire Acondicionado de 36,000 BTU, tipo PISO-TECHO, SEER 16, Ref. 410a, con sus respectivos materiales gastables de instalación; "LABORATORIOS DE INFORMATICA (x3)"</t>
  </si>
  <si>
    <t>Suministro e instalacion de sistema de extraccion de aire en EDIFICIO DOCENTE (baño caballeros) compuesto por:
2- Extractores de 300 CFM
-con sus respectivas ducterías y materiales gastables de instalación</t>
  </si>
  <si>
    <t>Suministro e instalacion de sistema de extraccion de aire en EDIFICIO DOCENTE (baño damas) compuesto por:
2- Extractores de 300 CFM
-con sus respectivas ducterías y materiales gastables de instalación</t>
  </si>
  <si>
    <t>SUB-TOTAL GENERAL</t>
  </si>
  <si>
    <t>GASTOS INDIRECTOS</t>
  </si>
  <si>
    <t xml:space="preserve">SUB-TOTAL </t>
  </si>
  <si>
    <t xml:space="preserve">NOTA 1: La Partida Seguro y Fianza será pagada previa presentación de Factura. </t>
  </si>
  <si>
    <t>NOTA 2: El Costo de Inspección y Supervisión será cobrado por la Oficina de Ingenieros Supervisores de Obras del Estado.</t>
  </si>
  <si>
    <t>NOTA 3: La Partida Estudio y Diseño será cobrada por la Oficina de Ingenieros y Supervisores de Obras del Estado.</t>
  </si>
  <si>
    <t>NOTA 4: La Partida Publicidad será Cobrada por la Oficina de Ingenieros y Supervisores de Obras del Estado.</t>
  </si>
  <si>
    <t xml:space="preserve">NOTA 5: La Partida de Imprevistos solo podrá ser usada previa autorización escrita por la Oficina de Ingenieros Supervisores de Obras </t>
  </si>
  <si>
    <t xml:space="preserve">               del Estado Adscrita al Poder Ejecutivo.</t>
  </si>
  <si>
    <t>NOTA 6: Los volúmenes presupuestados serán medidos y evaluados por la supervisión de campo.</t>
  </si>
  <si>
    <t xml:space="preserve">NOTA 7: Este presupuesto consta de cincuenta y cuatro (54) páginas incluyendo esta hoja de resumen. </t>
  </si>
  <si>
    <t>NOTA 8: La Partida de Tina de en el área de hidroterapia será pagada y cubicada previa presentación de factura.</t>
  </si>
  <si>
    <t>NOTA 9: Los P.A. de este presupuesto serán pagados previa presentación de facturas y/o avalados por la supervisión asignada al proyecto.</t>
  </si>
  <si>
    <t>Presupuesto Civil Preparado Por:</t>
  </si>
  <si>
    <t>ING. SONIA BETSAIDA DOMINGUEZ</t>
  </si>
  <si>
    <t>Directora Edificaciones de Salud</t>
  </si>
  <si>
    <t>Presupuestista de Obras Civiles</t>
  </si>
  <si>
    <t>Presupuesto Eléctrico Preparado Por:</t>
  </si>
  <si>
    <t>ING. MERCEDES PEÑA LAZALA</t>
  </si>
  <si>
    <t>Presupuestista de Obras Eléctricas</t>
  </si>
  <si>
    <t>Sub-Directora de Presupuestos</t>
  </si>
  <si>
    <t>PRESUPUESTO DE INSTALACIONES ELECTRICAS GENERAL PARA EL CENTRO UNIVERSITARIO REGIONAL UASD HATO MAYOR (CURHAMA-UASD)</t>
  </si>
  <si>
    <t>INSTALACION ELECTRICA</t>
  </si>
  <si>
    <t>MEDIA TENSION</t>
  </si>
  <si>
    <t>Estructura MT-323, alimentación con derivación 3F</t>
  </si>
  <si>
    <t xml:space="preserve">Estructura MT-301, </t>
  </si>
  <si>
    <t>SS1-101</t>
  </si>
  <si>
    <t>Poste de HA-40 800DAN</t>
  </si>
  <si>
    <t>HA-100B</t>
  </si>
  <si>
    <t>Conductor AAAC 2/0 AWG ANAHEIM</t>
  </si>
  <si>
    <t>Cable URD # 2 -33% concéntrico</t>
  </si>
  <si>
    <t>Cable #2 de cobre 7 hilos desnudo para sistema de tierra</t>
  </si>
  <si>
    <t>Conector Ampac 2/0</t>
  </si>
  <si>
    <t>Conector Ampac 1/0-#2</t>
  </si>
  <si>
    <t>Conector Ampac con Estribo 2/0</t>
  </si>
  <si>
    <t>Fusibles 12 A</t>
  </si>
  <si>
    <t xml:space="preserve">Grapa Terminal  #2 </t>
  </si>
  <si>
    <t xml:space="preserve">Terminal p/exterior #2 </t>
  </si>
  <si>
    <t>Elbow Conector</t>
  </si>
  <si>
    <t>Cut Out de 200 Amp</t>
  </si>
  <si>
    <t>Pararrayos de 9 Kv</t>
  </si>
  <si>
    <t xml:space="preserve">Tubo de 3" IMC </t>
  </si>
  <si>
    <t xml:space="preserve">Tubo PVC de 3" </t>
  </si>
  <si>
    <t>Curva de PVC de 3"</t>
  </si>
  <si>
    <t>Adaptador PVC de 3"</t>
  </si>
  <si>
    <t>Condulet de 3"</t>
  </si>
  <si>
    <t>Curva IMC de 3"</t>
  </si>
  <si>
    <t>Excavación.</t>
  </si>
  <si>
    <t>Soporte trifásico para Cable URD</t>
  </si>
  <si>
    <t>Anclaje de Tuberia en poste</t>
  </si>
  <si>
    <t>Excavación de zanja primaria (35 x 1.20 x 1.00) mts</t>
  </si>
  <si>
    <t>Excavación de zanja secundaria (325 x 0.6 x 1.00) mts</t>
  </si>
  <si>
    <t>Registro (1.00 x 1.00 x 1.20) mts</t>
  </si>
  <si>
    <t>Diseño y tramitación de planos a Ede Norte</t>
  </si>
  <si>
    <t>Uso de grúa</t>
  </si>
  <si>
    <t>SISTEMA DE ATERRIZAJE</t>
  </si>
  <si>
    <t>Cable # 1/0 AWG</t>
  </si>
  <si>
    <t>Electrodo de Aterrizaje de 3/4" x 10'</t>
  </si>
  <si>
    <t>Soldadura exotermica</t>
  </si>
  <si>
    <t>Conector de doble ojo # 1/0 AWG</t>
  </si>
  <si>
    <t>Tornillo de acero Inoxidable de 1/2" x 2 1/2" completo</t>
  </si>
  <si>
    <t>Aditivo GEL para mejorar condición de resistividad del terreno 25 LB</t>
  </si>
  <si>
    <t>Barra master ground de (8 x 4)</t>
  </si>
  <si>
    <t>Barra master ground de (12 x 4)</t>
  </si>
  <si>
    <t>Registro de medición de tierra de 0.50 x 0.50</t>
  </si>
  <si>
    <t xml:space="preserve">Hoyo de 4'' para Electro de tierra </t>
  </si>
  <si>
    <t>Miscelaneos</t>
  </si>
  <si>
    <t xml:space="preserve">ILUMINACION AREA EXTERIOR </t>
  </si>
  <si>
    <t>Salida de luz cenital  en pared.</t>
  </si>
  <si>
    <t>Cable de vinil 10/3</t>
  </si>
  <si>
    <t>UD.</t>
  </si>
  <si>
    <t>Suministro e instalacion de Lampara tipo cobra 150 watt en perfil cuadrado 4" x 4" x 20' (doble lampara).</t>
  </si>
  <si>
    <t>Suministro e instalacion de Lampara tipo cobra 150 watt en perfil cuadrado 4" x 4" x 20' (Una lampara).</t>
  </si>
  <si>
    <t>Sistema de Control de encendido automatico 120/208VAC,30AMP.NEMA3R</t>
  </si>
  <si>
    <t>Registros eléctricos (6" X 6" X 4")</t>
  </si>
  <si>
    <t>EQUIPOS</t>
  </si>
  <si>
    <t>Transformador 500 KVA tipo PAD MOUNTED, RF, 7.2/12.5 KV- 480/277 Vac., Regulacion esp. +/-15%.</t>
  </si>
  <si>
    <t xml:space="preserve">Planta de Emergencia de 400 KW/500KVA-480/27Vac, 60Hz. 3F, Estandar. </t>
  </si>
  <si>
    <t>(Transferencia  Automática), que incluye:
 -Transfer Automatico (ITA), 600A/3, Principal 
.  4- Luces pilotos (Energizado, CDEEE, GEN., Recep. Móvil)
.  Enclavamiento eléctrico, accesorios de control.
. 1- Protector de sobretensiones C.H.</t>
  </si>
  <si>
    <t>Encloused Breaker con MB-150 A/3</t>
  </si>
  <si>
    <t>Encloused Breaker con MB-200 A/3</t>
  </si>
  <si>
    <t>Encloused Breaker con MB-20 A/3</t>
  </si>
  <si>
    <t>Encloused Breaker con MB-300 A/3</t>
  </si>
  <si>
    <t>UPS-30 KVA; 120/208Vac.</t>
  </si>
  <si>
    <t>Bay-Pass de 100 A/3</t>
  </si>
  <si>
    <t>Bay-Pass de 600 A/3, RCM</t>
  </si>
  <si>
    <t xml:space="preserve">TR-SECO de 112.50 KVA 480/120-208Vac. </t>
  </si>
  <si>
    <t xml:space="preserve">TR-SECO de 150 KVA 480/120-208Vac. </t>
  </si>
  <si>
    <t xml:space="preserve">TR-SECO de 225 KVA 480/120-208Vac. </t>
  </si>
  <si>
    <t xml:space="preserve">TR-SECO de 15 KVA 480/120-208Vac. </t>
  </si>
  <si>
    <t>Servicio de Grua</t>
  </si>
  <si>
    <t>OTRAS PARTIDAS</t>
  </si>
  <si>
    <t>Recetaculo movil compuesto por: MB 600A/3,  50 PL Alimentadores Eléctrico desde RM a ByPASS compuesto por: 12 #3/0 THHN (4*F), 3 #3/0 THHN (N) y 2 #3/0 THHN (T) Y 30 PL Alimentadores Eléctrico desde ByPASS a ENCLOUSER DE Pta Elec. compuesto por:   12 #3/0 THHN (4*F), 3 #3/0 THHN (N) y 2 #3/0 THHN (T) en tuberia de 3'' PVC/IMC. Registro, letras, barras, esparragos, conectores, tarrugos, varios.</t>
  </si>
  <si>
    <t>Insonorización de caseta de planta (400 kw) compuesto por:
- Fibra especial para absolver ruido, cubierta de malla que no propaga el fuego:
- Se incluye el recubrimiento  de todas las paredes en el interior del cuarto y de las precamaras.
-Puerta especial para entrada a cuarto, la misma esta rellena de fibra acústica y sellada en ambas caras para evitar la salida del ruido.
-Ducto para salida de aire caliente en Zinc galvanizado  y lona Industrial.
-Ventanas acústicas para entrada de aire fresco
-Ventanas acústicas para salida de aire caliente
y demas materiales miscelaneos y Todo lo necesario para su Instalación).</t>
  </si>
  <si>
    <t>Sistema de Combustible (400kW) que Incluye:
1-Tanque de Combustible de 500 Gls.
1-Tanque de Combustible Uso Diario de 110 Gls.
Sistema de llenado automático de tanque de combustible uso diario, usando: -Electroválvulas, Sensores de Nivel y Caja de Control.
Materiales miscelaneos (Filtros de Línea, Tubería HN, Válvulas, Codos, Niples, Mangueras y Todo lo necesario para su Instalación.)</t>
  </si>
  <si>
    <t xml:space="preserve"> PANELES DE DISTRIBUCION </t>
  </si>
  <si>
    <t>PANEL BOARD PRINCIPAL 3F, 30 espacios, con Barra en cobre de 800 Amp./3P, Compuesto por: MBP 600A/3, 2 Bk 40A/3, 1 Bk 50A/3, 3 Bk 150A/3, 1 Bk 300A/3, 1 Bk 20A/3, 1 Bk 200A/3  y 2 espacios trifasico disponibles.</t>
  </si>
  <si>
    <t>PANEL BOARD (PA) 3F, 18 espacios, con Barra de 400 Amp./3P, Compuesto por: MBP 300A/3, 1 Bk 80A/3, 1 Bk 100A/3, 1 Bk 50A/3, 1 Bk 40A/3, 1 Bk 60A/3, y 1 espacios trifasico disponibles.</t>
  </si>
  <si>
    <t>PANEL BOARD (PU) 3F, 18 espacios, con Barra de 125mp./3P, Compuesto por: MBP 100A/3, 4 Bk 40A/3,  y 2 espacios trifasico disponibles.</t>
  </si>
  <si>
    <t>PANEL BOARD (PB) 3F, 36 espacios, con Barra en cobre de 600 Amp./3P, Compuesto por: MBP 400A/3, 1 Bk 50A/3, 1 Bk 60A/3, 4 Bk 50A/3, 4 Bk 40A/3 y 2 espacios trifasico disponibles.</t>
  </si>
  <si>
    <t>PANEL BOARD (A/A) 3F, 18 espacios, con Barra en cobre de 800 Amp./3P, Compuesto por: MBP 650A/3, 2 Bk 125A/3, 3 Bk 100A/3 y 1 espacios trifasico disponibles.</t>
  </si>
  <si>
    <t>Panel distribucion 3F, 42 espacios, PA1, con Barra de 150 Amp./3P, Compuesto por: 35 Bk 20A/1, y 7 espacios libre.</t>
  </si>
  <si>
    <t>Panel distribucion 3F, 18 espacios, PA2, con Barra de 100 Amp./3P, Compuesto por: 15 Bk 20A/1, y 3 espacios libre.</t>
  </si>
  <si>
    <t>Panel distribucion 3F, 24 espacios, PA3, con Barra de 100 Amp./3P, Compuesto por: 22 Bk 20A/1, y 2 espacios libre.</t>
  </si>
  <si>
    <t>Panel distribucion 3F, 24 espacios, PA4, con Barra de 100 Amp./3P, Compuesto por: 17 Bk 20A/1, 1 Bk 30A/2, y 6 espacios libre.</t>
  </si>
  <si>
    <t>Panel distribucion 3F, 18 espacios, PAU1, con Barra de 100 Amp./3P, Compuesto por: 11 Bk 20A/1, y 7 espacios libre.</t>
  </si>
  <si>
    <t>Panel distribucion 3F, 6 espacios, PAU2, con Barra de 100 Amp./3P, Compuesto por: 4 Bk 20A/1, y 2 espacios libre.</t>
  </si>
  <si>
    <t>Panel distribucion 3F, 18 espacios, PAU3, con Barra de 100 Amp./3P, Compuesto por:  10 Bk 20A/1, y 8 espacios libre.</t>
  </si>
  <si>
    <t>Panel distribucion 3F, 18 espacios, PBU1, con Barra de 100 Amp./3P, Compuesto por:  12 Bk 20A/1, y 6 espacios libre.</t>
  </si>
  <si>
    <t>Panel distribucion 3F, 24 espacios, PB9, con Barra de 100 Amp./3P, Compuesto por: 22 Bk 20A/1, y 2 espacios libre.</t>
  </si>
  <si>
    <t>Panel distribucion 3F, 24 espacios, PC, con Barra de 100 Amp./3P, Compuesto por: 8 Bk 20A/1, 8 Bk 30A/1, y 8 espacios libre.</t>
  </si>
  <si>
    <t>Panel distribucion 3F, 18 espacios, PD, con Barra de 100 Amp./3P, Compuesto por: 14 Bk 20A/1, 1 Bk 30A/1, y 3 espacios libre.</t>
  </si>
  <si>
    <t>Panel distribucion 3F, 18 espacios, PEB1, con Barra de 100 Amp./3P, Compuesto por: 4 Bk 30A/3, 1 Bk 20A/1, y 5 espacios libre.</t>
  </si>
  <si>
    <t>Panel distribucion 3F, 18 espacios, PEB2, con Barra de 100 Amp./3P, Compuesto por: 6 Bk 30A/2, 1 Bk 20A/1, y 5 espacios libre.</t>
  </si>
  <si>
    <t>Panel distribucion 3F, 18 espacios, PEB3, con Barra de 100 Amp./3P, Compuesto por: 5 Bk 30A/2, 1 Bk 20A/1, y 7 espacios libre.</t>
  </si>
  <si>
    <t>Panel distribucion 3F, 24 espacios, PB1, con Barra de 100 Amp./3P, Compuesto por: 18 Bk 20A/1, y 4 espacios libre.</t>
  </si>
  <si>
    <t>Panel distribucion 3F, 24 espacios, PB2, con Barra de 100 Amp./3P, Compuesto por: 23 Bk 20A/1, y 1 espacios libre.</t>
  </si>
  <si>
    <t>Panel distribucion 3F, 24 espacios, PB3, con Barra de 100 Amp./3P, Compuesto por: 23 Bk 20A/1, y 3 espacios libre.</t>
  </si>
  <si>
    <t>Panel distribucion 3F, 12 espacios, PB4, con Barra de 100 Amp./3P, Compuesto por: 10 Bk 20A/1, y 2 espacios libre.</t>
  </si>
  <si>
    <t>Panel distribucion 3F, 12 espacios, PB5, con Barra de 100 Amp./3P, Compuesto por: 10 Bk 20A/1, y 2 espacios libre.</t>
  </si>
  <si>
    <t>Panel distribucion 3F, 24 espacios, PB6, con Barra de 100 Amp./3P, Compuesto por: 22 Bk 20A/1, y 2 espacios libre.</t>
  </si>
  <si>
    <t>Panel distribucion 3F, 12 espacios, PB7, con Barra de 100 Amp./3P, Compuesto por: 10 Bk 20A/1, y 2 espacios libre.</t>
  </si>
  <si>
    <t>Panel distribucion 3F, 12 espacios, PB8, con Barra de 100 Amp./3P, Compuesto por: 10 Bk 20A/1, y 2 espacios libre.</t>
  </si>
  <si>
    <t>P.B 3F, 30 espacios, PA/A-1A, con Barra de 150 Amp./3P, Compuesto por: MBP 100A/3, 5 Bk 30A/2, 4 Bk 20A/2, 2 Bk 15A/2, y 6 espacios libre.</t>
  </si>
  <si>
    <t>P.B 3F, 30 espacios, P A/A-1B, con Barra de 150 Amp./3P, Compuesto por: MBP 100A/3, 7 Bk 30A/2, 3 Bk 20A/2, 2 Bk 15A/2, y 5 espacios libre.</t>
  </si>
  <si>
    <t>P.B 3F, 30 espacios, P A/A-1C, con Barra de 150 Amp./3P, Compuesto por: MBP 100A/3, 9 Bk 30A/2, 1 Bk 20A/2, 2 Bk 15A/2, y 4 espacios libre.</t>
  </si>
  <si>
    <t>P.B 3F, 18 espacios, P A/A-1D, con Barra de 125 Amp./3P, Compuesto por: MBP 75A/3, 6 Bk 30A/2, y 4 espacios libre.</t>
  </si>
  <si>
    <t>Panel distribucion 3F, 42 espacios, P A/A-2A, con Barra de 200 Amp./3P, Compuesto por: MBP 125A/3,6 Bk 30A/2, 7 Bk 20A/2, 4 Bk 15A/2, y 8 espacios libre.</t>
  </si>
  <si>
    <t>Panel distribucion 3F, 36 espacios, P A/A-2B, con Barra de 200 Amp./3P, Compuesto por: MBP 150A/3, 8 Bk 30A/2, 2 Bk 50A/3, 2 Bk 20A/2, 2 Bk 15A/2, y 6 espacios libre.</t>
  </si>
  <si>
    <t>ALIMENTADORES</t>
  </si>
  <si>
    <t>Alimentador a PA1, compuesto por: 3 #4 (F) AWG, THHN,     1 #6 (N) AWG, THHN, 1 #8 (T) AWG, THHN, en tubería PCV/EMT  1 1/2"</t>
  </si>
  <si>
    <t>Alimentador a PA2, compuesto por: 3 #6 (F) AWG, THHN,     1 #8 (N) AWG, THHN, 1 #10 (T) AWG, THHN, en tubería PCV/EMT  1"</t>
  </si>
  <si>
    <t>Alimentador a PA3, compuesto por: 3 #6 (F) AWG, THHN,     1 #8 (N) AWG, THHN, 1 #10 (T) AWG, THHN, en tubería PCV/EMT  1"</t>
  </si>
  <si>
    <t>Alimentador a PA4, compuesto por: 3 #4 (F) AWG, THHN,     1 #6 (N) AWG, THHN, 1 #8 (T) AWG, THHN, en tubería PCV/EMT  1 1/2"</t>
  </si>
  <si>
    <t>Alimentador a PAU1, compuesto por: 3 #8 (F) AWG, THHN,     1 #10 (N) AWG, THHN, 1 #12 (T) AWG, THHN, en tubería PCV/EMT  1"</t>
  </si>
  <si>
    <t>Alimentador a PAU2, compuesto por: 3 #8 (F) AWG, THHN,     1 #10 (N) AWG, THHN, 1 #12 (T) AWG, THHN, en tubería PCV/EMT  1"</t>
  </si>
  <si>
    <t>Alimentador a PAU3, compuesto por: 3 #8 (F) AWG, THHN,     1 #10 (N) AWG, THHN, 1 #12 (T) AWG, THHN, en tubería PCV/EMT  1"</t>
  </si>
  <si>
    <t>Alimentador a PBU1, compuesto por: 3 #4 (F) AWG, THHN,     1 #6 (N) AWG, THHN, 1 #8 (T) AWG, THHN, en tubería PCV/EMT  1 1/2"</t>
  </si>
  <si>
    <t>Alimentador a PB9, compuesto por: 3 #6 (F) AWG, THHN,     1 #8 (N) AWG, THHN, 1 #10 (T) AWG, THHN, en tubería PCV/EMT  1"</t>
  </si>
  <si>
    <t>Alimentador a PC, compuesto por: 3 #4 (F) AWG, THHN,      1 #6 (N) AWG, THHN, 1 #8 (T) AWG, THHN, en tubería PCV/EMT  1 1/2"</t>
  </si>
  <si>
    <t>Alimentador a PD, compuesto por: 3 #8 (F) AWG, THHN,      1 #10 (N) AWG, THHN, 1 #12 (T) AWG, THHN, en tubería PCV/EMT  1"</t>
  </si>
  <si>
    <t>Alimentador a PEB1, compuesto por: 3 #8 (F) AWG, THHN,      1 #10 (N) AWG, THHN, 1 #12 (T) AWG, THHN, en tubería PCV/EMT  1"</t>
  </si>
  <si>
    <t>Alimentador a PEB2, compuesto por: 3 #6 (F) AWG, THHN,      1 #8 (N) AWG, THHN, 1 #10 (T) AWG, THHN, en tubería PCV/EMT  1"</t>
  </si>
  <si>
    <t>Alimentador a PEB3, compuesto por: 3 #6 (F) AWG, THHN,      1 #8 (N) AWG, THHN, 1 #10 (T) AWG, THHN, en tubería PCV/EMT  1"</t>
  </si>
  <si>
    <t>Alimentador a PB1, compuesto por: 3 #2 (F) AWG, THHN,      1 #4 (N) AWG, THHN, 1 #6 (T) AWG, THHN, en tubería PCV/EMT  1 1/2"</t>
  </si>
  <si>
    <t>Alimentador a PB2, compuesto por: 3 #4 (F) AWG, THHN,      1 #6 (N) AWG, THHN, 1 #8 (T) AWG, THHN, en tubería PCV/EMT  1 1/2"</t>
  </si>
  <si>
    <t>Alimentador a PB3, compuesto por: 3 #6 (F) AWG, THHN,      1 #8 (N) AWG, THHN, 1 #10 (T) AWG, THHN, en tubería PCV/EMT  1"</t>
  </si>
  <si>
    <t>Alimentador a PB4, compuesto por: 3 #6 (F) AWG, THHN,      1 #8 (N) AWG, THHN, 1 #10 (T) AWG, THHN, en tubería PCV/EMT  1"</t>
  </si>
  <si>
    <t>Alimentador a PB5, compuesto por: 3 #8 (F) AWG, THHN,      1 #10 (N) AWG, THHN, 1 #12 (T) AWG, THHN, en tubería PCV/EMT  1"</t>
  </si>
  <si>
    <t>Alimentador a PB6, compuesto por: 3 #6 (F) AWG, THHN,      1 #8 (N) AWG, THHN, 1 #10 (T) AWG, THHN, en tubería PCV/EMT  1"</t>
  </si>
  <si>
    <t>Alimentador a PB7, compuesto por: 3 #6 (F) AWG, THHN,      1 #8 (N) AWG, THHN, 1 #10 (T) AWG, THHN, en tubería PCV/EMT  1"</t>
  </si>
  <si>
    <t>Alimentador a PB8, compuesto por: 3 #8 (F) AWG, THHN,      1 #10 (N) AWG, THHN, 1 #12 (T) AWG, THHN, en tubería PCV/EMT  1"</t>
  </si>
  <si>
    <t>Alimentador a PB A/A, compuesto por: 9 #3/0 (3xF) AWG, THHN, 1 #2/0 (T) AWG, THHN, en tubería IMC  2 - 3"</t>
  </si>
  <si>
    <t>Alimentador a P A/A-1A, compuesto por: 3 #2 (1xF) AWG, THHN, 1 #6 (T) AWG, THHN, en tubería IMC  1 1/2"</t>
  </si>
  <si>
    <t>Alimentador a P A/A-1B, compuesto por: 3 #2 (1xF) AWG, THHN, 1 #6 (T) AWG, THHN, en tubería IMC  1 1/2"</t>
  </si>
  <si>
    <t>Alimentador a P A/A-1C, compuesto por: 3 #2 (1xF) AWG, THHN, 1 #6 (T) AWG, THHN, en tubería IMC  1 1/2"</t>
  </si>
  <si>
    <t>Alimentador a P A/A-1D, compuesto por: 3 #2 (1xF) AWG, THHN, 1 #6 (T) AWG, THHN, en tubería IMC  1 1/2"</t>
  </si>
  <si>
    <t>Alimentador a P A/A-2A, compuesto por: 3 #1/0 (1xF) AWG, THHN, 1 #6 (T) AWG, THHN, en tubería IMC 2"</t>
  </si>
  <si>
    <t>Alimentador a P A/A-2B, compuesto por: 3 #2/0 (1xF) AWG, THHN, 1 #2 (T) AWG, THHN, en tubería IMC 2"</t>
  </si>
  <si>
    <t>Alimentador desde TR-500KVA a ITA, compuesto por: 12 #3/0 (4xF) AWG, THHN, 3 #3/0 (N) AWG, THHN, 1 #2/0 (T) AWG, THHN,  en tuberia  IMC/PVC 2xØ 3"</t>
  </si>
  <si>
    <t>Alimentador desde ITA a ENCLOSED B, compuesto por: 12 #3/0 (4xF) AWG, THHN, 3 #3/0 (N) AWG, THHN, 1 #2/0 (T) AWG, THHN,  en tuberia  IMC/PVC 2xØ 3"</t>
  </si>
  <si>
    <t>Alimentador desde ENCLOSED B a GENERADOR, compuesto por:  12 #3/0 (4xF) AWG, THHN, 3 #3/0 (N) AWG, THHN, 1 #2/0 (T) AWG, THHN,  en tuberia  IMC/PVC 2xØ 3"</t>
  </si>
  <si>
    <t>Alimentador desde ITA a PBG, compuesto por:  12 #3/0 (4xF) AWG, THHN, 3 #3/0 (N) AWG, THHN, 1 #2/0 (T) AWG, THHN,  en tuberia  IMC/PVC 2xØ 3"</t>
  </si>
  <si>
    <t>Alimentador desde PBG a ENCLOSED TR-#1, compuesto por: 6 #3/0 (2xF) AWG, THHN, 1 #2/0 (T) AWG, THHN, en tuberia  IMC/PVC 1xØ3"</t>
  </si>
  <si>
    <t>Alimentador desde ENCLOSED a TR-#1, compuesto por: 6 #2/0 (2xF) AWG, THHN, 1 #1/0 (T) AWG, THHN, en tuberia  IMC/PVC 1xØ3"</t>
  </si>
  <si>
    <t>Alimentador desde TR-#1 a PB (PA), compuesto por: 6 #3/0 (2xF) AWG, THHN, 1 #2 (N) AWG, THHN, en tuberia  EMT/PVC 1xØ3"</t>
  </si>
  <si>
    <t>Alimentador desde PBG a ENCLOSED TR-#2, compuesto por: 3 #3/0 (F) AWG, THHN, 1 #1/0 (N) AWG, THHN, en tuberia  IMC/PVC 1xØ 2"</t>
  </si>
  <si>
    <t>Alimentador desde ENCLOSED a TR-#2, compuesto por:        3 #3/0 (F) AWG, THHN, 1 #1/0 (N) AWG, THHN, en tuberia  IMC/PVC 1xØ 2"</t>
  </si>
  <si>
    <t>Alimentador desde TR-#2 a PB CTO ELEC, compuesto por:    2 #3/0 (F) AWG, THHN, 1 #1/0 (N) AWG, THHN, en tuberia  IMC/PVC 1xØ 3"</t>
  </si>
  <si>
    <t>Alimentador desde PB CTO ELEC a P.A/A-1D, compuesto por: 3 #3/0 (F) AWG, THHN, 1 #2/0 (N) AWG, THHN, en tuberia  IMC/PVC 2xØ 3"</t>
  </si>
  <si>
    <t>Alimentador desde PBG a TR-#3, compuesto por: 3 #8 (F) AWG, THHN, 1 #10 (N) AWG, THHN, 1 #12 (T) AWG, THHN en tuberia  IMC/PVC 1xØ 1"</t>
  </si>
  <si>
    <t>Alimentador desde TR-#3 a PD, compuesto por: 3 #8 (F) AWG, THHN, 1 #10 (N) AWG, THHN, 1 #12 (T) AWG, THHN en tuberia  IMC/PVC 1xØ 1"</t>
  </si>
  <si>
    <t>Alimentador desde PBG a PEB1, compuesto por: 3 #8 (F) AWG, THHN, 1 #10 (N) AWG, THHN, 1 #12 (T) AWG, THHN en tuberia  IMC/PVC 1xØ 1"</t>
  </si>
  <si>
    <t>Alimentador desde PBG a PEB2, compuesto por: 3 #6 (F) AWG, THHN, 1 #8 (N) AWG, THHN, 1 #10 (T) AWG, THHN en tuberia  IMC/PVC 1xØ 1"</t>
  </si>
  <si>
    <t>Alimentador desde PBG a PEB3, compuesto por: 3 #6 (F) AWG, THHN, 1 #8 (N) AWG, THHN, 1 #10 (T) AWG, THHN en tuberia  IMC/PVC 1xØ 1"</t>
  </si>
  <si>
    <t>Alimentador desde PBG a ENCLOSED, compuesto por: 6 #3/0 (F) AWG, THHN, 1 #1/0 (N) AWG, THHN, en tuberia  IMC/PVC 1xØ 3"</t>
  </si>
  <si>
    <t>Alimentador desde ENCLOSED a TR-#4, compuesto por: 2 #3/0 (F) AWG, THHN, 1 #1/0 (N) AWG, THHN, en tuberia  IMC/PVC 1xØ 3"</t>
  </si>
  <si>
    <t>Alimentador desde TR-#4 a (PB A/A), compuesto por: 3 #2/0 (F) AWG, THHN, 2 #2/0 (N) AWG, THHN, en tuberia  IMC/PVC 1xØ 3"</t>
  </si>
  <si>
    <t>Alimentador desde (PB A/A) a PA/A-1A, compuesto por: 3 #2/0 (F) AWG, THHN, 2 #2/0 (N) AWG, THHN, en tuberia  IMC/PVC 1xØ 3"</t>
  </si>
  <si>
    <t>Alimentador desde (PB A/A) a PA/A-1B, compuesto por: 3 #2 (F) AWG, THHN, 1 #6 (N) AWG, THHN, en tuberia  IMC/PVC 1xØ 1 1/2"</t>
  </si>
  <si>
    <t>Alimentador desde (PB A/A) a PA/A-1C, compuesto por: 3 #2 (F) AWG, THHN, 1 #6 (N) AWG, THHN, en tuberia  IMC/PVC 1xØ 1 1/2"</t>
  </si>
  <si>
    <t>Alimentador desde (PB A/A) a PA/A-2A, compuesto por:         3 #1/0 (F) AWG, THHN, 1 #6 (N) AWG, THHN, en tuberia  IMC/PVC 1xØ 2"</t>
  </si>
  <si>
    <t>Alimentador desde (PB A/A) a PA/A-2B, compuesto por:         3 #2/0 (F) AWG, THHN, 1 #2 (N) AWG, THHN, en tuberia  IMC/PVC 1xØ 2"</t>
  </si>
  <si>
    <t>ALIMENTADORES A UD. CONDENSADORAS EN PA/A-1A</t>
  </si>
  <si>
    <t>Alimentador desde PA/A-1A hasta UD. COND. 4.0 TON -UC 1x1 (PISO-TECHO) compuesto por: 2 #8 (F) AWG, THHN, 1 #12 (T) AWG, THHN,  en tubería IMC  1"
" en aplicacion de pruebas 1"</t>
  </si>
  <si>
    <t>Alimentador desde PA/A-1A hasta UD. COND. 3.5 TON -UC 1x1 (PISO-TECHO) compuesto por: 2 #8 (F) AWG, THHN, 1 #12 (T) AWG, THHN,  en tubería IMC  1"
" en aplicacion de pruebas 1"</t>
  </si>
  <si>
    <t>Alimentador desde PA/A-1A hasta UD. COND. 3.0 TON -UC 2x1 (SPLIT) compuesto por: 2 #8 (F) AWG, THHN, 1 #12 (T) AWG, THHN,  en tubería IMC  1"
" en aux. de orientacion &amp; comedor"</t>
  </si>
  <si>
    <t>Alimentador desde PA/A-1A hasta UD. COND. 2.5 TON -UC 2x1 (SPLIT) compuesto por: 2 #10 (F) AWG, THHN, 1 #12 (T) AWG, THHN,  en tubería IMC  3/4"
" en aux. de orientacion &amp; comedor"</t>
  </si>
  <si>
    <t>Alimentador desde PA/A-1A hasta UD. COND. 3.0 TON -UC 2x1 (SPLIT) compuesto por: 2 #8 (F) AWG, THHN, 1 #12 (T) AWG, THHN,  en tubería IMC  1"
" en coordinadores (x2)"</t>
  </si>
  <si>
    <t>Alimentador desde PA/A-1A hasta UD. COND. 5.0 TON -UC 2x1 (PISO-TECHO) compuesto por: 2 #8 (F) AWG, THHN, 1 #12 (T) AWG, THHN,  en tubería IMC 1"
" en secretarias de coordinadores"</t>
  </si>
  <si>
    <t>Alimentador desde PA/A-1A hasta UD. COND. 1.0 TON -UC 1x1 (SPLIT) compuesto por: 2 #12 (F) AWG, THHN, 1 #12 (T) AWG, THHN,  en tubería IMC 3/4"
" en oficina bedel"</t>
  </si>
  <si>
    <t>Alimentador desde PA/A-1A hasta UD. COND. 2.0 TON -UC 1x1 (SPLIT) compuesto por: 2 #10 (F) AWG, THHN, 1 #12 (T) AWG, THHN,  en tubería IMC 3/4"
" en enc. de emprendimiento"</t>
  </si>
  <si>
    <t>Alimentador desde PA/A-1A hasta UD. COND. 2.0 TON -UC 2x1 (SPLIT) compuesto por: 2 #10 (F) AWG, THHN, 1 #12 (T) AWG, THHN,  en tubería IMC 3/4"
" en oficina coordinadores"</t>
  </si>
  <si>
    <t>Alimentador desde PA/A-1A hasta UD. COND. 2.0 TON -UC 2x1 (SPLIT) compuesto por: 2 #10 (F) AWG, THHN, 1 #12 (T) AWG, THHN,  en tubería IMC 3/4"
" en enc. de orientacion &amp; aux. de registro"</t>
  </si>
  <si>
    <t>Alimentador desde PA/A-1A hasta UD. COND. 1.0 TON -UC 1x1 (SPLIT) compuesto por: 2 #12 (F) AWG, THHN, 1 #12 (T) AWG, THHN,  en tubería IMC 3/4"
" en oficina coordinador"</t>
  </si>
  <si>
    <t>ALIMENTADORES A UD. CONDENSADORAS EN PA/A-1B</t>
  </si>
  <si>
    <t>Alimentador desde PA/A-1B hasta UD. COND. 4.0 TON -UC 1x1 (PISO-TECHO) compuesto por: 2 #8 (F) AWG, THHN, 1 #12 (T) AWG, THHN,  en tubería IMC  1"
" en salon de profesores"</t>
  </si>
  <si>
    <t>Alimentador desde PA/A-1B hasta UD. COND. 3.5 TON -UC 1x1 (PISO-TECHO) compuesto por: 2 #8 (F) AWG, THHN, 1 #12 (T) AWG, THHN,  en tubería IMC  1"
" en salon de profesores"</t>
  </si>
  <si>
    <t>Alimentador desde PA/A-1B hasta UD. COND. 4.0 TON -UC 1x1 (PISO-TECHO) compuesto por: 2 #8 (F) AWG, THHN, 1 #12 (T) AWG, THHN,  en tubería IMC  1"
" en aplicacion de prueba 2"</t>
  </si>
  <si>
    <t>Alimentador desde PA/A-1B hasta UD. COND. 3.0 TON -UC 2x1 (SPLIT) compuesto por: 2 #8 (F) AWG, THHN, 1 #12 (T) AWG, THHN,  en tubería IMC  1"
" en caja &amp; vent. de servicios"</t>
  </si>
  <si>
    <t>Alimentador desde PA/A-1B hasta UD. COND. 3.0 TON -UC 1x1 (PISO-TECHO) compuesto por: 2 #8 (F) AWG, THHN, 1 #12 (T) AWG, THHN,  en tubería IMC 1"
" en servicio estudiantil"</t>
  </si>
  <si>
    <t>Alimentador desde PA/A-1B hasta UD. COND. 2.5 TON -UC 1x1 (PISO-TECHO) compuesto por: 2 #10 (F) AWG, THHN, 1 #12 (T) AWG, THHN,  en tubería IMC 3/4"
" en servicio estudiantil"</t>
  </si>
  <si>
    <t>Alimentador desde PA/A-1B hasta UD. COND. 1.5 TON -UC 1x1 (SPLIT) compuesto por: 2 #10 (F) AWG, THHN, 1 #12 (T) AWG, THHN,  en tubería IMC 3/4"
" en cuarto elect."</t>
  </si>
  <si>
    <t>Alimentador desde PA/A-1B hasta UD. COND. 2.0 TON -UC 2x1 (SPLIT) compuesto por: 2 #10 (F) AWG, THHN, 1 #12 (T) AWG, THHN,  en tubería IMC 3/4"
" en aux. &amp; digitadores de admisiones"</t>
  </si>
  <si>
    <t>Alimentador desde PA/A-1B hasta UD. COND. 2.0 TON -UC 2x1 (SPLIT) compuesto por: 2 #10 (F) AWG, THHN, 1 #12 (T) AWG, THHN,  en tubería IMC 3/4"
" en enc. de bienestar estudiantil"</t>
  </si>
  <si>
    <t>Alimentador desde PA/A-1B hasta UD. COND. 1.5 TON -UC 1x1 (SPLIT) compuesto por: 2 #10 (F) AWG, THHN, 1 #12 (T) AWG, THHN,  en tubería IMC 3/4"
" en enc. de admisiones"</t>
  </si>
  <si>
    <t>ALIMENTADORES A UD. CONDENSADORAS EN PA/A-1C</t>
  </si>
  <si>
    <t>Alimentador desde PA/A-1C hasta UD. COND. 3.50 TON -UC 1x1 (PISO-TECHO) compuesto por: 2 #8 (F) AWG, THHN, 1 #12 (T) AWG, THHN,  en tubería IMC  1"
"sala de lectura 1"</t>
  </si>
  <si>
    <t>Alimentador desde PA/A-1C hasta UD. COND. 4.00 TON -UC 1x1 (PISO-TECHO) compuesto por: 2 #8 (F) AWG, THHN, 1 #12 (T) AWG, THHN,  en tubería IMC  1"
"sala de lectura 1"</t>
  </si>
  <si>
    <t>Alimentador desde PA/A-1C hasta UD. COND. 3.50 TON -UC 1x1 (PISO-TECHO) compuesto por: 2 #8 (F) AWG, THHN, 1 #12 (T) AWG, THHN,  en tubería IMC  1"
"deposito biblioteca"</t>
  </si>
  <si>
    <t>Alimentador desde PA/A-1C hasta UD. COND. 2.00 TON -UC 1x1 (SPLIT) compuesto por: 2 #10 (F) AWG, THHN, 1 #12 (T) AWG, THHN,  en tubería IMC  3/4"
"sala de lectura 2"</t>
  </si>
  <si>
    <t>Alimentador desde PA/A-1C hasta UD. COND. 3.00 TON -UC 1x1 (PISO-TECHO) compuesto por: 2 #10 (F) AWG, THHN, 1 #12 (T) AWG, THHN,  en tubería IMC  3/2"
"sala de lectura 2"</t>
  </si>
  <si>
    <t>Alimentador desde PA/A-1C hasta UD. COND. 1.50 TON -UC 1x1 (SPLIT) compuesto por: 2 #10 (F) AWG, THHN, 1 #12 (T) AWG, THHN,  en tubería IMC  3/4"
"deposito biblioteca"</t>
  </si>
  <si>
    <t>Alimentador desde PA/A-1C hasta UD. COND. 1.00 TON -UC 1x1 (SPLIT) compuesto por: 2 #10 (F) AWG, THHN, 1 #12 (T) AWG, THHN,  en tubería IMC  3/4"
"enc. de biblioteca"</t>
  </si>
  <si>
    <t>ALIMENTADORES A UD. CONDENSADORAS EN PA/A-1D</t>
  </si>
  <si>
    <t>Alimentador desde PA/A-1D hasta UD. COND. 3.00 TON -UC 1x1 (PISO-TECHO) compuesto por: 2 #8 (F) AWG, THHN, 1 #12 (T) AWG, THHN, en tubería IMC 1"
"laboratorio de informatica"</t>
  </si>
  <si>
    <t>Alimentador desde PA/A-1D hasta UD. COND. 1.50 TON -UC 1x1 (SPLIT) compuesto por: 2 #10 (F) AWG, THHN, 1 #12 (T) AWG, THHN, en tubería IMC 3/4"
"Cuarto electrico"</t>
  </si>
  <si>
    <t>ALIMENTADORES A UD. CONDENSADORAS EN PA/A-2A</t>
  </si>
  <si>
    <t>Alimentador desde PA/A-2A hasta UD. COND. 2.00 TON -UC 2x1 (SPLIT) compuesto por: 2 #10 (F) AWG, THHN, 1 #12 (T) AWG, THHN, en tubería IMC 3/4"
"asist. Director"</t>
  </si>
  <si>
    <t>Alimentador desde PA/A-2A hasta UD. COND. 4.00 TON -UC 1x1 (PISO-TECHO) compuesto por: 2 #8 (F) AWG, THHN, 1 #12 (T) AWG, THHN, en tubería IMC 1"
"salon de reuniones"</t>
  </si>
  <si>
    <t>Alimentador desde PA/A-2A hasta UD. COND. 4.00 TON -UC 1x1 (PISO-TECHO) compuesto por: 2 #8 (F) AWG, THHN, 1 #12 (T) AWG, THHN, en tubería IMC 1"
"salon uso multiples"</t>
  </si>
  <si>
    <t>Alimentador desde PA/A-2A hasta UD. COND. 3.50 TON -UC 1x1 (PISO-TECHO) compuesto por: 2 #8 (F) AWG, THHN, 1 #12 (T) AWG, THHN, en tubería IMC 1"
"Director"</t>
  </si>
  <si>
    <t>Alimentador desde PA/A-2A hasta UD. COND. 4.50 TON -UC 2x1 (PISO-TECHO) compuesto por: 2 #8 (F) AWG, THHN, 1 #12 (T) AWG, THHN, en tubería IMC 1"
"Secretaria"</t>
  </si>
  <si>
    <t>Alimentador desde PA/A-2A hasta UD. COND. 2.50 TON -UC 2x1 (SPLIT) compuesto por: 2 #10 (F) AWG, THHN, 1 #12 (T) AWG, THHN, en tubería IMC 3/4"
"enc. de contabilidad &amp; cotizaciones"</t>
  </si>
  <si>
    <t>Alimentador desde PA/A-2A hasta UD. COND. 2.00 TON -UC 2x1 (SPLIT) compuesto por: 2 #10 (F) AWG, THHN, 1 #12 (T) AWG, THHN, en tubería IMC 3/4"</t>
  </si>
  <si>
    <t>Alimentador desde PA/A-2A hasta UD. COND. 2.00 TON -UC 2x1 (SPLIT) compuesto por: 2 #10 (F) AWG, THHN, 1 #12 (T) AWG, THHN, en tubería IMC 3/4"
"enc. Juridico &amp; asist. administrativo"</t>
  </si>
  <si>
    <t>Alimentador desde PA/A-2A hasta UD. COND. 1.00 TON -UC 1x1 (SPLIT) compuesto por: 2 #10 (F) AWG, THHN, 1 #12 (T) AWG, THHN, en tubería IMC 3/4"
"aux. contabilidad"</t>
  </si>
  <si>
    <t>Alimentador desde PA/A-2A hasta UD. COND. 1.00 TON -UC 1x1 (SPLIT) compuesto por: 2 #10 (F) AWG, THHN, 1 #12 (T) AWG, THHN, en tubería IMC 3/4"
"cuarto elect."</t>
  </si>
  <si>
    <t>Alimentador desde PA/A-2A hasta UD. COND. 2.00 TON -UC 1x1 (SPLIT) compuesto por: 2 #10 (F) AWG, THHN, 1 #12 (T) AWG, THHN, en tubería IMC 3/4"
"enc. emprendedores"</t>
  </si>
  <si>
    <t>Alimentador desde PA/A-2A hasta UD. COND. 1.00 TON -UC 1x1 (SPLIT) compuesto por: 2 #10 (F) AWG, THHN, 1 #12 (T) AWG, THHN, en tubería IMC 3/4"
"XXXXXXXXXX"</t>
  </si>
  <si>
    <t>Alimentador desde PA/A-2A hasta UD. COND. 1.50 TON -UC 1x1 (SPLIT) compuesto por: 2 #10 (F) AWG, THHN, 1 #12 (T) AWG, THHN, en tubería IMC 3/4"
"aux. compras"</t>
  </si>
  <si>
    <t>Alimentador desde PA/A-2A hasta UD. COND. 2.00 TON -UC 1x1 (SPLIT) compuesto por: 2 #10 (F) AWG, THHN, 1 #12 (T) AWG, THHN, en tubería IMC 3/4"
"enc. Audiovisuales &amp; tecnico audiovisuales"</t>
  </si>
  <si>
    <t>Alimentador desde PA/A-2A hasta UD. COND. 2.00 TON -UC 1x1 (SPLIT) compuesto por: 2 #10 (F) AWG, THHN, 1 #12 (T) AWG, THHN, en tubería IMC 3/4"
"comedor"</t>
  </si>
  <si>
    <t>ALIMENTADORES A UD. CONDENSADORAS EN PA/A-2B</t>
  </si>
  <si>
    <t>Alimentador desde PA/A-2B hasta UD. COND. 10.00 TON -UE (MANEJADORA) compuesto por: 2 #8 (F) AWG, THHN, 1 #12 (T) AWG, THHN, en tubería IMC 1"
"auditorio"</t>
  </si>
  <si>
    <t>Alimentador desde PA/A-2B hasta UD. COND. 4.00 TON -UC 2x1 (CASSETTE) compuesto por: 2 #8 (F) AWG, THHN, 1 #12 (T) AWG, THHN, en tubería IMC 1"
"lobby auditorio"</t>
  </si>
  <si>
    <t>Alimentador desde PA/A-2B hasta UD. COND. 4.50 TON -UC 2x1 (SPLIT) compuesto por: 2 #8 (F) AWG, THHN, 1 #12 (T) AWG, THHN, en tubería IMC 1"
"oficina soporte tecnico"</t>
  </si>
  <si>
    <t>Alimentador desde PA/A-2B hasta UD. COND. 3.00 TON -UC 2x1 (SPLIT) compuesto por: 2 #8 (F) AWG, THHN, 1 #12 (T) AWG, THHN, en tubería IMC 1"
"enc. Redes &amp; enc. Tecnologia"</t>
  </si>
  <si>
    <t>Alimentador desde PA/A-2B hasta UD. COND. 20.00 TON -VRF-A compuesto por: 3 #6 (F) AWG, THHN, 1 #10 (T) AWG, THHN, en tubería IMC 1 1/2"</t>
  </si>
  <si>
    <t>Alimentador desde PA/A-2B hasta UD. COND. 1.00 TON -UC 1x1 (CASSETTE) compuesto por: 2 #10 (F) AWG, THHN, 1 #12 (T) AWG, THHN, en tubería IMC 3/4"
"cabina de sonido"</t>
  </si>
  <si>
    <t>Alimentador desde PA/A-2B hasta UD. COND. 2.00 TON -UC 1x1 (CASSETTE) compuesto por: 2 #10 (F) AWG, THHN, 1 #12 (T) AWG, THHN, en tubería IMC 3/4"
"lobby auditorio"</t>
  </si>
  <si>
    <t>Alimentador desde PA/A-2B hasta UD. COND. 10.00 TON -UE (MANEJADORA) compuesto por: 2 #8 (F) AWG, THHN, 1 #12 (T) AWG, THHN, en tubería IMC 3/4"
"auditorio"</t>
  </si>
  <si>
    <t>Alimentador desde PA/A-2B hasta UD. COND. 1.00 TON -UC 1x1 (CASSETTE) compuesto por: 2 #10 (F) AWG, THHN, 1 #12 (T) AWG, THHN, en tubería IMC 3/4"
"estar auditorio"</t>
  </si>
  <si>
    <t>Alimentador desde PA/A-2B hasta UD. COND. 2.00 TON -UC 1x1 (SPLIT) compuesto por: 2 #10 (F) AWG, THHN, 1 #12 (T) AWG, THHN, en tubería IMC 3/4"
"centro de datos"</t>
  </si>
  <si>
    <t>Alimentador desde PA/A-2B hasta UD. COND. 20.00 TON -VRF-B compuesto por: 3 #6 (F) AWG, THHN, 1 #10 (T) AWG, THHN, en tubería IMC 1 1/2"</t>
  </si>
  <si>
    <t>EDIFICIO DOCENTE 1ER NIVEL</t>
  </si>
  <si>
    <t>SALIDAS ELECTRICAS</t>
  </si>
  <si>
    <t xml:space="preserve">EDIFICIO ADMINISTRATIVO </t>
  </si>
  <si>
    <t>LUMINARIAS</t>
  </si>
  <si>
    <t xml:space="preserve">PRIMER NIVEL </t>
  </si>
  <si>
    <t xml:space="preserve">Suministro e instalacion de Luminaria Led en Plafond de 3T 18W T8, 2'x4' </t>
  </si>
  <si>
    <t xml:space="preserve">Suministro e instalacion de Luminaria Led en Plafond de 3T 18W T8, 2'x2' </t>
  </si>
  <si>
    <t xml:space="preserve">Suministro e instalacion de Luminaria Led en Plafond de 2T 18W T8, 1'x4' </t>
  </si>
  <si>
    <t>Suministro e instalacion de Luminaria Led en Pared</t>
  </si>
  <si>
    <t>Suministro e instalacion de Luminaria de Emergencia</t>
  </si>
  <si>
    <t>Suministro e instalacion de Luminaria Ojo de Buey 8" en Plafond, 10W</t>
  </si>
  <si>
    <t>Suministro e instalacion de Luminaria Led 100W, 12400lm</t>
  </si>
  <si>
    <t>Suministro e instalacion de Luminaria Led de Techo Compacta</t>
  </si>
  <si>
    <t>Suministro e instalacion de Interruptor Sencillo @ 1.20m SNP</t>
  </si>
  <si>
    <t>Suministro e instalacion de Interruptor Tres Vias @ 1.20m SNP</t>
  </si>
  <si>
    <t>KDK (o similar) – Abanico de Techo de 56″</t>
  </si>
  <si>
    <t>SEGUNDO NIVEL</t>
  </si>
  <si>
    <t>TOMACORRIENTES</t>
  </si>
  <si>
    <t>Suministro e instalacion de Tomacorriente Doble 110V</t>
  </si>
  <si>
    <t>Salida cenital de Data-Telefono</t>
  </si>
  <si>
    <t>Suministro e instalacion de Tomacorriente UPS 110V</t>
  </si>
  <si>
    <t xml:space="preserve">SEGUNDO NIVEL </t>
  </si>
  <si>
    <t xml:space="preserve">BLOQUE DE AULAS </t>
  </si>
  <si>
    <t xml:space="preserve">Suministro e instalacion de Luminaria Led en Techo de 3T 18W T8, 2'x4' </t>
  </si>
  <si>
    <t>Suministro e instalacion de Interruptor Cuatro Vias @ 1.20m SNP</t>
  </si>
  <si>
    <t xml:space="preserve">TERCER NIVEL </t>
  </si>
  <si>
    <t>Suministro e instalacion de Luminaria Led Colgante 24W</t>
  </si>
  <si>
    <t xml:space="preserve">Suministro e instalacion de Luminaria Led en Techo de 2T 18W T8, 1'x4' </t>
  </si>
  <si>
    <t>Suministro e instalacion de Luminaria Led Colgante 24W, Pergolado Cafeteria</t>
  </si>
  <si>
    <r>
      <t xml:space="preserve">LOTE B </t>
    </r>
    <r>
      <rPr>
        <sz val="14"/>
        <rFont val="Times New Roman"/>
        <family val="1"/>
      </rPr>
      <t>(SUMINISTRO E INSTALACION HIDROSANITARIA DEL BLOQUE DE AULAS)</t>
    </r>
  </si>
  <si>
    <r>
      <t xml:space="preserve">LOTE C </t>
    </r>
    <r>
      <rPr>
        <sz val="14"/>
        <color theme="1"/>
        <rFont val="Times New Roman"/>
        <family val="1"/>
      </rPr>
      <t>(SUMINISTRO E INSTALACION</t>
    </r>
    <r>
      <rPr>
        <b/>
        <sz val="14"/>
        <color theme="1"/>
        <rFont val="Times New Roman"/>
        <family val="1"/>
      </rPr>
      <t xml:space="preserve"> </t>
    </r>
    <r>
      <rPr>
        <sz val="14"/>
        <color theme="1"/>
        <rFont val="Times New Roman"/>
        <family val="1"/>
      </rPr>
      <t>CLIMATIZACION GENERAL)</t>
    </r>
  </si>
  <si>
    <r>
      <t xml:space="preserve">LOTE D </t>
    </r>
    <r>
      <rPr>
        <sz val="14"/>
        <rFont val="Times New Roman"/>
        <family val="1"/>
      </rPr>
      <t>(SUMINISTRO E INSTALACIONES ELECTRICAS GENERAL)</t>
    </r>
  </si>
  <si>
    <r>
      <t xml:space="preserve">LOTE A </t>
    </r>
    <r>
      <rPr>
        <sz val="14"/>
        <rFont val="Times New Roman"/>
        <family val="1"/>
      </rPr>
      <t>(OBRA CIVIL DEL BLOQUE DE AULAS Y LABORATORIOS)</t>
    </r>
  </si>
  <si>
    <t xml:space="preserve">PRESUPUESTO PARA LA CONSTRUCCION DEL BLOQUE DE AULAS Y LABORATORIOS DEL CENTRO UNIVERSITARIO REGIONAL UASD-HATO MAYOR, PROV. HATO MAYOR, REP. DOM.                                           </t>
  </si>
  <si>
    <t>LOTE B</t>
  </si>
  <si>
    <t>LOTE C</t>
  </si>
  <si>
    <t>LOTE D</t>
  </si>
  <si>
    <t>Fecha: 17 de Septiembre del 2019</t>
  </si>
  <si>
    <t>Unidad de Aire Acondicionado 2x1 compuesta por: 
-1 unidad evaporadora de 18kBTU, tipo SPLIT, SEER 16, Ref. 410a
-1 unidad evaporadora de 12kBTU, tipo SPLIT, SEER 16, Ref. 410a
-1 unidad condensadora de 30kBTU, SEER 16, Ref. 410a
con sus respectivos materiales gastables de instalación; "ENC. DE REGISTRO &amp; ENC. DE POSTGRADO"</t>
  </si>
  <si>
    <t>LOTE A - OBRA CIVIL</t>
  </si>
  <si>
    <t>Columna C1 ----0.30 x 0.55 m</t>
  </si>
  <si>
    <t>Columna C2 ----0.30 x 0.70 m</t>
  </si>
  <si>
    <t>Nombre del Contratista:</t>
  </si>
  <si>
    <t>HIDROSANITARIA BLOQUE DE AULAS</t>
  </si>
  <si>
    <t>CAMPAMENTO:</t>
  </si>
  <si>
    <t>Alquiler furgón almacenamiento de materiales de 20 pies</t>
  </si>
  <si>
    <t>Mes</t>
  </si>
  <si>
    <t>Oficina furgón de 40 pies</t>
  </si>
  <si>
    <t/>
  </si>
  <si>
    <t>DRENAJE PLUVIAL</t>
  </si>
  <si>
    <t>Replanteo general</t>
  </si>
  <si>
    <t>Suministro y colocación rejilla de techo tipo cúpula Ø 3" para colectores pluviales, incluye piezas, cemento solvente, ranurado, materiales y mano de obra</t>
  </si>
  <si>
    <t>Suministro y colocación bajante pluvial en PVC Ø 4" SDR 41, incluye piezas, cemento solvente, ranurado, materiales y mano de obra</t>
  </si>
  <si>
    <t>Suministro y colocación tubería colgada en PVC Ø 4" SDR 41, incluye piezas, cemento solvente, ranurado, materiales y mano de obra</t>
  </si>
  <si>
    <t>2DO. NIVEL</t>
  </si>
  <si>
    <t>1ER. NIVEL</t>
  </si>
  <si>
    <t>AREAS EXTERIORES</t>
  </si>
  <si>
    <t>Suministro y colocación tuberías soterrada PVC Ø 6" SDR 41 , incluye: excavación, asiento arena, relleno, bote, piezas, materiales menores, cemento solvente y mano de obra</t>
  </si>
  <si>
    <t>CONSTRUCCIÓN OBRAS ESPECIALES, INCLUYE MANO DE OBRA:</t>
  </si>
  <si>
    <t>Cámaras de inspección pluvial (0.90 x 0.90 x 0.75) mts</t>
  </si>
  <si>
    <t>MISCELANEOS</t>
  </si>
  <si>
    <t>Falsa columna en densglass</t>
  </si>
  <si>
    <t>SUB-TOTAL DRENAJE PLUVIAL</t>
  </si>
  <si>
    <t>AGUAS RESIDUALES</t>
  </si>
  <si>
    <t>LABORATORIO DE CIENCIAS - LABORATORIO 1</t>
  </si>
  <si>
    <t>Suministro y colocación tuberías soterrada PVC Ø 3" SDR 41 , incluye: excavación, asiento arena, relleno, bote, piezas, materiales menores, cemento solvente y mano de obra</t>
  </si>
  <si>
    <t>Suministro y colocación tuberías soterrada PVC Ø 3" SDR 41(ventilación horizontal) , incluye: excavación, asiento arena, relleno, bote, piezas, materiales menores, cemento solvente y mano de obra</t>
  </si>
  <si>
    <t>Salida de drenaje PVC Ø 2" para fregadero, incluye: piezas, materiales menores, cemento solvente y mano de obra</t>
  </si>
  <si>
    <t>Suministro y colocación ventilación en PVC Ø 3" SDR 41, incluye piezas, cemento solvente, ranurado, materiales y mano de obra</t>
  </si>
  <si>
    <t>SUMINISTRO Y COLOCACIÓN DE PIEZAS ESPECIALES DE PVC, INCLUYE: CEMENTO SOLVENTE,MATERIALES MENORES Y MANO DE OBRA:</t>
  </si>
  <si>
    <t>Codo 3"x 45˚ PVC drenaje</t>
  </si>
  <si>
    <t>Yee 3" x 2" PVC drenaje</t>
  </si>
  <si>
    <t>TY 3" x 3" PVC drenaje</t>
  </si>
  <si>
    <t>Tapón registro 3"</t>
  </si>
  <si>
    <t>LABORATORIO DE CIENCIAS - LABORATORIO 2</t>
  </si>
  <si>
    <t>LABORATORIO DE FÍSICA - LABORATORIO 3</t>
  </si>
  <si>
    <t>LABORATORIO DE FÍSICA - LABORATORIO 4</t>
  </si>
  <si>
    <t>LABORATORIO DE CIENCIAS - LABORATORIO 5</t>
  </si>
  <si>
    <t>LABORATORIO DE CIENCIAS - LABORATORIO 6</t>
  </si>
  <si>
    <t>LABORATORIO DE CIENCIAS - LABORATORIO 7</t>
  </si>
  <si>
    <t>BAÑO 1</t>
  </si>
  <si>
    <t>Salida de drenaje PVC Ø 2" para lavamanos, incluye: piezas, materiales menores, cemento solvente y mano de obra</t>
  </si>
  <si>
    <t>Salida de drenaje PVC Ø 2" para orinales, incluye: piezas, materiales menores, cemento solvente y mano de obra</t>
  </si>
  <si>
    <t>Salida de drenaje PVC Ø 4" para inodoros, incluye: piezas, materiales menores, cemento solvente y mano de obra</t>
  </si>
  <si>
    <t>Salida drenaje de piso PVC Ø 2" , incluye: piezas, materiales menores, cemento solvente y mano de obra</t>
  </si>
  <si>
    <t>Salida drenaje de piso en vertedero PVC Ø 2" , incluye: piezas, materiales menores, cemento solvente y mano de obra</t>
  </si>
  <si>
    <t>Suministro y colocación bajante de descarga en PVC Ø 6" SDR 41, incluye piezas, cemento solvente, ranurado, materiales y mano de obra</t>
  </si>
  <si>
    <t>TY 3" PVC drenaje</t>
  </si>
  <si>
    <t>TY 4 x 3" PVC drenaje</t>
  </si>
  <si>
    <t>TY 6" PVC drenaje</t>
  </si>
  <si>
    <t>Yee 3" PVC drenaje</t>
  </si>
  <si>
    <t>Yee 3 x 2" PVC drenaje</t>
  </si>
  <si>
    <t>Yee 4" PVC drenaje</t>
  </si>
  <si>
    <t>Yee 4 x 3" drenaje</t>
  </si>
  <si>
    <t>Codo 3"x 45 drenaje</t>
  </si>
  <si>
    <t>Codo 4"x 45 drenaje</t>
  </si>
  <si>
    <t>Reducción de 4" x 3" PVC drenaje</t>
  </si>
  <si>
    <t>Reducción de 6" x 4" PVC drenaje</t>
  </si>
  <si>
    <t>Tapón registro 3" PVC drenaje</t>
  </si>
  <si>
    <t>Tapón registro 4" PVC drenaje</t>
  </si>
  <si>
    <t>BAÑO 2</t>
  </si>
  <si>
    <t>COLUMNA DE AGUA FRIA</t>
  </si>
  <si>
    <t>BAÑO 3</t>
  </si>
  <si>
    <t>Suministro y colocación tuberías colgadas PVC Ø 4" SDR 41 , incluye: piezas, materiales menores, cemento solvente y mano de obra</t>
  </si>
  <si>
    <t>Suministro y colocación tuberías colgadas PVC Ø 3" SDR 41 , incluye: piezas, materiales menores, cemento solvente y mano de obra</t>
  </si>
  <si>
    <t>Suministro y colocación tuberías colgadas PVC Ø 3" SDR 41(ventilación horizontal) , incluye: piezas, materiales menores, cemento solvente y mano de obra</t>
  </si>
  <si>
    <t>BAÑO 4</t>
  </si>
  <si>
    <t>3ER. NIVEL</t>
  </si>
  <si>
    <t>BAÑO 5</t>
  </si>
  <si>
    <t>BAÑO 6</t>
  </si>
  <si>
    <t>Suministro y colocación tuberías soterrada Ø 8" SDR 41 , incluye: excavación, asiento arena, relleno, bote, materiales menores, cemento solvente y mano de obra</t>
  </si>
  <si>
    <t>Suministro y colocación tuberías soterrada Ø 6" SDR 41 , incluye: excavación, asiento arena, relleno, bote, materiales menores, cemento solvente y mano de obra</t>
  </si>
  <si>
    <t>Suministro y colocación tuberías soterrada Ø 4" SDR 41 , incluye: excavación, asiento arena, relleno, bote, materiales menores, cemento solvente y mano de obra</t>
  </si>
  <si>
    <t>Suministro y colocación tuberías soterrada Ø 3" SDR 41 , incluye: excavación, asiento arena, relleno, bote, materiales menores, cemento solvente y mano de obra</t>
  </si>
  <si>
    <t>Cámaras de inspección (0.90 x 0.90 x 0.75) mts</t>
  </si>
  <si>
    <t>Pruebas de estanqueidad</t>
  </si>
  <si>
    <t>SUB-TOTAL AGUAS RESIDUALES</t>
  </si>
  <si>
    <t xml:space="preserve">ABASTECIMIENTO DE AGUA FRIA </t>
  </si>
  <si>
    <t>AGUA FRIA EXTERIOR</t>
  </si>
  <si>
    <t>Suministro y colocación tuberías soterrada PVC Ø 6" sch 40 , incluye: excavación, asiento arena, relleno, bote, piezas, materiales menores, cemento solvente y mano de obra</t>
  </si>
  <si>
    <t>Suministro y colocación tuberías soterrada ppr Ø 63 mm, incluye: excavación, asiento arena, relleno, bote, piezas, materiales menores y mano de obra</t>
  </si>
  <si>
    <t>Suministro y colocación tuberías soterrada ppr Ø 50 mm, incluye: excavación, asiento arena, relleno, bote, piezas, materiales menores y mano de obra</t>
  </si>
  <si>
    <t>Suministro y colocación tuberías soterrada ppr Ø 25 mm, incluye: excavación, asiento arena, relleno, bote, piezas, materiales menores y mano de obra</t>
  </si>
  <si>
    <t>Salida agua fría ppr Ø 25 mm para llave de jardín, incluye: piezas, materiales menores y mano de obra</t>
  </si>
  <si>
    <t>SUMINISTRO Y COLOCACIÓN DE PIEZAS ESPECIALES , INCLUYE: CEMENTO SOLVENTE,MATERIALES MENORES Y MANO DE OBRA:</t>
  </si>
  <si>
    <t>Codo ppr 63 mm x 45°</t>
  </si>
  <si>
    <t>Codo ppr 50 mm x 90°</t>
  </si>
  <si>
    <t xml:space="preserve">Tee 6 " presión </t>
  </si>
  <si>
    <t>Tee ppr 50 mm</t>
  </si>
  <si>
    <t>Reducción de 6" x 4 " PVC presión</t>
  </si>
  <si>
    <t>Reducción de 6" x 3" PVC presión</t>
  </si>
  <si>
    <t>Reducción de 3" x 1 1/2" PVC presión</t>
  </si>
  <si>
    <t>Reducción de 3" x 3/4" PVC presión</t>
  </si>
  <si>
    <t>Reducción ppr 63 x 50 mm</t>
  </si>
  <si>
    <t>Reducción ppr 50 x 32 mm</t>
  </si>
  <si>
    <t>Adaptador macho PVC Ø 4" presión</t>
  </si>
  <si>
    <t>Adaptador macho PVC Ø 2" presión</t>
  </si>
  <si>
    <t>Adaptador macho PVC Ø 1 1/2" presión</t>
  </si>
  <si>
    <t>Adaptador macho PVC Ø 3/4" presión</t>
  </si>
  <si>
    <t>Adaptador hembra ppr 110 mm</t>
  </si>
  <si>
    <t>Adaptador hembra ppr 63" mm</t>
  </si>
  <si>
    <t>Adaptador hembra ppr 50 mm</t>
  </si>
  <si>
    <t>Adaptador hembra ppr 25mm</t>
  </si>
  <si>
    <t>Llave de paso Ø 6" de bronce</t>
  </si>
  <si>
    <t>Llave de paso ppr 50 mm</t>
  </si>
  <si>
    <t>Pruebas de presión</t>
  </si>
  <si>
    <t>AGUA FRIA INTERIOR</t>
  </si>
  <si>
    <t>Suministro y colocación columna de agua PVC Ø 6" sch 40, incluye piezas, cemento solvente, ranurado, materiales y mano de obra</t>
  </si>
  <si>
    <t>Suministro y colocación columna de agua ppr 50 mm, incluye piezas, cemento solvente, ranurado, materiales y mano de obra</t>
  </si>
  <si>
    <t>Suministro y colocación tuberías soterrada ppr Ø 32 mm, incluye: excavación, asiento arena, relleno, bote, piezas, materiales menores y mano de obra</t>
  </si>
  <si>
    <t>Salida agua fría ppr Ø 25 mm para fregadero, incluye: piezas, materiales menores y mano de obra</t>
  </si>
  <si>
    <t>SUMINISTRO Y COLOCACIÓN DE PIEZAS ESPECIALES , INCLUYE: MATERIALES MENORES Y MANO DE OBRA:</t>
  </si>
  <si>
    <t>Tee ppr 32 mm</t>
  </si>
  <si>
    <t>Tee ppr 25 mm</t>
  </si>
  <si>
    <t>Codo ppr 25 mm x 90°</t>
  </si>
  <si>
    <t>Reducción ppr 50 a 32 mm</t>
  </si>
  <si>
    <t>Reducción ppr 50 a 25 mm</t>
  </si>
  <si>
    <t>Reducción ppr 32 a 25 mm</t>
  </si>
  <si>
    <t>Suministro y colocación tuberías soterrada ppr Ø 110 mm, incluye: excavación, asiento arena, relleno, bote, piezas, materiales menores y mano de obra</t>
  </si>
  <si>
    <t>Suministro y colocación tuberías soterrada ppr Ø 90 mm, incluye: excavación, asiento arena, relleno, bote, piezas, materiales menores y mano de obra</t>
  </si>
  <si>
    <t>Salida agua fría ppr Ø 32 mm para Inodoro fluxometro, incluye: piezas, materiales menores y mano de obra</t>
  </si>
  <si>
    <t>Salida agua fría ppr Ø 25 mm para Llave de chorro, incluye: piezas, materiales menores y mano de obra</t>
  </si>
  <si>
    <t>Salida agua fría ppr Ø 25 mm para Orinales, incluye: piezas, materiales menores y mano de obra</t>
  </si>
  <si>
    <t>Salida agua fría ppr Ø 20 mm para Lavamanos, incluye: piezas, materiales menores y mano de obra</t>
  </si>
  <si>
    <t>Llave de corte Ø 110 mm</t>
  </si>
  <si>
    <t>Llave de corte Ø 90 mm</t>
  </si>
  <si>
    <t>Llave de corte Ø 32 mm</t>
  </si>
  <si>
    <t>Llave de corte Ø 25 mm</t>
  </si>
  <si>
    <t>Tee ppr 100 x 90 mm</t>
  </si>
  <si>
    <t>Tee ppr 90 mm</t>
  </si>
  <si>
    <t>Tee ppr 90 x 63 mm</t>
  </si>
  <si>
    <t>Tee ppr 90 x 32 mm</t>
  </si>
  <si>
    <t>Tee ppr 50 x 32 mm</t>
  </si>
  <si>
    <t>Tee ppr 50 x 25 mm</t>
  </si>
  <si>
    <t>Tee ppr 25 x 20 mm</t>
  </si>
  <si>
    <t>Reducción ppr 110 x 90 mm</t>
  </si>
  <si>
    <t>Reducción ppr 90 x 50 mm</t>
  </si>
  <si>
    <t>Reducción ppr 36 x 50 mm</t>
  </si>
  <si>
    <t>Reducción ppr 25 a 20 mm</t>
  </si>
  <si>
    <t>Suministro y colocación tuberías colgada ppr Ø 110 mm, incluye: excavación, asiento arena, relleno, bote, piezas, materiales menores y mano de obra</t>
  </si>
  <si>
    <t>Suministro y colocación tuberías colgada ppr Ø 90 mm, incluye: excavación, asiento arena, relleno, bote, piezas, materiales menores y mano de obra</t>
  </si>
  <si>
    <t>Suministro y colocación tuberías colgada ppr Ø 63 mm, incluye: excavación, asiento arena, relleno, bote, piezas, materiales menores y mano de obra</t>
  </si>
  <si>
    <t>Suministro y colocación tuberías scolgada ppr Ø 50 mm, incluye: excavación, asiento arena, relleno, bote, piezas, materiales menores y mano de obra</t>
  </si>
  <si>
    <t>Suministro y colocación tuberías colgada ppr Ø 32 mm, incluye: excavación, asiento arena, relleno, bote, piezas, materiales menores y mano de obra</t>
  </si>
  <si>
    <t>Suministro y colocación tuberías colgada ppr Ø 25 mm, incluye: excavación, asiento arena, relleno, bote, piezas, materiales menores y mano de obra</t>
  </si>
  <si>
    <t>APARATOS SANITARIOS Y ACCESORIOS</t>
  </si>
  <si>
    <t>APARATOS SANITARIOS:</t>
  </si>
  <si>
    <t xml:space="preserve">Suministro e instalación de Inodoro fluxómetro, inc. accesorios de instalación </t>
  </si>
  <si>
    <t xml:space="preserve">Suministro e instalación Lavamanos ovalin en cerámica vitrificada, inc. accesorios de instalación </t>
  </si>
  <si>
    <t xml:space="preserve">Suministro e instalación Lavamanos para discapacitados, inc. accesorios de instalación </t>
  </si>
  <si>
    <t xml:space="preserve">Suministro e instalación de Orinales fluxómetro, inc. accesorios de instalación </t>
  </si>
  <si>
    <t xml:space="preserve">Suministro e Instalación de Fregadero sencillo de acero inoxidable en laboratorios, incluye accesorios </t>
  </si>
  <si>
    <t xml:space="preserve">Suministro e instalación Llave de chorro 3/4¨ en jardines, incluye accesorios de instalación </t>
  </si>
  <si>
    <t xml:space="preserve">Suministro e instalación Llave de chorro 3/4¨ en vertederos, incluye accesorios de instalación </t>
  </si>
  <si>
    <t>INSTALACION DE ACCESORIOS DE BAÑO:</t>
  </si>
  <si>
    <t>Papelera de Acero Inoxidable</t>
  </si>
  <si>
    <t>Dispensador De Toallas De Papel</t>
  </si>
  <si>
    <t>Dispensador De Jabón Liquido de Acero Inoxidable</t>
  </si>
  <si>
    <t>Suministro e Instalación de Barra Tipo 1 (Barra apoyo de pared piso 75 cm x 75 cm de Acero Inoxidable 304 de 1 1/4")</t>
  </si>
  <si>
    <t>Suministro e Instalación de Barra Tipo 2 (Barra apoyo abatible 75 cm de Acero Inoxidable 304 de 1 1/4")</t>
  </si>
  <si>
    <t>Suministro e Instalación de Barra Tipo 3 (Barra 45 cm de Acero Inoxidable 304 de 1 1/4")</t>
  </si>
  <si>
    <t>SUB-TOTAL APARATOS SANITARIOS Y ACCESORIOS</t>
  </si>
  <si>
    <t>CUARTO DE BOMBAS</t>
  </si>
  <si>
    <t xml:space="preserve">TUBERÍA ALIMENTACIÓN DE LAS CISTERNAS (INCL. MOV. DE TIERRA, TUB., VALVULA, MATERIALES Y MANO DE OBRA): </t>
  </si>
  <si>
    <t>De φ 3/4 " PVC, SCH-40</t>
  </si>
  <si>
    <t>Flota 1 1/2"</t>
  </si>
  <si>
    <t>Tubería de 2" PPR de succión</t>
  </si>
  <si>
    <t>Codo 2" x 90 PPR</t>
  </si>
  <si>
    <t>Adaptador (macho) 1 1/2" PPR</t>
  </si>
  <si>
    <t>Sum. e instalación Check vertical 2"europa</t>
  </si>
  <si>
    <t>Mano de obra</t>
  </si>
  <si>
    <t>EQUIPOS DE BOMBEO Y ACCESORIOS INCLUIDOS:</t>
  </si>
  <si>
    <t>Válvula de Pie de φ 2 " bronce ( S1 )</t>
  </si>
  <si>
    <t xml:space="preserve">Codo PPR de φ 2 "x 90 º ( S2 ) </t>
  </si>
  <si>
    <t>Niple de cintura de PPR φ 2 " ( S3)</t>
  </si>
  <si>
    <t>Unión Universal PPR φ 2" (S4)</t>
  </si>
  <si>
    <t>Unión PPR φ 2" (S5)</t>
  </si>
  <si>
    <t>Bushing PPR φ 1 1/2 " x 2 " ( S6)</t>
  </si>
  <si>
    <t>Niple de Cintura PPR φ 1 1/2 " ( S7)</t>
  </si>
  <si>
    <t xml:space="preserve">Niple de Cintura HG φ 1 1/4 " ( D1 ) </t>
  </si>
  <si>
    <t xml:space="preserve">Reductor PPR 2 " X 1 1/4 " ( D2 ) </t>
  </si>
  <si>
    <t xml:space="preserve">Codo PVC PPR de φ 2 "x 90 º ( D3 ) </t>
  </si>
  <si>
    <t>Unión Universal PPR φ 2" (D4)</t>
  </si>
  <si>
    <t>Tee PPR φ 2" ( D5)</t>
  </si>
  <si>
    <t>Válvula Check Horizontal de Bronce de φ 2 " ( D6)</t>
  </si>
  <si>
    <t>Válvula de Compuerta de φ 2 " ( D7)</t>
  </si>
  <si>
    <t xml:space="preserve">Reductor PPR 2 " X 1 1/4 " ( D8 ) </t>
  </si>
  <si>
    <t xml:space="preserve">Válvula compuerta de φ1 1/4 " ( D9 ) </t>
  </si>
  <si>
    <t>Bushing PPR φ 1 " x 2 " ( D10)</t>
  </si>
  <si>
    <t xml:space="preserve">Racor 3 vias φ 1 " ( D11) </t>
  </si>
  <si>
    <t xml:space="preserve">Presostato Rango 40-60 PSI ( D12) </t>
  </si>
  <si>
    <t>Tanque Hidroneumatico de 120 gal -precargado 40 PSI ( D13 )</t>
  </si>
  <si>
    <t>Manometro Antivibratorio Rango de 0 -100 PSI ( D14 )</t>
  </si>
  <si>
    <t xml:space="preserve">Reductor -Bushing PPR φ 1 " X 1/4 " ( D16 ) </t>
  </si>
  <si>
    <t xml:space="preserve">Niple HG L=0.10M φ1/4 " ( D17) </t>
  </si>
  <si>
    <t>Conector Rosca PPC φ 2 " x 50 MM ( D21 )</t>
  </si>
  <si>
    <t>Conector Rosca PPC φ 1 1/4 " X 32 MM ( A1 )</t>
  </si>
  <si>
    <t xml:space="preserve">Válvula Llave Bola Inox. Φ 32 mm ( A2 ) </t>
  </si>
  <si>
    <t>Manguito Rosca Hembra PPC φ32 MM X 1" ( A3)</t>
  </si>
  <si>
    <t xml:space="preserve">Válvula Flotadora de φ 1 " ( A4 ) </t>
  </si>
  <si>
    <t xml:space="preserve"> </t>
  </si>
  <si>
    <t>PRESUPUESTO SUMINISTRO E INSTALACION HIDROSANITARIA DEL BLOQUE DE AULAS DEL CENTRO UNIVERSITARIO REGIONAL UASD - HATO MAYOR, PROV. HATO MAYOR, R.D.</t>
  </si>
  <si>
    <t>1</t>
  </si>
  <si>
    <t>2</t>
  </si>
  <si>
    <t>3</t>
  </si>
  <si>
    <t>4</t>
  </si>
  <si>
    <t>7</t>
  </si>
  <si>
    <t>8</t>
  </si>
  <si>
    <t>9</t>
  </si>
  <si>
    <t>10</t>
  </si>
  <si>
    <t>11</t>
  </si>
  <si>
    <t>12</t>
  </si>
  <si>
    <t>13</t>
  </si>
  <si>
    <t>14</t>
  </si>
  <si>
    <t>5</t>
  </si>
  <si>
    <t>6</t>
  </si>
  <si>
    <t>Tuberia PPR φ 3 "</t>
  </si>
  <si>
    <t>Bomba  Centrifuga Succion 3"φ Descarga de 2" φ, Imp. 7.25" φ, Capacidad: 230GPM vs 153, TDH.</t>
  </si>
  <si>
    <t>Motor Electronico 15 HP, 208-230/460V. 36-35/17.5 AMP, Trifasico,Tipo O.D.P, Frame 215 JM.</t>
  </si>
  <si>
    <t xml:space="preserve">NOTA1: La partida Seguros y Fianza será pagada previa presentación de Factura. </t>
  </si>
  <si>
    <t>NOTA2: El Costo de Inspección y Supervisión será cobrado por la Oficina de Ingenieros Supervisores de Obras del Estado.</t>
  </si>
  <si>
    <t>NOTA3: La Partida Estudio y Diseño será cobrada por la Oficina de Ingenieros y Supervisores de Obras del Estado.</t>
  </si>
  <si>
    <t>NOTA4: La Partida gastos de Publicidad será cobrada por la Oficina de Ingenieros y Supervisores de Obras del Estado.</t>
  </si>
  <si>
    <t>NOTA5: Las partidas presupuestadas serán medidas y evaluadas por la supervisión de campo.</t>
  </si>
  <si>
    <t>NOTA6: La partida de imprevistos sólo podrá ser usada previa autorización escrita por la Oficina de Ingenieros Supervisores</t>
  </si>
  <si>
    <t xml:space="preserve">                de Obras del Estado Adscrita al Poder Ejecutivo.</t>
  </si>
  <si>
    <t xml:space="preserve">NOTA7: Este presupuesto consta de tres (03) páginas incluyendo esta hoja de resumen. </t>
  </si>
  <si>
    <t>Presupuesto Preparado Por:</t>
  </si>
  <si>
    <t xml:space="preserve">Subdirector </t>
  </si>
  <si>
    <t>Analista de Costos</t>
  </si>
  <si>
    <t xml:space="preserve">ING. FRANKLYN  ORTEGA </t>
  </si>
  <si>
    <t>Encargado de la Sub-Dirección de Presupuesto</t>
  </si>
  <si>
    <t>M3C</t>
  </si>
  <si>
    <t>M3-Hm</t>
  </si>
  <si>
    <t>Zapata ZA1, ZA2 de 2.50 x 2.40 x 0.45 m, 10 Ø 3/4" @ 0.24M  y 10 Ø 3/4" @ 0.26M F´C=210 Kg/cm2</t>
  </si>
  <si>
    <t>Zapata ZA3, ZA4, ZA5, ZA6 de 2.70 x 2.60 x 0.50 m, 11 Ø 3/4" @ 0.24M  y 11 Ø 3/4" @ 0.25M F´C=210 Kg/cm2</t>
  </si>
  <si>
    <t>Zapata ZA7 de 2.60 x 2.50 x 0.45 m, 11 Ø 3/4" @ 0.24M  y 11 Ø 3/4" @ 0.23M F´C=210 Kg/cm2</t>
  </si>
  <si>
    <t>Zapata ZA8 de 2.20 x 2.10 x 0.40 m, 7 Ø 3/4" @ 0.32M  y 7 Ø 3/4" @ 0.34M F´C=210 Kg/cm2</t>
  </si>
  <si>
    <t>Zapata ZB1, ZB8 de 2.10 x 2.00 x 0.40 m, 6 Ø 3/4" @ 0.36M  y 6 Ø 3/4" @ 0.38M F´C=210 Kg/cm2</t>
  </si>
  <si>
    <t>Zapata ZB2, ZB3, ZB6, ZB7 de 3.10 x 3.00 x 0.50 m, 15 Ø 3/4" @ 0.20M  y 16 Ø 3/4" @ 0.19M F´C=210 Kg/cm2</t>
  </si>
  <si>
    <t>Zapata ZB4, ZB5 de 3.20 x 3.10 x 0.50 m, 15 Ø 3/4" @ 0.21M  y 15 Ø 3/4" @ 0.21M F´C=210 Kg/cm2</t>
  </si>
  <si>
    <t>Zapatas de Muros de 0.15 M de 0.45 x 0.25 m, Ø3/8" @0.25 M y 3 Ø 3/8" F´C=210 Kg/cm2</t>
  </si>
  <si>
    <t>Zapatas de Muros de 0.20 M de 0.60 x 0.25 M, Ø3/8" @0.25 M y 3 Ø 3/8" F´C=210 Kg/cm2</t>
  </si>
  <si>
    <t>PLANTA DE TECHO:</t>
  </si>
  <si>
    <t>2DO. NIVEL:</t>
  </si>
  <si>
    <t>1ER. NIVEL:</t>
  </si>
  <si>
    <t>AREAS EXTERIORES:</t>
  </si>
  <si>
    <t>Imbornales con filtrantes (4.00 x 1.80 x 1.70) mts, filtrante de 14" @ 12 en PVC SDR 41 de 100 pies)</t>
  </si>
  <si>
    <t>Suministro y colocación tuberías soterrada PVC Ø 3" SDR 41 (ventilación horizontal) , incluye: excavación, asiento arena, relleno, bote, piezas, materiales menores, cemento solvente y mano de obra</t>
  </si>
  <si>
    <t>Codo 3" x 45˚ PVC drenaje</t>
  </si>
  <si>
    <t>LABORATORIO DE CIENCIAS - LABORATORIO 2:</t>
  </si>
  <si>
    <t>LABORATORIO DE CIENCIAS - LABORATORIO 5:</t>
  </si>
  <si>
    <t>Suministro y colocación tuberías soterrada PVC Ø 3" SDR 41, incluye: excavación, asiento arena, relleno, bote, piezas, materiales menores, cemento solvente y mano de obra</t>
  </si>
  <si>
    <t>LABORATORIO DE CIENCIAS - LABORATORIO 6:</t>
  </si>
  <si>
    <t>BAÑO 1:</t>
  </si>
  <si>
    <t>Suministro y colocación tuberías soterrada PVC Ø 4" SDR 41, incluye: excavación, asiento arena, relleno, bote, piezas, materiales menores, cemento solvente y mano de obra</t>
  </si>
  <si>
    <t>Codo 3" x 45 drenaje</t>
  </si>
  <si>
    <t>Codo 4" x 45 drenaje</t>
  </si>
  <si>
    <t>BAÑO 2:</t>
  </si>
  <si>
    <t>Suministro y colocación tuberías colgadas PVC Ø 3" SDR 41 (ventilación horizontal) , incluye: piezas, materiales menores, cemento solvente y mano de obra</t>
  </si>
  <si>
    <t>MISCELANEOS:</t>
  </si>
  <si>
    <t>Codo 6" x 90˚ PVC presión</t>
  </si>
  <si>
    <t>Codo 6" x 45˚ PVC presión</t>
  </si>
  <si>
    <t>Nota 1: La Partida Seguro y Fianza será pagada previa presentación de Factura.</t>
  </si>
  <si>
    <t>Nota 2: El Costo de Inspección Supervisión será cobrado por la Oficina de Ingenieros Supervisores de Obras del Estado.</t>
  </si>
  <si>
    <t>Nota 3: La Partida Estudio y Diseño será cobrada por la Oficina de Ingenieros Supervisores de Obras del Estado.</t>
  </si>
  <si>
    <t>Nota 4: La Partida Publicidad será Cobrada por la Oficina de Ingenieros y Supervisores de Obras del Estado.</t>
  </si>
  <si>
    <t xml:space="preserve">Nota 5: La Partida de imprevistos solo podrá ser usada previa autorización escrita por la Oficina de Ingenieros Supervisores de Obras </t>
  </si>
  <si>
    <t>Nota 6: Las Partidas presupuestadas serán medidas y evaluadas por la supervisión de campo.</t>
  </si>
  <si>
    <t>Nota 7: Este presupuesto consta de treinta y siete (37) páginas incluyendo esta hoja de resumen.</t>
  </si>
  <si>
    <t>Nota 8: No se anexan análisis de costo de partidas cotizables en el mercado local.</t>
  </si>
  <si>
    <t>Nota 9: Los P.A. de este presupuesto serán pagados previa presentación de facturas y/o avalados por la supervisión asignada al proyecto.</t>
  </si>
  <si>
    <t>Nota 10: Este presupuesto esta avalado por un diseño preliminar facilitado por las personas interesadas.</t>
  </si>
  <si>
    <t>Nota 11: La partidas de revestimientos epoxico de paredes y pisos serán cubicadas y pagadas previa presentación de factura.</t>
  </si>
  <si>
    <t>ING. LEONIDAS VALDEZ</t>
  </si>
  <si>
    <t>ING. INDIRA VÁSQUEZ</t>
  </si>
  <si>
    <t>Director Edificaciones de Salud</t>
  </si>
  <si>
    <t>ING. MILAD E. HADAD</t>
  </si>
  <si>
    <t>Presupuestita de Obras Eléctricas</t>
  </si>
  <si>
    <t>ING.</t>
  </si>
  <si>
    <t>ING. FRANKLIY ORTEGA</t>
  </si>
  <si>
    <t>SUB-TOTAL CISTERNA</t>
  </si>
  <si>
    <t xml:space="preserve">Muro hormigon 0.40 mts </t>
  </si>
  <si>
    <t>Viga refuerzo (solo incluye acero y m. o. acero)</t>
  </si>
  <si>
    <t xml:space="preserve">Viga V2 (0.40 x 0.60) mts </t>
  </si>
  <si>
    <t xml:space="preserve">Viga V1 (0.30 x 0.60) mts </t>
  </si>
  <si>
    <t xml:space="preserve">Excavación con retro excavadora </t>
  </si>
  <si>
    <t>CISTERNA 13.20 x 17.90 x 3.56 m</t>
  </si>
  <si>
    <t xml:space="preserve">SUB-TOTAL CUARTO PISO O CASETA PARA MANTENIMIENTOS </t>
  </si>
  <si>
    <t xml:space="preserve">Puerta (P11)Polimetal lisa de 1.00 m x 2.10 m </t>
  </si>
  <si>
    <t>Acrilica en Muros Ext. e Int.</t>
  </si>
  <si>
    <t xml:space="preserve">Muros de Blocks de 0.15 m SNP </t>
  </si>
  <si>
    <t xml:space="preserve">CUARTO PISO O CASETA PARA MANTENIMIENTOS </t>
  </si>
  <si>
    <t>SUB-TOTAL TERCER PISO</t>
  </si>
  <si>
    <t xml:space="preserve">Ventana Proyectada (V13) de Aluminio y Vidrio de 0.60 m x 3.65 m </t>
  </si>
  <si>
    <t xml:space="preserve">Ventana Proyectada (V12) de Aluminio y Vidrio de 0.60 m x 2.40 m </t>
  </si>
  <si>
    <t xml:space="preserve">Ventana Proyectada (V11) de Aluminio y Vidrio de 1.80 m x 6.95 m </t>
  </si>
  <si>
    <t xml:space="preserve">Ventana Proyectada (V10) de Aluminio y Vidrio de 1.80 m x 6.80 m </t>
  </si>
  <si>
    <t xml:space="preserve">Puerta (P13)Polimetal Doble batiente con Visor doble color azul de 1.25 m x 2.10 m </t>
  </si>
  <si>
    <t xml:space="preserve">Puerta (P12)Polimetal Doble batiente con Visor doble color azul de 2.00 m x 2.10 m </t>
  </si>
  <si>
    <t xml:space="preserve">Puerta (P10)Polimetal lisa de 0.80 m x 2.10 m </t>
  </si>
  <si>
    <t xml:space="preserve">Puerta (P9)Polimetal con Visor de 1.30 m x 2.10 m </t>
  </si>
  <si>
    <t>Ceramica 0.15 x 0.20 Mts. Blanco Brillante</t>
  </si>
  <si>
    <t xml:space="preserve">Muros de Blocks de 0.10 m SNP </t>
  </si>
  <si>
    <t xml:space="preserve">Muros de Blocks de 0.20 m SNP </t>
  </si>
  <si>
    <t xml:space="preserve">Dinteles </t>
  </si>
  <si>
    <t>Viga VB10 Pórtico 1(0.40 x 0.60 m) 2 Ø 1/2" + 2 Ø 3/4" + 2 Ø1/2" (Adic. 3Ø 3/4"), Est.Ø 3/8"@ 0.20 m</t>
  </si>
  <si>
    <t>Viga VA10 Pórtico 1(0.40 x 0.60 m) 2 Ø 1/2" + 2 Ø 3/4" + 2 Ø1/2" (Adic. 3Ø 3/4"), Est.Ø 3/8"@ 0.20 m</t>
  </si>
  <si>
    <t>Viga VB9 Pórtico 2(0.40 x 0.60 m) 2 Ø 1/2" + 2 Ø 3/4" + 3 Ø1/2" (Adic. 3Ø 3/4"), Est.Ø 3/8"@ 0.10 m</t>
  </si>
  <si>
    <t>Viga VA9 Pórtico 2(0.40 x 0.60 m) 2 Ø 1/2" + 2 Ø 3/4" + 3 Ø1/2" (Adic. 3Ø 3/4"), Est.Ø 3/8"@ 0.10 m</t>
  </si>
  <si>
    <t>Viga VB8 Pórtico 3(0.40 x 0.60 m) 2 Ø 1/2" + 2 Ø 3/4" + 3 Ø1/2" (Adic. 3Ø 3/4"), Est.Ø 3/8"@ 0.10 m</t>
  </si>
  <si>
    <t>Viga VA8 Pórtico 3(0.40 x 0.60 m) 2 Ø 1/2" + 2 Ø 3/4" + 3 Ø1/2" (Adic. 3Ø 3/4"), Est.Ø 3/8"@ 0.10 m</t>
  </si>
  <si>
    <t>Viga VB7 Pórtico 5(0.40 x 0.60 m) 2 Ø 1/2" + 2 Ø 3/4" + 2 Ø1/2" (Adic. 3Ø 3/4"), Est.Ø 3/8"@ 0.10 m</t>
  </si>
  <si>
    <t>Viga VA7 Pórtico 5(0.40 x 0.60 m) 2 Ø 1/2" + 2 Ø 3/4" + 2 Ø1/2" (Adic. 3Ø 3/4"), Est.Ø 3/8"@ 0.10 m</t>
  </si>
  <si>
    <t>Viga VB6 Pórtico F(0.40 x 0.60 m) 2 Ø 1/2" + 2 Ø 3/4" + 3 Ø1/2" (Adic. 2Ø 3/4"), Est.Ø 3/8"@ 0.20 m</t>
  </si>
  <si>
    <t>Viga VA6 Pórtico F(0.40 x 0.60 m) 2 Ø 1/2" + 2 Ø 3/4" + 3 Ø1/2" (Adic. 2Ø 3/4"), Est.Ø 3/8"@ 0.20 m</t>
  </si>
  <si>
    <t>Viga VB5 Pórtico E(0.40 x 0.60 m) 2 Ø 1/2" + 2 Ø 3/4" + 3 Ø1/2" (Adic. 3Ø 3/4"), Est.Ø 3/8"@ 0.20 m</t>
  </si>
  <si>
    <t>Viga VA5 Pórtico E(0.40 x 0.60 m) 2 Ø 1/2" + 2 Ø 3/4" + 3 Ø1/2" (Adic. 3Ø 3/4"), Est.Ø 3/8"@ 0.20 m</t>
  </si>
  <si>
    <t>Viga VB4 Pórtico D(0.40 x 0.60 m) 2 Ø 1/2" + 2 Ø 3/4" + 3 Ø1/2" (Adic. 3Ø 3/4"), Est.Ø 3/8"@ 0.20 m</t>
  </si>
  <si>
    <t>Viga VA4 Pórtico D(0.40 x 0.60 m) 2 Ø 1/2" + 2 Ø 3/4" + 3 Ø1/2" (Adic. 3Ø 3/4"), Est.Ø 3/8"@ 0.20 m</t>
  </si>
  <si>
    <t>Viga VB3 Pórtico C(0.40 x 0.60 m) 2 Ø 1/2" + 2 Ø 3/4" + 3 Ø1/2" (Adic. 3Ø 3/4"), Est.Ø 3/8"@ 0.20 m</t>
  </si>
  <si>
    <t>Viga VA3 Pórtico C(0.40 x 0.60 m) 2 Ø 1/2" + 2 Ø 3/4" + 3 Ø1/2" (Adic. 3Ø 3/4"), Est.Ø 3/8"@ 0.20 m</t>
  </si>
  <si>
    <t>Viga VB2 Pórtico B(0.40 x 0.60 m) 2 Ø 1/2" + 2 Ø 3/4" + 3 Ø1/2" (Adic. 3Ø 3/4"), Est.Ø 3/8"@ 0.20 m</t>
  </si>
  <si>
    <t>Viga VA2 Pórtico B(0.40 x 0.60 m) 2 Ø 1/2" + 2 Ø 3/4" + 3 Ø1/2" (Adic. 3Ø 3/4"), Est.Ø 3/8"@ 0.20 m</t>
  </si>
  <si>
    <t>Viga VB1 Pórtico A (0.40 x 0.60 m) 2 Ø 1/2" + 2 Ø 3/4" + 3 Ø1/2" (Adic. 3Ø 3/4"), Est.Ø 3/8"@ 0.20 m</t>
  </si>
  <si>
    <t>Viga VA1 Pórtico A (0.40 x 0.60 m) 2 Ø 1/2" + 2 Ø 3/4" + 3 Ø1/2" (Adic. 3Ø 3/4"), Est.Ø 3/8"@ 0.20 m</t>
  </si>
  <si>
    <t>Viga 13 Pórtico 8 (0.40 x 0.60 m) 4 Ø 1/2" + 2 Ø 3/4" (Adic. 2Ø 3/4"), Est.Ø 3/8"@ 0.20 m</t>
  </si>
  <si>
    <t>Viga 12 Pórtico 7 (0.40 x 0.60 m) 2 Ø 1/2" + 2 Ø 3/4" + 3 Ø1/2" (Adic. 3Ø 3/4"), Est.Ø 3/8"@ 0.20 m</t>
  </si>
  <si>
    <t>Viga 11 Pórtico 6 (0.40 x 0.60 m) 2 Ø 1/2" + 2 Ø 3/4" + 3 Ø1/2" (Adic. 3Ø 3/4"), Est.Ø 3/8"@ 0.20 m</t>
  </si>
  <si>
    <t>Viga 10 Pórtico 5 (0.40 x 0.60 m) 2 Ø 1/2" + 2 Ø 3/4" + 2 Ø1/2" (Adic. 2Ø 1/2"), Est.Ø 3/8"@ 0.20 m</t>
  </si>
  <si>
    <t>Viga 9 Pórtico 4 (0.40 x 0.60 m) 2 Ø 1/2" + 2 Ø 3/4" + 2 Ø1/2" (Adic. 2Ø 1/2"), Est.Ø 3/8"@ 0.20 m</t>
  </si>
  <si>
    <t>Viga 8 Pórtico 3 (0.40 x 0.60 m) 2 Ø 1/2" + 2 Ø 3/4" + 3 Ø1/2" (Adic. 3 Ø 3/4"), Est.Ø 3/8"@ 0.20 m</t>
  </si>
  <si>
    <t>Viga 7 Pórtico 2 (0.40 x 0.60 m) 2 Ø 1/2" + 2 Ø 3/4" + 3 Ø1/2" (Adic. 3 Ø 3/4"), Est.Ø 3/8"@ 0.20 m</t>
  </si>
  <si>
    <t>Viga 6 Pórtico 1 (0.40 x 0.60 m) 4 Ø 1/2" + 2 Ø 1/2" + (Adic. 2 Ø 3/4"), Est.Ø 3/8"@ 0.20 m</t>
  </si>
  <si>
    <t>Viga V4 Pórtico D (0.40x 0.60 m) 3 Ø 1/2"+ 2Ø 1/2" (Adc. 1Ø1/2"), Est.Ø3/8"@0.20 m</t>
  </si>
  <si>
    <t>Viga V1 Pórtico A (0.40 x 0.60 m) 5 Ø 1/2" + 2 Ø 1/2" + (Adic. 2 Ø 3/4"), Est.Ø 3/8"@ 0.10 m</t>
  </si>
  <si>
    <t>SUB-TOTAL SEGUNDO PISO</t>
  </si>
  <si>
    <t xml:space="preserve">SUB-TOTAL PRIMER PISO </t>
  </si>
  <si>
    <t xml:space="preserve">Losa Entrada Ø 1/2" A/C @ 0.12 M y Ø1/2" @ 0.17 M (Adic. Ø 1/2 @ 0.12 M) </t>
  </si>
  <si>
    <t>Viga VE (0.30 x 0.35 m) 3 Ø 1/2" + 2 Ø 1/2" + (Adic. 1 Ø 1/2"), Est.Ø 3/8"@ 0.10 m</t>
  </si>
  <si>
    <t>Muro ME de 1.83 m x 0.30 m, Ø 1/2" @ 0.15m Est. Ø 3/8" @ 0.20 M F´C=280 Kg/cm2</t>
  </si>
  <si>
    <t>Columna CE de 0.30 x 0.30, 10 Ø 1/2" 3 Est. Ø 3/8" @ 0.20 M F´C=280 Kg/cm2</t>
  </si>
  <si>
    <t xml:space="preserve">Zapata ZE2 de 3.93 x 2.10 m, Ø 3/4" A/D @ 0.20M </t>
  </si>
  <si>
    <t xml:space="preserve">Zapata ZE1, Ø 3/4" A/D @ 0.20M </t>
  </si>
  <si>
    <t>Barrera de Vapor PZ + 0.50 AD</t>
  </si>
  <si>
    <t xml:space="preserve">Hormigon de Limpieza Fc' = 140Kg/cms², en 0.05 m promedio para nivelacion y Proteccion del Acero </t>
  </si>
  <si>
    <t xml:space="preserve">  PARTIDAS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</si>
</sst>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1">
    <numFmt numFmtId="6" formatCode="&quot;RD$&quot;#,##0_);[Red]\(&quot;RD$&quot;#,##0\)"/>
    <numFmt numFmtId="41" formatCode="_(* #,##0_);_(* \(#,##0\);_(* &quot;-&quot;_);_(@_)"/>
    <numFmt numFmtId="44" formatCode="_(&quot;RD$&quot;* #,##0.00_);_(&quot;RD$&quot;* \(#,##0.00\);_(&quot;RD$&quot;* &quot;-&quot;??_);_(@_)"/>
    <numFmt numFmtId="43" formatCode="_(* #,##0.00_);_(* \(#,##0.00\);_(* &quot;-&quot;??_);_(@_)"/>
    <numFmt numFmtId="164" formatCode="[$$-409]#,##0.00"/>
    <numFmt numFmtId="165" formatCode="_-* #,##0.00_-;\-* #,##0.00_-;_-* &quot;-&quot;??_-;_-@_-"/>
    <numFmt numFmtId="166" formatCode="#,##0.00\ _€"/>
    <numFmt numFmtId="167" formatCode="0_)"/>
    <numFmt numFmtId="168" formatCode="#,##0.00\ &quot;/m3&quot;"/>
    <numFmt numFmtId="169" formatCode="0.0000"/>
    <numFmt numFmtId="170" formatCode="_-* #,##0.00000\ _$_-;_-* #,##0.00000\ _$\-;_-* &quot;-&quot;??\ _$_-;_-@_-"/>
    <numFmt numFmtId="171" formatCode="_(&quot;$&quot;* #,##0.00_);_(&quot;$&quot;* \(#,##0.00\);_(&quot;$&quot;* &quot;-&quot;??_);_(@_)"/>
    <numFmt numFmtId="172" formatCode="0.00_);\(0.00\)"/>
    <numFmt numFmtId="173" formatCode="0.000"/>
    <numFmt numFmtId="174" formatCode="_-* #,##0.00\ _P_t_s_-;\-* #,##0.00\ _P_t_s_-;_-* &quot;-&quot;??\ _P_t_s_-;_-@_-"/>
    <numFmt numFmtId="175" formatCode="&quot;$&quot;#,##0;\-&quot;$&quot;#,##0"/>
    <numFmt numFmtId="176" formatCode="_-* #,##0.00\ _€_-;\-* #,##0.00\ _€_-;_-* &quot;-&quot;??\ _€_-;_-@_-"/>
    <numFmt numFmtId="177" formatCode="0.0000_)"/>
    <numFmt numFmtId="178" formatCode="#,##0.00\ &quot;$&quot;;\-#,##0.00\ &quot;$&quot;"/>
    <numFmt numFmtId="179" formatCode="#,##0.00000"/>
    <numFmt numFmtId="180" formatCode="#,##0.00\ &quot;€&quot;;\-#,##0.00\ &quot;€&quot;"/>
    <numFmt numFmtId="181" formatCode="&quot;$&quot;#,##0_);\(&quot;$&quot;#,##0\)"/>
    <numFmt numFmtId="182" formatCode="_-* #,##0.00\ &quot;$&quot;_-;\-* #,##0.00\ &quot;$&quot;_-;_-* &quot;-&quot;??\ &quot;$&quot;_-;_-@_-"/>
    <numFmt numFmtId="183" formatCode="0.00\ &quot;Qq&quot;"/>
    <numFmt numFmtId="184" formatCode="0.00000"/>
    <numFmt numFmtId="185" formatCode="_-* #,##0.00\ &quot;€&quot;_-;\-* #,##0.00\ &quot;€&quot;_-;_-* &quot;-&quot;??\ &quot;€&quot;_-;_-@_-"/>
    <numFmt numFmtId="186" formatCode="&quot;N$&quot;#,##0.00_);\(&quot;N$&quot;#,##0.00\)"/>
    <numFmt numFmtId="187" formatCode="#.##0,"/>
    <numFmt numFmtId="188" formatCode="&quot;$&quot;#,##0;[Red]\-&quot;$&quot;#,##0"/>
    <numFmt numFmtId="189" formatCode="&quot;$&quot;#,##0.00;[Red]\-&quot;$&quot;#,##0.00"/>
    <numFmt numFmtId="190" formatCode="_-&quot;RD$&quot;* #,##0.00_-;\-&quot;RD$&quot;* #,##0.00_-;_-&quot;RD$&quot;* &quot;-&quot;??_-;_-@_-"/>
    <numFmt numFmtId="191" formatCode="&quot;$&quot;#,##0.00_);[Red]\(&quot;$&quot;#,##0.00\)"/>
    <numFmt numFmtId="192" formatCode="_-* #,##0.00\ _$_-;_-* #,##0.00\ _$\-;_-* &quot;-&quot;??\ _$_-;_-@_-"/>
    <numFmt numFmtId="193" formatCode="_-&quot;$&quot;* #,##0.00_-;\-&quot;$&quot;* #,##0.00_-;_-&quot;$&quot;* &quot;-&quot;??_-;_-@_-"/>
    <numFmt numFmtId="194" formatCode="&quot;$&quot;#,##0.00"/>
    <numFmt numFmtId="195" formatCode="_-* #,##0\ _$_-;\-* #,##0\ _$_-;_-* &quot;-&quot;\ _$_-;_-@_-"/>
    <numFmt numFmtId="196" formatCode="\$#,##0\ ;\(\$#,##0\)"/>
    <numFmt numFmtId="197" formatCode="\$#,"/>
    <numFmt numFmtId="198" formatCode="_-* #,##0_-;\-* #,##0_-;_-* &quot;-&quot;_-;_-@_-"/>
    <numFmt numFmtId="199" formatCode="_([$€]* #,##0.00_);_([$€]* \(#,##0.00\);_([$€]* &quot;-&quot;??_);_(@_)"/>
    <numFmt numFmtId="200" formatCode="&quot;RD$&quot;#,##0;\-&quot;RD$&quot;#,##0"/>
    <numFmt numFmtId="201" formatCode="_([$€-2]* #,##0.00_);_([$€-2]* \(#,##0.00\);_([$€-2]* &quot;-&quot;??_)"/>
    <numFmt numFmtId="202" formatCode="_-[$€]* #,##0.00_-;\-[$€]* #,##0.00_-;_-[$€]* &quot;-&quot;??_-;_-@_-"/>
    <numFmt numFmtId="203" formatCode="[$€]#,##0.00_);[Red]\([$€]#,##0.00\)"/>
    <numFmt numFmtId="204" formatCode="&quot; &quot;#,##0.00&quot; &quot;;&quot; (&quot;#,##0.00&quot;)&quot;;&quot; -&quot;#&quot; &quot;;&quot; &quot;@&quot; &quot;"/>
    <numFmt numFmtId="205" formatCode="[$-409]General"/>
    <numFmt numFmtId="206" formatCode="#."/>
    <numFmt numFmtId="207" formatCode="&quot;$&quot;#,##0_);[Red]\(&quot;$&quot;#,##0\)"/>
    <numFmt numFmtId="208" formatCode="&quot;RD$&quot;#,##0;[Red]\-&quot;RD$&quot;#,##0"/>
    <numFmt numFmtId="209" formatCode="0.00_)"/>
    <numFmt numFmtId="210" formatCode="0.0"/>
    <numFmt numFmtId="211" formatCode="_(&quot;$&quot;* #,##0.00_);_(&quot;$&quot;* \(#,##0.00\);_(&quot;$&quot;* &quot;-&quot;_);_(@_)"/>
    <numFmt numFmtId="212" formatCode="_-[$RD$-1C0A]* #,##0.00_ ;_-[$RD$-1C0A]* \-#,##0.00\ ;_-[$RD$-1C0A]* &quot;-&quot;??_ ;_-@_ "/>
    <numFmt numFmtId="213" formatCode="_(&quot;$&quot;* #,##0_);_(&quot;$&quot;* \(#,##0\);_(&quot;$&quot;* &quot;-&quot;_);_(@_)"/>
    <numFmt numFmtId="214" formatCode="_-* #,##0.000_-;\-* #,##0.000_-;_-* &quot;-&quot;??_-;_-@_-"/>
    <numFmt numFmtId="215" formatCode="#,##0.000"/>
    <numFmt numFmtId="216" formatCode="#,##0.0000"/>
    <numFmt numFmtId="217" formatCode="[$-C0A]d\-mmm\-yy;@"/>
    <numFmt numFmtId="218" formatCode="0.000_)"/>
    <numFmt numFmtId="219" formatCode="#,##0.00_ ;\-#,##0.00\ "/>
    <numFmt numFmtId="220" formatCode="mm/dd/yyyy;@"/>
    <numFmt numFmtId="221" formatCode="_-* #,##0.0000_-;\-* #,##0.0000_-;_-* &quot;-&quot;??_-;_-@_-"/>
    <numFmt numFmtId="222" formatCode="#,##0.00000_);\(#,##0.00000\)"/>
    <numFmt numFmtId="223" formatCode="_-* #,##0.00\ &quot;pta&quot;_-;\-* #,##0.00\ &quot;pta&quot;_-;_-* &quot;-&quot;??\ &quot;pta&quot;_-;_-@_-"/>
    <numFmt numFmtId="224" formatCode="#,##0.00000000_);\(#,##0.00000000\)"/>
    <numFmt numFmtId="225" formatCode="[$-C0A]d\-mmm\-yyyy;@"/>
    <numFmt numFmtId="226" formatCode="0.0%"/>
    <numFmt numFmtId="227" formatCode="_(* #,##0.000_);_(* \(#,##0.000\);_(* &quot;-&quot;??_);_(@_)"/>
    <numFmt numFmtId="228" formatCode="#,##0\ &quot;€&quot;;[Red]\-#,##0\ &quot;€&quot;"/>
    <numFmt numFmtId="229" formatCode="&quot;$&quot;#,##0.00_);\(&quot;$&quot;#,##0.00\)"/>
    <numFmt numFmtId="230" formatCode="_(* #,##0\ &quot;pta&quot;_);_(* \(#,##0\ &quot;pta&quot;\);_(* &quot;-&quot;??\ &quot;pta&quot;_);_(@_)"/>
    <numFmt numFmtId="231" formatCode="_(* #,##0.0000_);_(* \(#,##0.0000\);_(* &quot;-&quot;??_);_(@_)"/>
    <numFmt numFmtId="232" formatCode="0.0_)"/>
    <numFmt numFmtId="233" formatCode="#,##0.00\ &quot;€&quot;;[Red]\-#,##0.00\ &quot;€&quot;"/>
    <numFmt numFmtId="234" formatCode="_(* #,##0.00_);_(* \(#,##0.00\);_(* \-??_);_(@_)"/>
    <numFmt numFmtId="235" formatCode="_-* #,##0.00\ _p_t_a_-;\-* #,##0.00\ _p_t_a_-;_-* &quot;-&quot;??\ _p_t_a_-;_-@_-"/>
    <numFmt numFmtId="236" formatCode="_(* #,##0.000_);_(* \(#,##0.000\);_(* &quot;-&quot;???_);_(@_)"/>
    <numFmt numFmtId="237" formatCode="0.000%"/>
    <numFmt numFmtId="238" formatCode="_-* #,##0.00\ _$_-;\-* #,##0.00\ _$_-;_-* &quot;-&quot;??\ _$_-;_-@_-"/>
    <numFmt numFmtId="239" formatCode="#,##0.00;[Red]#,##0.00"/>
    <numFmt numFmtId="240" formatCode="#,##0.000_);\(#,##0.000\)"/>
    <numFmt numFmtId="241" formatCode="[$RD$-1C0A]\ #,##0"/>
    <numFmt numFmtId="242" formatCode="_(* #,##0.00000_);_(* \(#,##0.00000\);_(* &quot;-&quot;??_);_(@_)"/>
    <numFmt numFmtId="243" formatCode="_-* #,##0.00\ _ _-;\-* #,##0.00\ _ _-;_-* &quot;-&quot;??\ _ _-;_-@_-"/>
    <numFmt numFmtId="244" formatCode="0&quot;.-&quot;"/>
    <numFmt numFmtId="245" formatCode="&quot;RD$&quot;#,##0.00"/>
    <numFmt numFmtId="246" formatCode="#,##0\ &quot;€&quot;;\-#,##0\ &quot;€&quot;"/>
    <numFmt numFmtId="247" formatCode="_-* #,##0\ &quot;€&quot;_-;\-* #,##0\ &quot;€&quot;_-;_-* &quot;-&quot;\ &quot;€&quot;_-;_-@_-"/>
    <numFmt numFmtId="248" formatCode="General_)"/>
    <numFmt numFmtId="249" formatCode="#,##0.00\ &quot;M³S&quot;"/>
    <numFmt numFmtId="250" formatCode="[$-1C0A]d&quot; de &quot;mmmm&quot; de &quot;yyyy;@"/>
    <numFmt numFmtId="251" formatCode="#,##0.00&quot; pta &quot;;\-#,##0.00&quot; pta &quot;;&quot; -&quot;#&quot; pta &quot;;@\ "/>
    <numFmt numFmtId="252" formatCode="#,##0.00\ &quot;KM&quot;"/>
    <numFmt numFmtId="253" formatCode="_(&quot;$&quot;* #,##0_);_(&quot;$&quot;* \(#,##0\);_(&quot;$&quot;* &quot;-&quot;??_);_(@_)"/>
    <numFmt numFmtId="254" formatCode="_(\$* #,##0.00_);_(\$* \(#,##0.00\);_(\$* \-??_);_(@_)"/>
    <numFmt numFmtId="255" formatCode="&quot;$&quot;#,##0.00;\-&quot;$&quot;#,##0.00"/>
    <numFmt numFmtId="256" formatCode="mmmm\-yyyy"/>
    <numFmt numFmtId="257" formatCode="0_);\(0\)"/>
    <numFmt numFmtId="258" formatCode="_-&quot;£&quot;* #,##0_-;\-&quot;£&quot;* #,##0_-;_-&quot;£&quot;* &quot;-&quot;_-;_-@_-"/>
    <numFmt numFmtId="259" formatCode="_-&quot;£&quot;* #,##0.00_-;\-&quot;£&quot;* #,##0.00_-;_-&quot;£&quot;* &quot;-&quot;??_-;_-@_-"/>
    <numFmt numFmtId="260" formatCode="0.000000_);\(0.000000\)"/>
  </numFmts>
  <fonts count="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Times New Roman"/>
      <family val="1"/>
    </font>
    <font>
      <sz val="11"/>
      <color rgb="FF000000"/>
      <name val="Calibri"/>
      <family val="2"/>
    </font>
    <font>
      <sz val="14"/>
      <name val="Times New Roman"/>
      <family val="1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b/>
      <sz val="14"/>
      <color rgb="FF000000"/>
      <name val="Times New Roman"/>
      <family val="1"/>
    </font>
    <font>
      <sz val="14"/>
      <color rgb="FF000000"/>
      <name val="Times New Roman"/>
      <family val="1"/>
    </font>
    <font>
      <sz val="10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8"/>
      <name val="Verdana"/>
      <family val="2"/>
    </font>
    <font>
      <sz val="10"/>
      <color indexed="9"/>
      <name val="Verdana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0"/>
      <name val="Verdana"/>
      <family val="2"/>
    </font>
    <font>
      <sz val="10"/>
      <name val="BERNHARD"/>
    </font>
    <font>
      <sz val="1"/>
      <color indexed="8"/>
      <name val="Courier"/>
      <family val="3"/>
    </font>
    <font>
      <sz val="10"/>
      <name val="Helv"/>
    </font>
    <font>
      <sz val="12"/>
      <name val="Times New Roman"/>
      <family val="1"/>
    </font>
    <font>
      <sz val="12"/>
      <name val="Arial"/>
      <family val="2"/>
    </font>
    <font>
      <b/>
      <sz val="10"/>
      <color indexed="8"/>
      <name val="Verdana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2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1"/>
      <color indexed="46"/>
      <name val="Calibri"/>
      <family val="2"/>
    </font>
    <font>
      <sz val="11"/>
      <color indexed="62"/>
      <name val="Calibri"/>
      <family val="2"/>
    </font>
    <font>
      <sz val="10"/>
      <name val="Times New Roman"/>
      <family val="1"/>
    </font>
    <font>
      <sz val="10"/>
      <color theme="1"/>
      <name val="Arial1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</font>
    <font>
      <b/>
      <sz val="1"/>
      <color indexed="16"/>
      <name val="Courier"/>
      <family val="3"/>
    </font>
    <font>
      <sz val="1"/>
      <color indexed="16"/>
      <name val="Courier"/>
      <family val="3"/>
    </font>
    <font>
      <u/>
      <sz val="10"/>
      <color indexed="36"/>
      <name val="Arial"/>
      <family val="2"/>
    </font>
    <font>
      <b/>
      <sz val="15"/>
      <color indexed="56"/>
      <name val="Calibri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sz val="10"/>
      <color indexed="12"/>
      <name val="MS Sans Serif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Times New Roman"/>
      <family val="1"/>
    </font>
    <font>
      <u/>
      <sz val="11"/>
      <color theme="10"/>
      <name val="Calibri"/>
      <family val="2"/>
      <scheme val="minor"/>
    </font>
    <font>
      <sz val="10"/>
      <color indexed="36"/>
      <name val="MS Sans Serif"/>
      <family val="2"/>
    </font>
    <font>
      <u/>
      <sz val="6"/>
      <color indexed="12"/>
      <name val="Arial"/>
      <family val="2"/>
    </font>
    <font>
      <sz val="12"/>
      <name val="Helv"/>
    </font>
    <font>
      <sz val="10"/>
      <name val="Arial CE"/>
    </font>
    <font>
      <sz val="11"/>
      <color theme="1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"/>
      <name val="Calibri"/>
      <family val="2"/>
    </font>
    <font>
      <sz val="10"/>
      <name val="Courier"/>
      <family val="3"/>
    </font>
    <font>
      <b/>
      <i/>
      <sz val="16"/>
      <name val="Helv"/>
    </font>
    <font>
      <sz val="11"/>
      <color rgb="FF000000"/>
      <name val="Calibri"/>
      <family val="2"/>
      <charset val="204"/>
    </font>
    <font>
      <sz val="11"/>
      <color rgb="FF000000"/>
      <name val="Arial"/>
      <family val="2"/>
    </font>
    <font>
      <sz val="14"/>
      <color theme="1"/>
      <name val="Times New Roman"/>
      <family val="2"/>
    </font>
    <font>
      <sz val="10"/>
      <name val="Times New Roman"/>
      <family val="1"/>
      <charset val="204"/>
    </font>
    <font>
      <sz val="9"/>
      <name val="Century Gothic"/>
      <family val="2"/>
    </font>
    <font>
      <b/>
      <sz val="24"/>
      <name val="Arial"/>
      <family val="2"/>
    </font>
    <font>
      <b/>
      <sz val="11"/>
      <color indexed="63"/>
      <name val="Calibri"/>
      <family val="2"/>
    </font>
    <font>
      <sz val="8"/>
      <name val="Helv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sz val="11"/>
      <color rgb="FF000000"/>
      <name val="Calibri"/>
      <family val="2"/>
      <charset val="1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1"/>
      <name val="μ¸¿o"/>
      <family val="3"/>
      <charset val="129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  <font>
      <sz val="12"/>
      <name val="Arial MT"/>
    </font>
    <font>
      <sz val="10"/>
      <name val="Geneva"/>
    </font>
    <font>
      <b/>
      <sz val="12"/>
      <name val="Times New Roman"/>
      <family val="1"/>
    </font>
    <font>
      <b/>
      <sz val="14"/>
      <color rgb="FFFF0000"/>
      <name val="Times New Roman"/>
      <family val="1"/>
    </font>
    <font>
      <sz val="14"/>
      <color rgb="FFFF0000"/>
      <name val="Times New Roman"/>
      <family val="1"/>
    </font>
    <font>
      <sz val="14"/>
      <color rgb="FFFFC000"/>
      <name val="Times New Roman"/>
      <family val="1"/>
    </font>
    <font>
      <sz val="10"/>
      <name val="Arial"/>
    </font>
  </fonts>
  <fills count="61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47"/>
        <bgColor indexed="47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30"/>
        <bgColor indexed="30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45"/>
        <bgColor indexed="45"/>
      </patternFill>
    </fill>
    <fill>
      <patternFill patternType="solid">
        <fgColor indexed="22"/>
        <bgColor indexed="22"/>
      </patternFill>
    </fill>
    <fill>
      <patternFill patternType="solid">
        <fgColor indexed="2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46"/>
        <bgColor indexed="46"/>
      </patternFill>
    </fill>
    <fill>
      <patternFill patternType="solid">
        <fgColor indexed="36"/>
        <bgColor indexed="36"/>
      </patternFill>
    </fill>
    <fill>
      <patternFill patternType="solid">
        <fgColor indexed="49"/>
        <bgColor indexed="49"/>
      </patternFill>
    </fill>
    <fill>
      <patternFill patternType="solid">
        <fgColor indexed="51"/>
        <bgColor indexed="51"/>
      </patternFill>
    </fill>
    <fill>
      <patternFill patternType="solid">
        <fgColor indexed="43"/>
        <bgColor indexed="43"/>
      </patternFill>
    </fill>
    <fill>
      <patternFill patternType="solid">
        <fgColor indexed="52"/>
        <bgColor indexed="52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22"/>
      </patternFill>
    </fill>
    <fill>
      <patternFill patternType="lightUp">
        <fgColor indexed="9"/>
        <bgColor indexed="57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5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30"/>
      </top>
      <bottom style="double">
        <color indexed="30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30"/>
      </top>
      <bottom style="double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7972">
    <xf numFmtId="0" fontId="0" fillId="0" borderId="0"/>
    <xf numFmtId="0" fontId="5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0" fontId="9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0" fontId="14" fillId="0" borderId="0"/>
    <xf numFmtId="0" fontId="5" fillId="0" borderId="0"/>
    <xf numFmtId="0" fontId="5" fillId="0" borderId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9" borderId="0" applyNumberFormat="0" applyBorder="0" applyAlignment="0" applyProtection="0"/>
    <xf numFmtId="0" fontId="15" fillId="11" borderId="0" applyNumberFormat="0" applyBorder="0" applyAlignment="0" applyProtection="0"/>
    <xf numFmtId="164" fontId="15" fillId="13" borderId="0" applyNumberFormat="0" applyBorder="0" applyAlignment="0" applyProtection="0"/>
    <xf numFmtId="164" fontId="15" fillId="13" borderId="0" applyNumberFormat="0" applyBorder="0" applyAlignment="0" applyProtection="0"/>
    <xf numFmtId="164" fontId="15" fillId="13" borderId="0" applyNumberFormat="0" applyBorder="0" applyAlignment="0" applyProtection="0"/>
    <xf numFmtId="0" fontId="15" fillId="5" borderId="0" applyNumberFormat="0" applyBorder="0" applyAlignment="0" applyProtection="0"/>
    <xf numFmtId="164" fontId="15" fillId="13" borderId="0" applyNumberFormat="0" applyBorder="0" applyAlignment="0" applyProtection="0"/>
    <xf numFmtId="164" fontId="15" fillId="13" borderId="0" applyNumberFormat="0" applyBorder="0" applyAlignment="0" applyProtection="0"/>
    <xf numFmtId="164" fontId="15" fillId="13" borderId="0" applyNumberFormat="0" applyBorder="0" applyAlignment="0" applyProtection="0"/>
    <xf numFmtId="164" fontId="15" fillId="13" borderId="0" applyNumberFormat="0" applyBorder="0" applyAlignment="0" applyProtection="0"/>
    <xf numFmtId="164" fontId="15" fillId="13" borderId="0" applyNumberFormat="0" applyBorder="0" applyAlignment="0" applyProtection="0"/>
    <xf numFmtId="164" fontId="15" fillId="13" borderId="0" applyNumberFormat="0" applyBorder="0" applyAlignment="0" applyProtection="0"/>
    <xf numFmtId="164" fontId="15" fillId="13" borderId="0" applyNumberFormat="0" applyBorder="0" applyAlignment="0" applyProtection="0"/>
    <xf numFmtId="0" fontId="1" fillId="3" borderId="0" applyNumberFormat="0" applyBorder="0" applyAlignment="0" applyProtection="0"/>
    <xf numFmtId="164" fontId="15" fillId="7" borderId="0" applyNumberFormat="0" applyBorder="0" applyAlignment="0" applyProtection="0"/>
    <xf numFmtId="164" fontId="15" fillId="7" borderId="0" applyNumberFormat="0" applyBorder="0" applyAlignment="0" applyProtection="0"/>
    <xf numFmtId="164" fontId="15" fillId="7" borderId="0" applyNumberFormat="0" applyBorder="0" applyAlignment="0" applyProtection="0"/>
    <xf numFmtId="0" fontId="15" fillId="6" borderId="0" applyNumberFormat="0" applyBorder="0" applyAlignment="0" applyProtection="0"/>
    <xf numFmtId="164" fontId="15" fillId="7" borderId="0" applyNumberFormat="0" applyBorder="0" applyAlignment="0" applyProtection="0"/>
    <xf numFmtId="164" fontId="15" fillId="7" borderId="0" applyNumberFormat="0" applyBorder="0" applyAlignment="0" applyProtection="0"/>
    <xf numFmtId="164" fontId="15" fillId="7" borderId="0" applyNumberFormat="0" applyBorder="0" applyAlignment="0" applyProtection="0"/>
    <xf numFmtId="164" fontId="15" fillId="7" borderId="0" applyNumberFormat="0" applyBorder="0" applyAlignment="0" applyProtection="0"/>
    <xf numFmtId="164" fontId="15" fillId="7" borderId="0" applyNumberFormat="0" applyBorder="0" applyAlignment="0" applyProtection="0"/>
    <xf numFmtId="164" fontId="15" fillId="7" borderId="0" applyNumberFormat="0" applyBorder="0" applyAlignment="0" applyProtection="0"/>
    <xf numFmtId="164" fontId="15" fillId="7" borderId="0" applyNumberFormat="0" applyBorder="0" applyAlignment="0" applyProtection="0"/>
    <xf numFmtId="0" fontId="15" fillId="6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0" fontId="15" fillId="8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0" fontId="15" fillId="8" borderId="0" applyNumberFormat="0" applyBorder="0" applyAlignment="0" applyProtection="0"/>
    <xf numFmtId="164" fontId="15" fillId="11" borderId="0" applyNumberFormat="0" applyBorder="0" applyAlignment="0" applyProtection="0"/>
    <xf numFmtId="164" fontId="15" fillId="11" borderId="0" applyNumberFormat="0" applyBorder="0" applyAlignment="0" applyProtection="0"/>
    <xf numFmtId="164" fontId="15" fillId="11" borderId="0" applyNumberFormat="0" applyBorder="0" applyAlignment="0" applyProtection="0"/>
    <xf numFmtId="0" fontId="15" fillId="10" borderId="0" applyNumberFormat="0" applyBorder="0" applyAlignment="0" applyProtection="0"/>
    <xf numFmtId="164" fontId="15" fillId="11" borderId="0" applyNumberFormat="0" applyBorder="0" applyAlignment="0" applyProtection="0"/>
    <xf numFmtId="164" fontId="15" fillId="11" borderId="0" applyNumberFormat="0" applyBorder="0" applyAlignment="0" applyProtection="0"/>
    <xf numFmtId="164" fontId="15" fillId="11" borderId="0" applyNumberFormat="0" applyBorder="0" applyAlignment="0" applyProtection="0"/>
    <xf numFmtId="164" fontId="15" fillId="11" borderId="0" applyNumberFormat="0" applyBorder="0" applyAlignment="0" applyProtection="0"/>
    <xf numFmtId="164" fontId="15" fillId="11" borderId="0" applyNumberFormat="0" applyBorder="0" applyAlignment="0" applyProtection="0"/>
    <xf numFmtId="164" fontId="15" fillId="11" borderId="0" applyNumberFormat="0" applyBorder="0" applyAlignment="0" applyProtection="0"/>
    <xf numFmtId="164" fontId="15" fillId="11" borderId="0" applyNumberFormat="0" applyBorder="0" applyAlignment="0" applyProtection="0"/>
    <xf numFmtId="0" fontId="15" fillId="10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0" fontId="15" fillId="12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0" fontId="15" fillId="12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0" fontId="15" fillId="11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0" fontId="15" fillId="11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6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9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0" fontId="15" fillId="13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0" fontId="15" fillId="13" borderId="0" applyNumberFormat="0" applyBorder="0" applyAlignment="0" applyProtection="0"/>
    <xf numFmtId="164" fontId="15" fillId="7" borderId="0" applyNumberFormat="0" applyBorder="0" applyAlignment="0" applyProtection="0"/>
    <xf numFmtId="164" fontId="15" fillId="7" borderId="0" applyNumberFormat="0" applyBorder="0" applyAlignment="0" applyProtection="0"/>
    <xf numFmtId="164" fontId="15" fillId="7" borderId="0" applyNumberFormat="0" applyBorder="0" applyAlignment="0" applyProtection="0"/>
    <xf numFmtId="0" fontId="15" fillId="7" borderId="0" applyNumberFormat="0" applyBorder="0" applyAlignment="0" applyProtection="0"/>
    <xf numFmtId="164" fontId="15" fillId="7" borderId="0" applyNumberFormat="0" applyBorder="0" applyAlignment="0" applyProtection="0"/>
    <xf numFmtId="164" fontId="15" fillId="7" borderId="0" applyNumberFormat="0" applyBorder="0" applyAlignment="0" applyProtection="0"/>
    <xf numFmtId="164" fontId="15" fillId="7" borderId="0" applyNumberFormat="0" applyBorder="0" applyAlignment="0" applyProtection="0"/>
    <xf numFmtId="164" fontId="15" fillId="7" borderId="0" applyNumberFormat="0" applyBorder="0" applyAlignment="0" applyProtection="0"/>
    <xf numFmtId="164" fontId="15" fillId="7" borderId="0" applyNumberFormat="0" applyBorder="0" applyAlignment="0" applyProtection="0"/>
    <xf numFmtId="164" fontId="15" fillId="7" borderId="0" applyNumberFormat="0" applyBorder="0" applyAlignment="0" applyProtection="0"/>
    <xf numFmtId="164" fontId="15" fillId="7" borderId="0" applyNumberFormat="0" applyBorder="0" applyAlignment="0" applyProtection="0"/>
    <xf numFmtId="0" fontId="15" fillId="7" borderId="0" applyNumberFormat="0" applyBorder="0" applyAlignment="0" applyProtection="0"/>
    <xf numFmtId="164" fontId="15" fillId="15" borderId="0" applyNumberFormat="0" applyBorder="0" applyAlignment="0" applyProtection="0"/>
    <xf numFmtId="164" fontId="15" fillId="15" borderId="0" applyNumberFormat="0" applyBorder="0" applyAlignment="0" applyProtection="0"/>
    <xf numFmtId="164" fontId="15" fillId="15" borderId="0" applyNumberFormat="0" applyBorder="0" applyAlignment="0" applyProtection="0"/>
    <xf numFmtId="0" fontId="15" fillId="14" borderId="0" applyNumberFormat="0" applyBorder="0" applyAlignment="0" applyProtection="0"/>
    <xf numFmtId="164" fontId="15" fillId="15" borderId="0" applyNumberFormat="0" applyBorder="0" applyAlignment="0" applyProtection="0"/>
    <xf numFmtId="164" fontId="15" fillId="15" borderId="0" applyNumberFormat="0" applyBorder="0" applyAlignment="0" applyProtection="0"/>
    <xf numFmtId="164" fontId="15" fillId="15" borderId="0" applyNumberFormat="0" applyBorder="0" applyAlignment="0" applyProtection="0"/>
    <xf numFmtId="164" fontId="15" fillId="15" borderId="0" applyNumberFormat="0" applyBorder="0" applyAlignment="0" applyProtection="0"/>
    <xf numFmtId="164" fontId="15" fillId="15" borderId="0" applyNumberFormat="0" applyBorder="0" applyAlignment="0" applyProtection="0"/>
    <xf numFmtId="164" fontId="15" fillId="15" borderId="0" applyNumberFormat="0" applyBorder="0" applyAlignment="0" applyProtection="0"/>
    <xf numFmtId="164" fontId="15" fillId="15" borderId="0" applyNumberFormat="0" applyBorder="0" applyAlignment="0" applyProtection="0"/>
    <xf numFmtId="0" fontId="15" fillId="14" borderId="0" applyNumberFormat="0" applyBorder="0" applyAlignment="0" applyProtection="0"/>
    <xf numFmtId="164" fontId="15" fillId="6" borderId="0" applyNumberFormat="0" applyBorder="0" applyAlignment="0" applyProtection="0"/>
    <xf numFmtId="164" fontId="15" fillId="6" borderId="0" applyNumberFormat="0" applyBorder="0" applyAlignment="0" applyProtection="0"/>
    <xf numFmtId="164" fontId="15" fillId="6" borderId="0" applyNumberFormat="0" applyBorder="0" applyAlignment="0" applyProtection="0"/>
    <xf numFmtId="0" fontId="15" fillId="10" borderId="0" applyNumberFormat="0" applyBorder="0" applyAlignment="0" applyProtection="0"/>
    <xf numFmtId="164" fontId="15" fillId="6" borderId="0" applyNumberFormat="0" applyBorder="0" applyAlignment="0" applyProtection="0"/>
    <xf numFmtId="164" fontId="15" fillId="6" borderId="0" applyNumberFormat="0" applyBorder="0" applyAlignment="0" applyProtection="0"/>
    <xf numFmtId="164" fontId="15" fillId="6" borderId="0" applyNumberFormat="0" applyBorder="0" applyAlignment="0" applyProtection="0"/>
    <xf numFmtId="164" fontId="15" fillId="6" borderId="0" applyNumberFormat="0" applyBorder="0" applyAlignment="0" applyProtection="0"/>
    <xf numFmtId="164" fontId="15" fillId="6" borderId="0" applyNumberFormat="0" applyBorder="0" applyAlignment="0" applyProtection="0"/>
    <xf numFmtId="164" fontId="15" fillId="6" borderId="0" applyNumberFormat="0" applyBorder="0" applyAlignment="0" applyProtection="0"/>
    <xf numFmtId="164" fontId="15" fillId="6" borderId="0" applyNumberFormat="0" applyBorder="0" applyAlignment="0" applyProtection="0"/>
    <xf numFmtId="0" fontId="15" fillId="10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0" fontId="15" fillId="13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164" fontId="15" fillId="12" borderId="0" applyNumberFormat="0" applyBorder="0" applyAlignment="0" applyProtection="0"/>
    <xf numFmtId="0" fontId="15" fillId="13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0" fontId="15" fillId="16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164" fontId="15" fillId="9" borderId="0" applyNumberFormat="0" applyBorder="0" applyAlignment="0" applyProtection="0"/>
    <xf numFmtId="0" fontId="15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164" fontId="16" fillId="12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164" fontId="16" fillId="12" borderId="0" applyNumberFormat="0" applyBorder="0" applyAlignment="0" applyProtection="0"/>
    <xf numFmtId="164" fontId="16" fillId="12" borderId="0" applyNumberFormat="0" applyBorder="0" applyAlignment="0" applyProtection="0"/>
    <xf numFmtId="164" fontId="16" fillId="12" borderId="0" applyNumberFormat="0" applyBorder="0" applyAlignment="0" applyProtection="0"/>
    <xf numFmtId="0" fontId="16" fillId="17" borderId="0" applyNumberFormat="0" applyBorder="0" applyAlignment="0" applyProtection="0"/>
    <xf numFmtId="164" fontId="16" fillId="21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64" fontId="16" fillId="21" borderId="0" applyNumberFormat="0" applyBorder="0" applyAlignment="0" applyProtection="0"/>
    <xf numFmtId="164" fontId="16" fillId="21" borderId="0" applyNumberFormat="0" applyBorder="0" applyAlignment="0" applyProtection="0"/>
    <xf numFmtId="164" fontId="16" fillId="21" borderId="0" applyNumberFormat="0" applyBorder="0" applyAlignment="0" applyProtection="0"/>
    <xf numFmtId="0" fontId="16" fillId="7" borderId="0" applyNumberFormat="0" applyBorder="0" applyAlignment="0" applyProtection="0"/>
    <xf numFmtId="164" fontId="16" fillId="16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64" fontId="16" fillId="16" borderId="0" applyNumberFormat="0" applyBorder="0" applyAlignment="0" applyProtection="0"/>
    <xf numFmtId="164" fontId="16" fillId="16" borderId="0" applyNumberFormat="0" applyBorder="0" applyAlignment="0" applyProtection="0"/>
    <xf numFmtId="164" fontId="16" fillId="16" borderId="0" applyNumberFormat="0" applyBorder="0" applyAlignment="0" applyProtection="0"/>
    <xf numFmtId="0" fontId="16" fillId="14" borderId="0" applyNumberFormat="0" applyBorder="0" applyAlignment="0" applyProtection="0"/>
    <xf numFmtId="164" fontId="16" fillId="6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164" fontId="16" fillId="6" borderId="0" applyNumberFormat="0" applyBorder="0" applyAlignment="0" applyProtection="0"/>
    <xf numFmtId="164" fontId="16" fillId="6" borderId="0" applyNumberFormat="0" applyBorder="0" applyAlignment="0" applyProtection="0"/>
    <xf numFmtId="164" fontId="16" fillId="6" borderId="0" applyNumberFormat="0" applyBorder="0" applyAlignment="0" applyProtection="0"/>
    <xf numFmtId="0" fontId="16" fillId="18" borderId="0" applyNumberFormat="0" applyBorder="0" applyAlignment="0" applyProtection="0"/>
    <xf numFmtId="164" fontId="16" fillId="12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164" fontId="16" fillId="12" borderId="0" applyNumberFormat="0" applyBorder="0" applyAlignment="0" applyProtection="0"/>
    <xf numFmtId="164" fontId="16" fillId="12" borderId="0" applyNumberFormat="0" applyBorder="0" applyAlignment="0" applyProtection="0"/>
    <xf numFmtId="164" fontId="16" fillId="12" borderId="0" applyNumberFormat="0" applyBorder="0" applyAlignment="0" applyProtection="0"/>
    <xf numFmtId="0" fontId="16" fillId="19" borderId="0" applyNumberFormat="0" applyBorder="0" applyAlignment="0" applyProtection="0"/>
    <xf numFmtId="164" fontId="16" fillId="7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164" fontId="16" fillId="7" borderId="0" applyNumberFormat="0" applyBorder="0" applyAlignment="0" applyProtection="0"/>
    <xf numFmtId="164" fontId="16" fillId="7" borderId="0" applyNumberFormat="0" applyBorder="0" applyAlignment="0" applyProtection="0"/>
    <xf numFmtId="164" fontId="16" fillId="7" borderId="0" applyNumberFormat="0" applyBorder="0" applyAlignment="0" applyProtection="0"/>
    <xf numFmtId="0" fontId="16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/>
    <xf numFmtId="0" fontId="17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7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7" fillId="25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8" fillId="26" borderId="0" applyNumberFormat="0" applyBorder="0" applyAlignment="0" applyProtection="0"/>
    <xf numFmtId="0" fontId="16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2" borderId="0" applyNumberFormat="0" applyBorder="0" applyAlignment="0" applyProtection="0"/>
    <xf numFmtId="0" fontId="4" fillId="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2" borderId="0" applyNumberFormat="0" applyBorder="0" applyAlignment="0" applyProtection="0"/>
    <xf numFmtId="0" fontId="16" fillId="29" borderId="0" applyNumberFormat="0" applyBorder="0" applyAlignment="0" applyProtection="0"/>
    <xf numFmtId="0" fontId="17" fillId="23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7" fillId="23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7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4" borderId="0" applyNumberFormat="0" applyBorder="0" applyAlignment="0" applyProtection="0"/>
    <xf numFmtId="0" fontId="16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6" fillId="29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5" borderId="0" applyNumberFormat="0" applyBorder="0" applyAlignment="0" applyProtection="0"/>
    <xf numFmtId="0" fontId="16" fillId="29" borderId="0" applyNumberFormat="0" applyBorder="0" applyAlignment="0" applyProtection="0"/>
    <xf numFmtId="0" fontId="16" fillId="3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6" borderId="0" applyNumberFormat="0" applyBorder="0" applyAlignment="0" applyProtection="0"/>
    <xf numFmtId="0" fontId="17" fillId="23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7" fillId="23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23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7" fillId="23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8" fillId="32" borderId="0" applyNumberFormat="0" applyBorder="0" applyAlignment="0" applyProtection="0"/>
    <xf numFmtId="0" fontId="16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6" fillId="36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4" borderId="0" applyNumberFormat="0" applyBorder="0" applyAlignment="0" applyProtection="0"/>
    <xf numFmtId="0" fontId="16" fillId="36" borderId="0" applyNumberFormat="0" applyBorder="0" applyAlignment="0" applyProtection="0"/>
    <xf numFmtId="0" fontId="16" fillId="34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4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18" borderId="0" applyNumberFormat="0" applyBorder="0" applyAlignment="0" applyProtection="0"/>
    <xf numFmtId="0" fontId="17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7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7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8" fillId="31" borderId="0" applyNumberFormat="0" applyBorder="0" applyAlignment="0" applyProtection="0"/>
    <xf numFmtId="0" fontId="16" fillId="32" borderId="0" applyNumberFormat="0" applyBorder="0" applyAlignment="0" applyProtection="0"/>
    <xf numFmtId="0" fontId="18" fillId="31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6" fillId="1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8" borderId="0" applyNumberFormat="0" applyBorder="0" applyAlignment="0" applyProtection="0"/>
    <xf numFmtId="0" fontId="16" fillId="18" borderId="0" applyNumberFormat="0" applyBorder="0" applyAlignment="0" applyProtection="0"/>
    <xf numFmtId="0" fontId="16" fillId="2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7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7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7" fillId="26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8" fillId="26" borderId="0" applyNumberFormat="0" applyBorder="0" applyAlignment="0" applyProtection="0"/>
    <xf numFmtId="0" fontId="16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6" fillId="19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41" borderId="0" applyNumberFormat="0" applyBorder="0" applyAlignment="0" applyProtection="0"/>
    <xf numFmtId="0" fontId="16" fillId="19" borderId="0" applyNumberFormat="0" applyBorder="0" applyAlignment="0" applyProtection="0"/>
    <xf numFmtId="0" fontId="16" fillId="41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41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1" borderId="0" applyNumberFormat="0" applyBorder="0" applyAlignment="0" applyProtection="0"/>
    <xf numFmtId="0" fontId="17" fillId="23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7" fillId="23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7" fillId="30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7" fillId="30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3" borderId="0" applyNumberFormat="0" applyBorder="0" applyAlignment="0" applyProtection="0"/>
    <xf numFmtId="0" fontId="16" fillId="23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6" fillId="21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44" borderId="0" applyNumberFormat="0" applyBorder="0" applyAlignment="0" applyProtection="0"/>
    <xf numFmtId="0" fontId="16" fillId="21" borderId="0" applyNumberFormat="0" applyBorder="0" applyAlignment="0" applyProtection="0"/>
    <xf numFmtId="0" fontId="16" fillId="44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44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9" fillId="6" borderId="0" applyNumberFormat="0" applyBorder="0" applyAlignment="0" applyProtection="0"/>
    <xf numFmtId="0" fontId="20" fillId="31" borderId="0" applyNumberFormat="0" applyBorder="0" applyAlignment="0" applyProtection="0"/>
    <xf numFmtId="0" fontId="19" fillId="6" borderId="0" applyNumberFormat="0" applyBorder="0" applyAlignment="0" applyProtection="0"/>
    <xf numFmtId="0" fontId="20" fillId="31" borderId="0" applyNumberFormat="0" applyBorder="0" applyAlignment="0" applyProtection="0"/>
    <xf numFmtId="0" fontId="19" fillId="6" borderId="0" applyNumberFormat="0" applyBorder="0" applyAlignment="0" applyProtection="0"/>
    <xf numFmtId="164" fontId="21" fillId="12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164" fontId="21" fillId="12" borderId="0" applyNumberFormat="0" applyBorder="0" applyAlignment="0" applyProtection="0"/>
    <xf numFmtId="164" fontId="21" fillId="12" borderId="0" applyNumberFormat="0" applyBorder="0" applyAlignment="0" applyProtection="0"/>
    <xf numFmtId="164" fontId="21" fillId="12" borderId="0" applyNumberFormat="0" applyBorder="0" applyAlignment="0" applyProtection="0"/>
    <xf numFmtId="0" fontId="21" fillId="8" borderId="0" applyNumberFormat="0" applyBorder="0" applyAlignment="0" applyProtection="0"/>
    <xf numFmtId="0" fontId="22" fillId="45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2" fillId="45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2" fillId="47" borderId="20" applyNumberFormat="0" applyAlignment="0" applyProtection="0"/>
    <xf numFmtId="0" fontId="22" fillId="47" borderId="20" applyNumberFormat="0" applyAlignment="0" applyProtection="0"/>
    <xf numFmtId="0" fontId="22" fillId="47" borderId="20" applyNumberFormat="0" applyAlignment="0" applyProtection="0"/>
    <xf numFmtId="0" fontId="22" fillId="47" borderId="20" applyNumberFormat="0" applyAlignment="0" applyProtection="0"/>
    <xf numFmtId="0" fontId="22" fillId="47" borderId="20" applyNumberFormat="0" applyAlignment="0" applyProtection="0"/>
    <xf numFmtId="0" fontId="22" fillId="47" borderId="20" applyNumberFormat="0" applyAlignment="0" applyProtection="0"/>
    <xf numFmtId="0" fontId="23" fillId="46" borderId="20" applyNumberFormat="0" applyAlignment="0" applyProtection="0"/>
    <xf numFmtId="0" fontId="22" fillId="47" borderId="20" applyNumberFormat="0" applyAlignment="0" applyProtection="0"/>
    <xf numFmtId="0" fontId="22" fillId="47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0" fontId="23" fillId="46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0" fontId="22" fillId="45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164" fontId="24" fillId="47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0" fontId="22" fillId="45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164" fontId="24" fillId="47" borderId="20" applyNumberFormat="0" applyAlignment="0" applyProtection="0"/>
    <xf numFmtId="0" fontId="22" fillId="45" borderId="20" applyNumberFormat="0" applyAlignment="0" applyProtection="0"/>
    <xf numFmtId="0" fontId="25" fillId="34" borderId="21" applyNumberFormat="0" applyAlignment="0" applyProtection="0"/>
    <xf numFmtId="0" fontId="25" fillId="48" borderId="21" applyNumberFormat="0" applyAlignment="0" applyProtection="0"/>
    <xf numFmtId="0" fontId="25" fillId="48" borderId="21" applyNumberFormat="0" applyAlignment="0" applyProtection="0"/>
    <xf numFmtId="0" fontId="25" fillId="48" borderId="21" applyNumberFormat="0" applyAlignment="0" applyProtection="0"/>
    <xf numFmtId="164" fontId="25" fillId="48" borderId="21" applyNumberFormat="0" applyAlignment="0" applyProtection="0"/>
    <xf numFmtId="164" fontId="25" fillId="48" borderId="21" applyNumberFormat="0" applyAlignment="0" applyProtection="0"/>
    <xf numFmtId="164" fontId="25" fillId="48" borderId="21" applyNumberFormat="0" applyAlignment="0" applyProtection="0"/>
    <xf numFmtId="164" fontId="25" fillId="48" borderId="21" applyNumberFormat="0" applyAlignment="0" applyProtection="0"/>
    <xf numFmtId="0" fontId="25" fillId="48" borderId="21" applyNumberFormat="0" applyAlignment="0" applyProtection="0"/>
    <xf numFmtId="164" fontId="26" fillId="0" borderId="22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164" fontId="26" fillId="0" borderId="22" applyNumberFormat="0" applyFill="0" applyAlignment="0" applyProtection="0"/>
    <xf numFmtId="164" fontId="26" fillId="0" borderId="22" applyNumberFormat="0" applyFill="0" applyAlignment="0" applyProtection="0"/>
    <xf numFmtId="164" fontId="26" fillId="0" borderId="22" applyNumberFormat="0" applyFill="0" applyAlignment="0" applyProtection="0"/>
    <xf numFmtId="0" fontId="27" fillId="0" borderId="23" applyNumberFormat="0" applyFill="0" applyAlignment="0" applyProtection="0"/>
    <xf numFmtId="0" fontId="25" fillId="48" borderId="21" applyNumberFormat="0" applyAlignment="0" applyProtection="0"/>
    <xf numFmtId="0" fontId="25" fillId="48" borderId="21" applyNumberFormat="0" applyAlignment="0" applyProtection="0"/>
    <xf numFmtId="43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172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17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7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180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1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5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29" fillId="0" borderId="0"/>
    <xf numFmtId="187" fontId="30" fillId="0" borderId="0">
      <protection locked="0"/>
    </xf>
    <xf numFmtId="187" fontId="30" fillId="0" borderId="0">
      <protection locked="0"/>
    </xf>
    <xf numFmtId="187" fontId="30" fillId="0" borderId="0">
      <protection locked="0"/>
    </xf>
    <xf numFmtId="0" fontId="31" fillId="0" borderId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90" fontId="5" fillId="0" borderId="0" applyFont="0" applyFill="0" applyBorder="0" applyAlignment="0" applyProtection="0"/>
    <xf numFmtId="191" fontId="14" fillId="0" borderId="0" applyFont="0" applyFill="0" applyBorder="0" applyAlignment="0" applyProtection="0"/>
    <xf numFmtId="19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3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71" fontId="32" fillId="0" borderId="0" applyFont="0" applyFill="0" applyBorder="0" applyAlignment="0" applyProtection="0"/>
    <xf numFmtId="44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89" fontId="14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71" fontId="32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5" fontId="5" fillId="0" borderId="0" applyFont="0" applyFill="0" applyBorder="0" applyAlignment="0" applyProtection="0"/>
    <xf numFmtId="191" fontId="14" fillId="0" borderId="0" applyFont="0" applyFill="0" applyBorder="0" applyAlignment="0" applyProtection="0"/>
    <xf numFmtId="171" fontId="1" fillId="0" borderId="0" applyFont="0" applyFill="0" applyBorder="0" applyAlignment="0" applyProtection="0"/>
    <xf numFmtId="190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89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90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89" fontId="14" fillId="0" borderId="0" applyFont="0" applyFill="0" applyBorder="0" applyAlignment="0" applyProtection="0"/>
    <xf numFmtId="193" fontId="5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93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89" fontId="14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6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6" fontId="5" fillId="0" borderId="0" applyFont="0" applyFill="0" applyBorder="0" applyAlignment="0" applyProtection="0"/>
    <xf numFmtId="190" fontId="15" fillId="0" borderId="0" applyFont="0" applyFill="0" applyBorder="0" applyAlignment="0" applyProtection="0"/>
    <xf numFmtId="189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9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9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9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6" fontId="5" fillId="0" borderId="0" applyFont="0" applyFill="0" applyBorder="0" applyAlignment="0" applyProtection="0"/>
    <xf numFmtId="197" fontId="30" fillId="0" borderId="0">
      <protection locked="0"/>
    </xf>
    <xf numFmtId="19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34" fillId="49" borderId="0" applyNumberFormat="0" applyBorder="0" applyAlignment="0" applyProtection="0"/>
    <xf numFmtId="0" fontId="35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1" borderId="0" applyNumberFormat="0" applyBorder="0" applyAlignment="0" applyProtection="0"/>
    <xf numFmtId="0" fontId="35" fillId="52" borderId="0" applyNumberFormat="0" applyBorder="0" applyAlignment="0" applyProtection="0"/>
    <xf numFmtId="0" fontId="34" fillId="51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5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7" fillId="0" borderId="0"/>
    <xf numFmtId="164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64" fontId="38" fillId="0" borderId="0" applyNumberFormat="0" applyFill="0" applyBorder="0" applyAlignment="0" applyProtection="0"/>
    <xf numFmtId="164" fontId="38" fillId="0" borderId="0" applyNumberFormat="0" applyFill="0" applyBorder="0" applyAlignment="0" applyProtection="0"/>
    <xf numFmtId="164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5" fillId="49" borderId="0" applyNumberFormat="0" applyBorder="0" applyAlignment="0" applyProtection="0"/>
    <xf numFmtId="0" fontId="35" fillId="52" borderId="0" applyNumberFormat="0" applyBorder="0" applyAlignment="0" applyProtection="0"/>
    <xf numFmtId="0" fontId="35" fillId="51" borderId="0" applyNumberFormat="0" applyBorder="0" applyAlignment="0" applyProtection="0"/>
    <xf numFmtId="0" fontId="35" fillId="5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164" fontId="16" fillId="56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164" fontId="16" fillId="56" borderId="0" applyNumberFormat="0" applyBorder="0" applyAlignment="0" applyProtection="0"/>
    <xf numFmtId="164" fontId="16" fillId="56" borderId="0" applyNumberFormat="0" applyBorder="0" applyAlignment="0" applyProtection="0"/>
    <xf numFmtId="164" fontId="16" fillId="56" borderId="0" applyNumberFormat="0" applyBorder="0" applyAlignment="0" applyProtection="0"/>
    <xf numFmtId="0" fontId="16" fillId="22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23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6" fillId="34" borderId="0" applyNumberFormat="0" applyBorder="0" applyAlignment="0" applyProtection="0"/>
    <xf numFmtId="0" fontId="16" fillId="3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164" fontId="16" fillId="21" borderId="0" applyNumberFormat="0" applyBorder="0" applyAlignment="0" applyProtection="0"/>
    <xf numFmtId="164" fontId="16" fillId="21" borderId="0" applyNumberFormat="0" applyBorder="0" applyAlignment="0" applyProtection="0"/>
    <xf numFmtId="164" fontId="16" fillId="21" borderId="0" applyNumberFormat="0" applyBorder="0" applyAlignment="0" applyProtection="0"/>
    <xf numFmtId="164" fontId="16" fillId="21" borderId="0" applyNumberFormat="0" applyBorder="0" applyAlignment="0" applyProtection="0"/>
    <xf numFmtId="0" fontId="16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23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23" borderId="0" applyNumberFormat="0" applyBorder="0" applyAlignment="0" applyProtection="0"/>
    <xf numFmtId="0" fontId="16" fillId="32" borderId="0" applyNumberFormat="0" applyBorder="0" applyAlignment="0" applyProtection="0"/>
    <xf numFmtId="164" fontId="16" fillId="1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164" fontId="16" fillId="16" borderId="0" applyNumberFormat="0" applyBorder="0" applyAlignment="0" applyProtection="0"/>
    <xf numFmtId="164" fontId="16" fillId="16" borderId="0" applyNumberFormat="0" applyBorder="0" applyAlignment="0" applyProtection="0"/>
    <xf numFmtId="164" fontId="16" fillId="16" borderId="0" applyNumberFormat="0" applyBorder="0" applyAlignment="0" applyProtection="0"/>
    <xf numFmtId="0" fontId="16" fillId="36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3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1" borderId="0" applyNumberFormat="0" applyBorder="0" applyAlignment="0" applyProtection="0"/>
    <xf numFmtId="164" fontId="16" fillId="5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164" fontId="16" fillId="57" borderId="0" applyNumberFormat="0" applyBorder="0" applyAlignment="0" applyProtection="0"/>
    <xf numFmtId="164" fontId="16" fillId="57" borderId="0" applyNumberFormat="0" applyBorder="0" applyAlignment="0" applyProtection="0"/>
    <xf numFmtId="164" fontId="16" fillId="57" borderId="0" applyNumberFormat="0" applyBorder="0" applyAlignment="0" applyProtection="0"/>
    <xf numFmtId="0" fontId="16" fillId="18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6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164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164" fontId="16" fillId="19" borderId="0" applyNumberFormat="0" applyBorder="0" applyAlignment="0" applyProtection="0"/>
    <xf numFmtId="164" fontId="16" fillId="19" borderId="0" applyNumberFormat="0" applyBorder="0" applyAlignment="0" applyProtection="0"/>
    <xf numFmtId="164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30" borderId="0" applyNumberFormat="0" applyBorder="0" applyAlignment="0" applyProtection="0"/>
    <xf numFmtId="0" fontId="16" fillId="23" borderId="0" applyNumberFormat="0" applyBorder="0" applyAlignment="0" applyProtection="0"/>
    <xf numFmtId="0" fontId="16" fillId="43" borderId="0" applyNumberFormat="0" applyBorder="0" applyAlignment="0" applyProtection="0"/>
    <xf numFmtId="164" fontId="16" fillId="29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164" fontId="16" fillId="29" borderId="0" applyNumberFormat="0" applyBorder="0" applyAlignment="0" applyProtection="0"/>
    <xf numFmtId="164" fontId="16" fillId="29" borderId="0" applyNumberFormat="0" applyBorder="0" applyAlignment="0" applyProtection="0"/>
    <xf numFmtId="164" fontId="16" fillId="29" borderId="0" applyNumberFormat="0" applyBorder="0" applyAlignment="0" applyProtection="0"/>
    <xf numFmtId="0" fontId="40" fillId="33" borderId="0" applyNumberFormat="0" applyBorder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0" fontId="41" fillId="11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164" fontId="41" fillId="15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164" fontId="41" fillId="15" borderId="20" applyNumberFormat="0" applyAlignment="0" applyProtection="0"/>
    <xf numFmtId="0" fontId="41" fillId="11" borderId="20" applyNumberFormat="0" applyAlignment="0" applyProtection="0"/>
    <xf numFmtId="19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3" fontId="14" fillId="0" borderId="0" applyFont="0" applyFill="0" applyBorder="0" applyAlignment="0" applyProtection="0"/>
    <xf numFmtId="203" fontId="14" fillId="0" borderId="0" applyFont="0" applyFill="0" applyBorder="0" applyAlignment="0" applyProtection="0"/>
    <xf numFmtId="203" fontId="14" fillId="0" borderId="0" applyFont="0" applyFill="0" applyBorder="0" applyAlignment="0" applyProtection="0"/>
    <xf numFmtId="202" fontId="5" fillId="0" borderId="0" applyFont="0" applyFill="0" applyBorder="0" applyAlignment="0" applyProtection="0"/>
    <xf numFmtId="201" fontId="42" fillId="0" borderId="0" applyNumberFormat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1" fontId="32" fillId="0" borderId="0" applyFont="0" applyFill="0" applyBorder="0" applyAlignment="0" applyProtection="0"/>
    <xf numFmtId="201" fontId="33" fillId="0" borderId="0" applyFont="0" applyFill="0" applyBorder="0" applyAlignment="0" applyProtection="0"/>
    <xf numFmtId="44" fontId="5" fillId="0" borderId="0" applyFont="0" applyFill="0" applyBorder="0" applyAlignment="0" applyProtection="0"/>
    <xf numFmtId="204" fontId="43" fillId="0" borderId="0"/>
    <xf numFmtId="0" fontId="44" fillId="0" borderId="0"/>
    <xf numFmtId="205" fontId="43" fillId="0" borderId="0"/>
    <xf numFmtId="205" fontId="43" fillId="0" borderId="0"/>
    <xf numFmtId="0" fontId="5" fillId="0" borderId="0"/>
    <xf numFmtId="0" fontId="15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206" fontId="46" fillId="0" borderId="0">
      <protection locked="0"/>
    </xf>
    <xf numFmtId="0" fontId="33" fillId="0" borderId="0" applyNumberFormat="0" applyFont="0" applyFill="0" applyBorder="0" applyAlignment="0" applyProtection="0"/>
    <xf numFmtId="206" fontId="47" fillId="0" borderId="0">
      <protection locked="0"/>
    </xf>
    <xf numFmtId="0" fontId="33" fillId="0" borderId="0" applyNumberFormat="0" applyFont="0" applyFill="0" applyBorder="0" applyAlignment="0" applyProtection="0"/>
    <xf numFmtId="206" fontId="47" fillId="0" borderId="0">
      <protection locked="0"/>
    </xf>
    <xf numFmtId="0" fontId="33" fillId="0" borderId="0" applyNumberFormat="0" applyFont="0" applyFill="0" applyBorder="0" applyAlignment="0" applyProtection="0"/>
    <xf numFmtId="206" fontId="47" fillId="0" borderId="0">
      <protection locked="0"/>
    </xf>
    <xf numFmtId="0" fontId="33" fillId="0" borderId="0" applyNumberFormat="0" applyFont="0" applyFill="0" applyBorder="0" applyAlignment="0" applyProtection="0"/>
    <xf numFmtId="206" fontId="47" fillId="0" borderId="0">
      <protection locked="0"/>
    </xf>
    <xf numFmtId="0" fontId="33" fillId="0" borderId="0" applyNumberFormat="0" applyFont="0" applyFill="0" applyBorder="0" applyAlignment="0" applyProtection="0"/>
    <xf numFmtId="206" fontId="47" fillId="0" borderId="0">
      <protection locked="0"/>
    </xf>
    <xf numFmtId="0" fontId="33" fillId="0" borderId="0" applyNumberFormat="0" applyFont="0" applyFill="0" applyBorder="0" applyAlignment="0" applyProtection="0"/>
    <xf numFmtId="206" fontId="47" fillId="0" borderId="0">
      <protection locked="0"/>
    </xf>
    <xf numFmtId="0" fontId="33" fillId="0" borderId="0" applyNumberFormat="0" applyFont="0" applyFill="0" applyBorder="0" applyAlignment="0" applyProtection="0"/>
    <xf numFmtId="14" fontId="5" fillId="0" borderId="0"/>
    <xf numFmtId="2" fontId="5" fillId="0" borderId="0"/>
    <xf numFmtId="2" fontId="5" fillId="0" borderId="0" applyNumberFormat="0" applyFill="0" applyBorder="0" applyAlignment="0" applyProtection="0"/>
    <xf numFmtId="2" fontId="33" fillId="0" borderId="0" applyFont="0" applyFill="0" applyBorder="0" applyAlignment="0" applyProtection="0"/>
    <xf numFmtId="2" fontId="5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49" fillId="0" borderId="25" applyNumberFormat="0" applyFill="0" applyAlignment="0" applyProtection="0"/>
    <xf numFmtId="0" fontId="50" fillId="0" borderId="0" applyNumberFormat="0" applyFill="0" applyBorder="0" applyAlignment="0" applyProtection="0"/>
    <xf numFmtId="0" fontId="49" fillId="0" borderId="25" applyNumberFormat="0" applyFill="0" applyAlignment="0" applyProtection="0"/>
    <xf numFmtId="0" fontId="2" fillId="0" borderId="1" applyNumberFormat="0" applyFill="0" applyAlignment="0" applyProtection="0"/>
    <xf numFmtId="0" fontId="36" fillId="0" borderId="24" applyNumberFormat="0" applyFill="0" applyAlignment="0" applyProtection="0"/>
    <xf numFmtId="0" fontId="49" fillId="0" borderId="25" applyNumberFormat="0" applyFill="0" applyAlignment="0" applyProtection="0"/>
    <xf numFmtId="0" fontId="51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51" fillId="0" borderId="26" applyNumberFormat="0" applyFill="0" applyAlignment="0" applyProtection="0"/>
    <xf numFmtId="0" fontId="52" fillId="0" borderId="26" applyNumberFormat="0" applyFill="0" applyAlignment="0" applyProtection="0"/>
    <xf numFmtId="0" fontId="51" fillId="0" borderId="26" applyNumberFormat="0" applyFill="0" applyAlignment="0" applyProtection="0"/>
    <xf numFmtId="0" fontId="39" fillId="0" borderId="27" applyNumberFormat="0" applyFill="0" applyAlignment="0" applyProtection="0"/>
    <xf numFmtId="0" fontId="3" fillId="0" borderId="2" applyNumberFormat="0" applyFill="0" applyAlignment="0" applyProtection="0"/>
    <xf numFmtId="0" fontId="39" fillId="0" borderId="27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3" fillId="0" borderId="0" applyNumberFormat="0" applyFont="0" applyFill="0" applyBorder="0" applyAlignment="0" applyProtection="0"/>
    <xf numFmtId="0" fontId="33" fillId="0" borderId="0" applyNumberFormat="0" applyFont="0" applyFill="0" applyBorder="0" applyAlignment="0" applyProtection="0"/>
    <xf numFmtId="0" fontId="53" fillId="0" borderId="0" applyFill="0" applyBorder="0" applyProtection="0">
      <alignment horizontal="center" vertical="center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3" fillId="0" borderId="0" applyFill="0" applyBorder="0" applyProtection="0">
      <alignment horizontal="center" vertical="center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59" fillId="0" borderId="0" applyFill="0" applyBorder="0" applyAlignment="0" applyProtection="0">
      <alignment vertical="top"/>
      <protection locked="0"/>
    </xf>
    <xf numFmtId="164" fontId="59" fillId="0" borderId="0" applyFill="0" applyBorder="0" applyAlignment="0" applyProtection="0">
      <alignment vertical="top"/>
      <protection locked="0"/>
    </xf>
    <xf numFmtId="164" fontId="59" fillId="0" borderId="0" applyFill="0" applyBorder="0" applyAlignment="0" applyProtection="0">
      <alignment vertical="top"/>
      <protection locked="0"/>
    </xf>
    <xf numFmtId="0" fontId="59" fillId="0" borderId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Fill="0" applyBorder="0" applyProtection="0">
      <alignment horizontal="center" vertical="center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164" fontId="19" fillId="10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164" fontId="19" fillId="10" borderId="0" applyNumberFormat="0" applyBorder="0" applyAlignment="0" applyProtection="0"/>
    <xf numFmtId="164" fontId="19" fillId="10" borderId="0" applyNumberFormat="0" applyBorder="0" applyAlignment="0" applyProtection="0"/>
    <xf numFmtId="164" fontId="19" fillId="10" borderId="0" applyNumberFormat="0" applyBorder="0" applyAlignment="0" applyProtection="0"/>
    <xf numFmtId="0" fontId="19" fillId="6" borderId="0" applyNumberFormat="0" applyBorder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41" fillId="11" borderId="20" applyNumberFormat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41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41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18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0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1" fillId="0" borderId="0" applyFont="0" applyFill="0" applyBorder="0" applyAlignment="0" applyProtection="0"/>
    <xf numFmtId="40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61" fillId="0" borderId="0" applyFont="0" applyFill="0" applyBorder="0" applyAlignment="0" applyProtection="0"/>
    <xf numFmtId="40" fontId="14" fillId="0" borderId="0" applyFont="0" applyFill="0" applyBorder="0" applyAlignment="0" applyProtection="0"/>
    <xf numFmtId="209" fontId="5" fillId="0" borderId="0" applyFont="0" applyFill="0" applyBorder="0" applyAlignment="0" applyProtection="0"/>
    <xf numFmtId="165" fontId="61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21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211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3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1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99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217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93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93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1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176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221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22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5" fillId="0" borderId="0"/>
    <xf numFmtId="0" fontId="5" fillId="0" borderId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6" fontId="5" fillId="0" borderId="0" applyFont="0" applyFill="0" applyBorder="0" applyAlignment="0" applyProtection="0"/>
    <xf numFmtId="226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22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2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28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231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22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31" fontId="5" fillId="0" borderId="0" applyFont="0" applyFill="0" applyBorder="0" applyAlignment="0" applyProtection="0"/>
    <xf numFmtId="23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1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231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23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20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20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0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2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31" fontId="15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6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0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0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29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229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31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3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3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201" fontId="33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234" fontId="15" fillId="0" borderId="0" applyFill="0" applyBorder="0" applyAlignment="0" applyProtection="0"/>
    <xf numFmtId="221" fontId="5" fillId="0" borderId="0" applyFont="0" applyFill="0" applyBorder="0" applyAlignment="0" applyProtection="0"/>
    <xf numFmtId="235" fontId="5" fillId="0" borderId="0" applyFill="0" applyBorder="0" applyAlignment="0" applyProtection="0"/>
    <xf numFmtId="235" fontId="5" fillId="0" borderId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35" fontId="5" fillId="0" borderId="0" applyFill="0" applyBorder="0" applyAlignment="0" applyProtection="0"/>
    <xf numFmtId="179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35" fontId="5" fillId="0" borderId="0" applyFill="0" applyBorder="0" applyAlignment="0" applyProtection="0"/>
    <xf numFmtId="235" fontId="5" fillId="0" borderId="0" applyFill="0" applyBorder="0" applyAlignment="0" applyProtection="0"/>
    <xf numFmtId="165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35" fontId="5" fillId="0" borderId="0" applyFill="0" applyBorder="0" applyAlignment="0" applyProtection="0"/>
    <xf numFmtId="235" fontId="5" fillId="0" borderId="0" applyFill="0" applyBorder="0" applyAlignment="0" applyProtection="0"/>
    <xf numFmtId="40" fontId="14" fillId="0" borderId="0" applyFont="0" applyFill="0" applyBorder="0" applyAlignment="0" applyProtection="0"/>
    <xf numFmtId="221" fontId="5" fillId="0" borderId="0" applyFont="0" applyFill="0" applyBorder="0" applyAlignment="0" applyProtection="0"/>
    <xf numFmtId="235" fontId="5" fillId="0" borderId="0" applyFill="0" applyBorder="0" applyAlignment="0" applyProtection="0"/>
    <xf numFmtId="22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0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17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2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2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40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226" fontId="5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5" fillId="0" borderId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22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238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238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181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18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40" fontId="5" fillId="0" borderId="0" applyFont="0" applyFill="0" applyBorder="0" applyAlignment="0" applyProtection="0"/>
    <xf numFmtId="241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38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4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21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23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5" fillId="0" borderId="0" applyFont="0" applyFill="0" applyBorder="0" applyAlignment="0" applyProtection="0"/>
    <xf numFmtId="242" fontId="5" fillId="0" borderId="0" applyFont="0" applyFill="0" applyBorder="0" applyAlignment="0" applyProtection="0"/>
    <xf numFmtId="228" fontId="5" fillId="0" borderId="0" applyFont="0" applyFill="0" applyBorder="0" applyAlignment="0" applyProtection="0"/>
    <xf numFmtId="240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240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240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40" fontId="5" fillId="0" borderId="0" applyFont="0" applyFill="0" applyBorder="0" applyAlignment="0" applyProtection="0"/>
    <xf numFmtId="240" fontId="5" fillId="0" borderId="0" applyFont="0" applyFill="0" applyBorder="0" applyAlignment="0" applyProtection="0"/>
    <xf numFmtId="243" fontId="62" fillId="0" borderId="0" applyFont="0" applyFill="0" applyBorder="0" applyAlignment="0" applyProtection="0"/>
    <xf numFmtId="165" fontId="5" fillId="0" borderId="0" applyFont="0" applyFill="0" applyBorder="0" applyAlignment="0" applyProtection="0"/>
    <xf numFmtId="240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244" fontId="5" fillId="0" borderId="0" applyFill="0" applyBorder="0" applyAlignment="0" applyProtection="0"/>
    <xf numFmtId="174" fontId="5" fillId="0" borderId="0" applyFont="0" applyFill="0" applyBorder="0" applyAlignment="0" applyProtection="0"/>
    <xf numFmtId="244" fontId="5" fillId="0" borderId="0" applyFill="0" applyBorder="0" applyAlignment="0" applyProtection="0"/>
    <xf numFmtId="19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244" fontId="5" fillId="0" borderId="0" applyFill="0" applyBorder="0" applyAlignment="0" applyProtection="0"/>
    <xf numFmtId="244" fontId="5" fillId="0" borderId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44" fontId="5" fillId="0" borderId="0" applyFill="0" applyBorder="0" applyAlignment="0" applyProtection="0"/>
    <xf numFmtId="43" fontId="1" fillId="0" borderId="0" applyFont="0" applyFill="0" applyBorder="0" applyAlignment="0" applyProtection="0"/>
    <xf numFmtId="244" fontId="5" fillId="0" borderId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15" fillId="0" borderId="0" applyFont="0" applyFill="0" applyBorder="0" applyAlignment="0" applyProtection="0"/>
    <xf numFmtId="244" fontId="5" fillId="0" borderId="0" applyFill="0" applyBorder="0" applyAlignment="0" applyProtection="0"/>
    <xf numFmtId="244" fontId="5" fillId="0" borderId="0" applyFill="0" applyBorder="0" applyAlignment="0" applyProtection="0"/>
    <xf numFmtId="40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0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45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4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4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0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209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4" fontId="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09" fontId="5" fillId="0" borderId="0" applyFont="0" applyFill="0" applyBorder="0" applyAlignment="0" applyProtection="0"/>
    <xf numFmtId="223" fontId="5" fillId="0" borderId="0" applyFont="0" applyFill="0" applyAlignment="0" applyProtection="0"/>
    <xf numFmtId="173" fontId="9" fillId="0" borderId="0" applyFont="0" applyFill="0" applyBorder="0" applyAlignment="0" applyProtection="0"/>
    <xf numFmtId="40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223" fontId="5" fillId="0" borderId="0" applyFont="0" applyFill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24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88" fontId="14" fillId="0" borderId="0" applyFont="0" applyFill="0" applyBorder="0" applyAlignment="0" applyProtection="0"/>
    <xf numFmtId="249" fontId="14" fillId="0" borderId="0" applyFont="0" applyFill="0" applyBorder="0" applyAlignment="0" applyProtection="0"/>
    <xf numFmtId="24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5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90" fontId="15" fillId="0" borderId="0" applyFont="0" applyFill="0" applyBorder="0" applyAlignment="0" applyProtection="0"/>
    <xf numFmtId="189" fontId="14" fillId="0" borderId="0" applyFont="0" applyFill="0" applyBorder="0" applyAlignment="0" applyProtection="0"/>
    <xf numFmtId="190" fontId="15" fillId="0" borderId="0" applyFont="0" applyFill="0" applyBorder="0" applyAlignment="0" applyProtection="0"/>
    <xf numFmtId="189" fontId="14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9" fontId="14" fillId="0" borderId="0" applyFont="0" applyFill="0" applyBorder="0" applyAlignment="0" applyProtection="0"/>
    <xf numFmtId="190" fontId="15" fillId="0" borderId="0" applyFont="0" applyFill="0" applyBorder="0" applyAlignment="0" applyProtection="0"/>
    <xf numFmtId="189" fontId="14" fillId="0" borderId="0" applyFont="0" applyFill="0" applyBorder="0" applyAlignment="0" applyProtection="0"/>
    <xf numFmtId="190" fontId="15" fillId="0" borderId="0" applyFont="0" applyFill="0" applyBorder="0" applyAlignment="0" applyProtection="0"/>
    <xf numFmtId="189" fontId="14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9" fontId="14" fillId="0" borderId="0" applyFont="0" applyFill="0" applyBorder="0" applyAlignment="0" applyProtection="0"/>
    <xf numFmtId="190" fontId="15" fillId="0" borderId="0" applyFont="0" applyFill="0" applyBorder="0" applyAlignment="0" applyProtection="0"/>
    <xf numFmtId="189" fontId="14" fillId="0" borderId="0" applyFont="0" applyFill="0" applyBorder="0" applyAlignment="0" applyProtection="0"/>
    <xf numFmtId="190" fontId="15" fillId="0" borderId="0" applyFont="0" applyFill="0" applyBorder="0" applyAlignment="0" applyProtection="0"/>
    <xf numFmtId="189" fontId="14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9" fontId="14" fillId="0" borderId="0" applyFont="0" applyFill="0" applyBorder="0" applyAlignment="0" applyProtection="0"/>
    <xf numFmtId="190" fontId="15" fillId="0" borderId="0" applyFont="0" applyFill="0" applyBorder="0" applyAlignment="0" applyProtection="0"/>
    <xf numFmtId="189" fontId="14" fillId="0" borderId="0" applyFont="0" applyFill="0" applyBorder="0" applyAlignment="0" applyProtection="0"/>
    <xf numFmtId="190" fontId="15" fillId="0" borderId="0" applyFont="0" applyFill="0" applyBorder="0" applyAlignment="0" applyProtection="0"/>
    <xf numFmtId="189" fontId="14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9" fontId="14" fillId="0" borderId="0" applyFont="0" applyFill="0" applyBorder="0" applyAlignment="0" applyProtection="0"/>
    <xf numFmtId="190" fontId="15" fillId="0" borderId="0" applyFont="0" applyFill="0" applyBorder="0" applyAlignment="0" applyProtection="0"/>
    <xf numFmtId="189" fontId="14" fillId="0" borderId="0" applyFont="0" applyFill="0" applyBorder="0" applyAlignment="0" applyProtection="0"/>
    <xf numFmtId="190" fontId="15" fillId="0" borderId="0" applyFont="0" applyFill="0" applyBorder="0" applyAlignment="0" applyProtection="0"/>
    <xf numFmtId="189" fontId="14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9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5" fontId="5" fillId="0" borderId="0" applyFont="0" applyFill="0" applyBorder="0" applyAlignment="0" applyProtection="0"/>
    <xf numFmtId="189" fontId="14" fillId="0" borderId="0" applyFont="0" applyFill="0" applyBorder="0" applyAlignment="0" applyProtection="0"/>
    <xf numFmtId="185" fontId="5" fillId="0" borderId="0" applyFont="0" applyFill="0" applyBorder="0" applyAlignment="0" applyProtection="0"/>
    <xf numFmtId="189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5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21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50" fontId="5" fillId="0" borderId="0" applyFont="0" applyFill="0" applyBorder="0" applyAlignment="0" applyProtection="0"/>
    <xf numFmtId="190" fontId="1" fillId="0" borderId="0" applyFont="0" applyFill="0" applyBorder="0" applyAlignment="0" applyProtection="0"/>
    <xf numFmtId="250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250" fontId="5" fillId="0" borderId="0" applyFont="0" applyFill="0" applyBorder="0" applyAlignment="0" applyProtection="0"/>
    <xf numFmtId="250" fontId="5" fillId="0" borderId="0" applyFont="0" applyFill="0" applyBorder="0" applyAlignment="0" applyProtection="0"/>
    <xf numFmtId="250" fontId="5" fillId="0" borderId="0" applyFont="0" applyFill="0" applyBorder="0" applyAlignment="0" applyProtection="0"/>
    <xf numFmtId="25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251" fontId="5" fillId="0" borderId="0" applyFill="0" applyBorder="0" applyAlignment="0" applyProtection="0"/>
    <xf numFmtId="0" fontId="15" fillId="0" borderId="0" applyFont="0" applyFill="0" applyBorder="0" applyAlignment="0" applyProtection="0"/>
    <xf numFmtId="229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51" fontId="5" fillId="0" borderId="0" applyFill="0" applyBorder="0" applyAlignment="0" applyProtection="0"/>
    <xf numFmtId="251" fontId="5" fillId="0" borderId="0" applyFill="0" applyBorder="0" applyAlignment="0" applyProtection="0"/>
    <xf numFmtId="221" fontId="5" fillId="0" borderId="0" applyFont="0" applyFill="0" applyBorder="0" applyAlignment="0" applyProtection="0"/>
    <xf numFmtId="251" fontId="5" fillId="0" borderId="0" applyFill="0" applyBorder="0" applyAlignment="0" applyProtection="0"/>
    <xf numFmtId="251" fontId="5" fillId="0" borderId="0" applyFill="0" applyBorder="0" applyAlignment="0" applyProtection="0"/>
    <xf numFmtId="224" fontId="14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250" fontId="5" fillId="0" borderId="0" applyFont="0" applyFill="0" applyBorder="0" applyAlignment="0" applyProtection="0"/>
    <xf numFmtId="250" fontId="5" fillId="0" borderId="0" applyFont="0" applyFill="0" applyBorder="0" applyAlignment="0" applyProtection="0"/>
    <xf numFmtId="250" fontId="5" fillId="0" borderId="0" applyFont="0" applyFill="0" applyBorder="0" applyAlignment="0" applyProtection="0"/>
    <xf numFmtId="250" fontId="5" fillId="0" borderId="0" applyFont="0" applyFill="0" applyBorder="0" applyAlignment="0" applyProtection="0"/>
    <xf numFmtId="250" fontId="5" fillId="0" borderId="0" applyFont="0" applyFill="0" applyBorder="0" applyAlignment="0" applyProtection="0"/>
    <xf numFmtId="250" fontId="5" fillId="0" borderId="0" applyFont="0" applyFill="0" applyBorder="0" applyAlignment="0" applyProtection="0"/>
    <xf numFmtId="250" fontId="5" fillId="0" borderId="0" applyFont="0" applyFill="0" applyBorder="0" applyAlignment="0" applyProtection="0"/>
    <xf numFmtId="250" fontId="5" fillId="0" borderId="0" applyFont="0" applyFill="0" applyBorder="0" applyAlignment="0" applyProtection="0"/>
    <xf numFmtId="250" fontId="5" fillId="0" borderId="0" applyFont="0" applyFill="0" applyBorder="0" applyAlignment="0" applyProtection="0"/>
    <xf numFmtId="250" fontId="5" fillId="0" borderId="0" applyFont="0" applyFill="0" applyBorder="0" applyAlignment="0" applyProtection="0"/>
    <xf numFmtId="252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90" fontId="5" fillId="0" borderId="0" applyFont="0" applyFill="0" applyBorder="0" applyAlignment="0" applyProtection="0"/>
    <xf numFmtId="252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9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4" fillId="0" borderId="0" applyFont="0" applyFill="0" applyBorder="0" applyAlignment="0" applyProtection="0"/>
    <xf numFmtId="190" fontId="5" fillId="0" borderId="0" applyFont="0" applyFill="0" applyBorder="0" applyAlignment="0" applyProtection="0"/>
    <xf numFmtId="250" fontId="5" fillId="0" borderId="0" applyFont="0" applyFill="0" applyBorder="0" applyAlignment="0" applyProtection="0"/>
    <xf numFmtId="250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4" fontId="15" fillId="0" borderId="0" applyFill="0" applyBorder="0" applyAlignment="0" applyProtection="0"/>
    <xf numFmtId="254" fontId="15" fillId="0" borderId="0" applyFill="0" applyBorder="0" applyAlignment="0" applyProtection="0"/>
    <xf numFmtId="252" fontId="14" fillId="0" borderId="0" applyFont="0" applyFill="0" applyBorder="0" applyAlignment="0" applyProtection="0"/>
    <xf numFmtId="252" fontId="14" fillId="0" borderId="0" applyFont="0" applyFill="0" applyBorder="0" applyAlignment="0" applyProtection="0"/>
    <xf numFmtId="17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36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75" fontId="1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17" fontId="14" fillId="0" borderId="0" applyFont="0" applyFill="0" applyBorder="0" applyAlignment="0" applyProtection="0"/>
    <xf numFmtId="217" fontId="14" fillId="0" borderId="0" applyFont="0" applyFill="0" applyBorder="0" applyAlignment="0" applyProtection="0"/>
    <xf numFmtId="217" fontId="14" fillId="0" borderId="0" applyFont="0" applyFill="0" applyBorder="0" applyAlignment="0" applyProtection="0"/>
    <xf numFmtId="44" fontId="5" fillId="0" borderId="0" applyFont="0" applyFill="0" applyBorder="0" applyAlignment="0" applyProtection="0"/>
    <xf numFmtId="207" fontId="14" fillId="0" borderId="0" applyFont="0" applyFill="0" applyBorder="0" applyAlignment="0" applyProtection="0"/>
    <xf numFmtId="217" fontId="14" fillId="0" borderId="0" applyFont="0" applyFill="0" applyBorder="0" applyAlignment="0" applyProtection="0"/>
    <xf numFmtId="217" fontId="14" fillId="0" borderId="0" applyFont="0" applyFill="0" applyBorder="0" applyAlignment="0" applyProtection="0"/>
    <xf numFmtId="217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75" fontId="14" fillId="0" borderId="0" applyFont="0" applyFill="0" applyBorder="0" applyAlignment="0" applyProtection="0"/>
    <xf numFmtId="190" fontId="5" fillId="0" borderId="0" applyFont="0" applyFill="0" applyBorder="0" applyAlignment="0" applyProtection="0"/>
    <xf numFmtId="175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14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67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44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5" fillId="0" borderId="0" applyFill="0" applyBorder="0" applyAlignment="0" applyProtection="0"/>
    <xf numFmtId="189" fontId="14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9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251" fontId="5" fillId="0" borderId="0" applyFill="0" applyBorder="0" applyAlignment="0" applyProtection="0"/>
    <xf numFmtId="44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251" fontId="5" fillId="0" borderId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251" fontId="5" fillId="0" borderId="0" applyFill="0" applyBorder="0" applyAlignment="0" applyProtection="0"/>
    <xf numFmtId="221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56" fontId="14" fillId="0" borderId="0" applyFont="0" applyFill="0" applyBorder="0" applyAlignment="0" applyProtection="0"/>
    <xf numFmtId="256" fontId="14" fillId="0" borderId="0" applyFont="0" applyFill="0" applyBorder="0" applyAlignment="0" applyProtection="0"/>
    <xf numFmtId="171" fontId="1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255" fontId="33" fillId="0" borderId="0" applyFont="0" applyFill="0" applyBorder="0" applyAlignment="0" applyProtection="0"/>
    <xf numFmtId="198" fontId="1" fillId="0" borderId="0" applyFont="0" applyFill="0" applyBorder="0" applyAlignment="0" applyProtection="0"/>
    <xf numFmtId="189" fontId="14" fillId="0" borderId="0" applyFont="0" applyFill="0" applyBorder="0" applyAlignment="0" applyProtection="0"/>
    <xf numFmtId="181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91" fontId="14" fillId="0" borderId="0" applyFont="0" applyFill="0" applyBorder="0" applyAlignment="0" applyProtection="0"/>
    <xf numFmtId="22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3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9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3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71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1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71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1" fontId="14" fillId="0" borderId="0" applyFont="0" applyFill="0" applyBorder="0" applyAlignment="0" applyProtection="0"/>
    <xf numFmtId="171" fontId="1" fillId="0" borderId="0" applyFont="0" applyFill="0" applyBorder="0" applyAlignment="0" applyProtection="0"/>
    <xf numFmtId="191" fontId="14" fillId="0" borderId="0" applyFont="0" applyFill="0" applyBorder="0" applyAlignment="0" applyProtection="0"/>
    <xf numFmtId="171" fontId="1" fillId="0" borderId="0" applyFont="0" applyFill="0" applyBorder="0" applyAlignment="0" applyProtection="0"/>
    <xf numFmtId="191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215" fontId="1" fillId="0" borderId="0" applyFont="0" applyFill="0" applyBorder="0" applyAlignment="0" applyProtection="0"/>
    <xf numFmtId="191" fontId="14" fillId="0" borderId="0" applyFont="0" applyFill="0" applyBorder="0" applyAlignment="0" applyProtection="0"/>
    <xf numFmtId="171" fontId="15" fillId="0" borderId="0" applyFont="0" applyFill="0" applyBorder="0" applyAlignment="0" applyProtection="0"/>
    <xf numFmtId="191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90" fontId="5" fillId="0" borderId="0" applyFont="0" applyFill="0" applyBorder="0" applyAlignment="0" applyProtection="0"/>
    <xf numFmtId="44" fontId="61" fillId="0" borderId="0" applyFont="0" applyFill="0" applyBorder="0" applyAlignment="0" applyProtection="0"/>
    <xf numFmtId="190" fontId="61" fillId="0" borderId="0" applyFont="0" applyFill="0" applyBorder="0" applyAlignment="0" applyProtection="0"/>
    <xf numFmtId="209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4" fontId="61" fillId="0" borderId="0" applyFont="0" applyFill="0" applyBorder="0" applyAlignment="0" applyProtection="0"/>
    <xf numFmtId="241" fontId="5" fillId="0" borderId="0"/>
    <xf numFmtId="0" fontId="64" fillId="15" borderId="0" applyNumberFormat="0" applyBorder="0" applyAlignment="0" applyProtection="0"/>
    <xf numFmtId="164" fontId="65" fillId="15" borderId="0" applyNumberFormat="0" applyBorder="0" applyAlignment="0" applyProtection="0"/>
    <xf numFmtId="164" fontId="65" fillId="15" borderId="0" applyNumberFormat="0" applyBorder="0" applyAlignment="0" applyProtection="0"/>
    <xf numFmtId="164" fontId="65" fillId="15" borderId="0" applyNumberFormat="0" applyBorder="0" applyAlignment="0" applyProtection="0"/>
    <xf numFmtId="0" fontId="64" fillId="15" borderId="0" applyNumberFormat="0" applyBorder="0" applyAlignment="0" applyProtection="0"/>
    <xf numFmtId="0" fontId="65" fillId="43" borderId="0" applyNumberFormat="0" applyBorder="0" applyAlignment="0" applyProtection="0"/>
    <xf numFmtId="0" fontId="64" fillId="15" borderId="0" applyNumberFormat="0" applyBorder="0" applyAlignment="0" applyProtection="0"/>
    <xf numFmtId="164" fontId="65" fillId="15" borderId="0" applyNumberFormat="0" applyBorder="0" applyAlignment="0" applyProtection="0"/>
    <xf numFmtId="164" fontId="65" fillId="15" borderId="0" applyNumberFormat="0" applyBorder="0" applyAlignment="0" applyProtection="0"/>
    <xf numFmtId="0" fontId="64" fillId="15" borderId="0" applyNumberFormat="0" applyBorder="0" applyAlignment="0" applyProtection="0"/>
    <xf numFmtId="169" fontId="66" fillId="15" borderId="0" applyNumberFormat="0" applyBorder="0" applyAlignment="0" applyProtection="0"/>
    <xf numFmtId="0" fontId="67" fillId="0" borderId="0"/>
    <xf numFmtId="0" fontId="67" fillId="0" borderId="0"/>
    <xf numFmtId="0" fontId="67" fillId="0" borderId="0"/>
    <xf numFmtId="0" fontId="33" fillId="0" borderId="0"/>
    <xf numFmtId="0" fontId="33" fillId="0" borderId="0"/>
    <xf numFmtId="209" fontId="68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164" fontId="15" fillId="0" borderId="0"/>
    <xf numFmtId="0" fontId="1" fillId="0" borderId="0"/>
    <xf numFmtId="164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/>
    <xf numFmtId="0" fontId="9" fillId="0" borderId="0"/>
    <xf numFmtId="164" fontId="15" fillId="0" borderId="0"/>
    <xf numFmtId="164" fontId="15" fillId="0" borderId="0"/>
    <xf numFmtId="0" fontId="5" fillId="0" borderId="0"/>
    <xf numFmtId="0" fontId="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5" fillId="0" borderId="0"/>
    <xf numFmtId="0" fontId="14" fillId="0" borderId="0"/>
    <xf numFmtId="248" fontId="6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164" fontId="15" fillId="0" borderId="0"/>
    <xf numFmtId="0" fontId="5" fillId="0" borderId="0"/>
    <xf numFmtId="164" fontId="15" fillId="0" borderId="0"/>
    <xf numFmtId="248" fontId="61" fillId="0" borderId="0"/>
    <xf numFmtId="164" fontId="15" fillId="0" borderId="0"/>
    <xf numFmtId="0" fontId="5" fillId="0" borderId="0"/>
    <xf numFmtId="164" fontId="1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1" fillId="0" borderId="0"/>
    <xf numFmtId="164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/>
    <xf numFmtId="164" fontId="15" fillId="0" borderId="0"/>
    <xf numFmtId="0" fontId="14" fillId="0" borderId="0"/>
    <xf numFmtId="0" fontId="5" fillId="0" borderId="0"/>
    <xf numFmtId="0" fontId="14" fillId="0" borderId="0"/>
    <xf numFmtId="164" fontId="15" fillId="0" borderId="0"/>
    <xf numFmtId="164" fontId="15" fillId="0" borderId="0"/>
    <xf numFmtId="164" fontId="1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0" fontId="33" fillId="0" borderId="0"/>
    <xf numFmtId="0" fontId="1" fillId="0" borderId="0"/>
    <xf numFmtId="0" fontId="1" fillId="0" borderId="0"/>
    <xf numFmtId="0" fontId="14" fillId="0" borderId="0"/>
    <xf numFmtId="0" fontId="1" fillId="0" borderId="0"/>
    <xf numFmtId="164" fontId="15" fillId="0" borderId="0"/>
    <xf numFmtId="0" fontId="1" fillId="0" borderId="0"/>
    <xf numFmtId="164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4" fontId="15" fillId="0" borderId="0"/>
    <xf numFmtId="0" fontId="1" fillId="0" borderId="0"/>
    <xf numFmtId="164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/>
    <xf numFmtId="164" fontId="15" fillId="0" borderId="0"/>
    <xf numFmtId="0" fontId="5" fillId="0" borderId="0"/>
    <xf numFmtId="164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1" fillId="0" borderId="0"/>
    <xf numFmtId="0" fontId="1" fillId="0" borderId="0"/>
    <xf numFmtId="0" fontId="14" fillId="0" borderId="0"/>
    <xf numFmtId="0" fontId="5" fillId="0" borderId="0"/>
    <xf numFmtId="0" fontId="69" fillId="0" borderId="0"/>
    <xf numFmtId="0" fontId="1" fillId="0" borderId="0"/>
    <xf numFmtId="0" fontId="1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/>
    <xf numFmtId="0" fontId="5" fillId="0" borderId="0"/>
    <xf numFmtId="164" fontId="15" fillId="0" borderId="0"/>
    <xf numFmtId="164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/>
    <xf numFmtId="164" fontId="15" fillId="0" borderId="0"/>
    <xf numFmtId="0" fontId="5" fillId="0" borderId="0"/>
    <xf numFmtId="164" fontId="15" fillId="0" borderId="0"/>
    <xf numFmtId="0" fontId="14" fillId="0" borderId="0"/>
    <xf numFmtId="164" fontId="15" fillId="0" borderId="0"/>
    <xf numFmtId="164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4" fontId="15" fillId="0" borderId="0"/>
    <xf numFmtId="0" fontId="5" fillId="0" borderId="0"/>
    <xf numFmtId="164" fontId="15" fillId="0" borderId="0"/>
    <xf numFmtId="0" fontId="14" fillId="0" borderId="0"/>
    <xf numFmtId="164" fontId="15" fillId="0" borderId="0"/>
    <xf numFmtId="0" fontId="1" fillId="0" borderId="0"/>
    <xf numFmtId="0" fontId="1" fillId="0" borderId="0"/>
    <xf numFmtId="164" fontId="15" fillId="0" borderId="0"/>
    <xf numFmtId="0" fontId="5" fillId="0" borderId="0"/>
    <xf numFmtId="164" fontId="15" fillId="0" borderId="0"/>
    <xf numFmtId="0" fontId="5" fillId="0" borderId="0"/>
    <xf numFmtId="164" fontId="15" fillId="0" borderId="0"/>
    <xf numFmtId="0" fontId="14" fillId="0" borderId="0"/>
    <xf numFmtId="0" fontId="14" fillId="0" borderId="0"/>
    <xf numFmtId="0" fontId="1" fillId="0" borderId="0"/>
    <xf numFmtId="164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/>
    <xf numFmtId="0" fontId="1" fillId="0" borderId="0"/>
    <xf numFmtId="164" fontId="15" fillId="0" borderId="0"/>
    <xf numFmtId="0" fontId="5" fillId="0" borderId="0"/>
    <xf numFmtId="164" fontId="15" fillId="0" borderId="0"/>
    <xf numFmtId="0" fontId="5" fillId="0" borderId="0"/>
    <xf numFmtId="164" fontId="15" fillId="0" borderId="0"/>
    <xf numFmtId="0" fontId="14" fillId="0" borderId="0"/>
    <xf numFmtId="0" fontId="14" fillId="0" borderId="0"/>
    <xf numFmtId="0" fontId="1" fillId="0" borderId="0"/>
    <xf numFmtId="164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/>
    <xf numFmtId="0" fontId="1" fillId="0" borderId="0"/>
    <xf numFmtId="164" fontId="15" fillId="0" borderId="0"/>
    <xf numFmtId="0" fontId="1" fillId="0" borderId="0"/>
    <xf numFmtId="0" fontId="5" fillId="0" borderId="0"/>
    <xf numFmtId="164" fontId="15" fillId="0" borderId="0"/>
    <xf numFmtId="0" fontId="5" fillId="0" borderId="0"/>
    <xf numFmtId="164" fontId="15" fillId="0" borderId="0"/>
    <xf numFmtId="0" fontId="14" fillId="0" borderId="0"/>
    <xf numFmtId="0" fontId="14" fillId="0" borderId="0"/>
    <xf numFmtId="164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5" fillId="0" borderId="0"/>
    <xf numFmtId="164" fontId="1" fillId="0" borderId="0"/>
    <xf numFmtId="0" fontId="14" fillId="0" borderId="0"/>
    <xf numFmtId="0" fontId="5" fillId="0" borderId="0"/>
    <xf numFmtId="0" fontId="5" fillId="0" borderId="0"/>
    <xf numFmtId="0" fontId="70" fillId="0" borderId="0"/>
    <xf numFmtId="0" fontId="5" fillId="0" borderId="0"/>
    <xf numFmtId="0" fontId="70" fillId="0" borderId="0"/>
    <xf numFmtId="0" fontId="5" fillId="0" borderId="0"/>
    <xf numFmtId="0" fontId="70" fillId="0" borderId="0"/>
    <xf numFmtId="0" fontId="7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70" fillId="0" borderId="0"/>
    <xf numFmtId="0" fontId="1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4" fillId="0" borderId="0"/>
    <xf numFmtId="0" fontId="1" fillId="0" borderId="0"/>
    <xf numFmtId="0" fontId="14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0" borderId="0"/>
    <xf numFmtId="0" fontId="5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70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164" fontId="14" fillId="0" borderId="0"/>
    <xf numFmtId="164" fontId="14" fillId="0" borderId="0"/>
    <xf numFmtId="164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15" fillId="0" borderId="0"/>
    <xf numFmtId="240" fontId="33" fillId="0" borderId="0"/>
    <xf numFmtId="240" fontId="33" fillId="0" borderId="0"/>
    <xf numFmtId="0" fontId="5" fillId="0" borderId="0"/>
    <xf numFmtId="0" fontId="14" fillId="0" borderId="0"/>
    <xf numFmtId="164" fontId="14" fillId="0" borderId="0"/>
    <xf numFmtId="0" fontId="1" fillId="0" borderId="0"/>
    <xf numFmtId="0" fontId="5" fillId="0" borderId="0"/>
    <xf numFmtId="39" fontId="67" fillId="0" borderId="0"/>
    <xf numFmtId="0" fontId="5" fillId="0" borderId="0"/>
    <xf numFmtId="39" fontId="6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61" fillId="0" borderId="0"/>
    <xf numFmtId="0" fontId="5" fillId="0" borderId="0"/>
    <xf numFmtId="0" fontId="5" fillId="0" borderId="0"/>
    <xf numFmtId="0" fontId="70" fillId="0" borderId="0"/>
    <xf numFmtId="0" fontId="15" fillId="0" borderId="0"/>
    <xf numFmtId="164" fontId="1" fillId="0" borderId="0"/>
    <xf numFmtId="164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/>
    <xf numFmtId="164" fontId="5" fillId="0" borderId="0"/>
    <xf numFmtId="0" fontId="5" fillId="0" borderId="0"/>
    <xf numFmtId="164" fontId="5" fillId="0" borderId="0"/>
    <xf numFmtId="0" fontId="5" fillId="0" borderId="0"/>
    <xf numFmtId="0" fontId="1" fillId="0" borderId="0"/>
    <xf numFmtId="164" fontId="5" fillId="0" borderId="0"/>
    <xf numFmtId="0" fontId="14" fillId="0" borderId="0"/>
    <xf numFmtId="0" fontId="5" fillId="0" borderId="0"/>
    <xf numFmtId="0" fontId="14" fillId="0" borderId="0"/>
    <xf numFmtId="0" fontId="5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61" fillId="0" borderId="0"/>
    <xf numFmtId="0" fontId="5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42" fillId="0" borderId="0" applyNumberFormat="0"/>
    <xf numFmtId="0" fontId="5" fillId="0" borderId="0"/>
    <xf numFmtId="0" fontId="5" fillId="0" borderId="0"/>
    <xf numFmtId="0" fontId="5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42" fillId="0" borderId="0" applyNumberFormat="0"/>
    <xf numFmtId="4" fontId="42" fillId="0" borderId="0" applyNumberFormat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63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5" fillId="0" borderId="0"/>
    <xf numFmtId="0" fontId="33" fillId="0" borderId="0"/>
    <xf numFmtId="0" fontId="33" fillId="0" borderId="0"/>
    <xf numFmtId="0" fontId="1" fillId="0" borderId="0"/>
    <xf numFmtId="0" fontId="5" fillId="0" borderId="0"/>
    <xf numFmtId="0" fontId="1" fillId="0" borderId="0"/>
    <xf numFmtId="0" fontId="72" fillId="0" borderId="0" applyNumberFormat="0" applyFill="0" applyBorder="0" applyProtection="0">
      <alignment vertical="top" wrapText="1"/>
    </xf>
    <xf numFmtId="0" fontId="1" fillId="0" borderId="0"/>
    <xf numFmtId="0" fontId="72" fillId="0" borderId="0" applyNumberFormat="0" applyFill="0" applyBorder="0" applyProtection="0">
      <alignment vertical="top" wrapText="1"/>
    </xf>
    <xf numFmtId="0" fontId="5" fillId="0" borderId="0"/>
    <xf numFmtId="0" fontId="5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5" fillId="0" borderId="0"/>
    <xf numFmtId="0" fontId="15" fillId="0" borderId="0"/>
    <xf numFmtId="0" fontId="14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67" fillId="0" borderId="0"/>
    <xf numFmtId="0" fontId="67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62" fillId="0" borderId="0"/>
    <xf numFmtId="0" fontId="14" fillId="0" borderId="0"/>
    <xf numFmtId="0" fontId="1" fillId="0" borderId="0"/>
    <xf numFmtId="0" fontId="62" fillId="0" borderId="0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1" fillId="0" borderId="0"/>
    <xf numFmtId="0" fontId="1" fillId="0" borderId="0"/>
    <xf numFmtId="0" fontId="1" fillId="0" borderId="0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1" fillId="0" borderId="0"/>
    <xf numFmtId="0" fontId="5" fillId="0" borderId="0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0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1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0" fontId="14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164" fontId="14" fillId="0" borderId="0"/>
    <xf numFmtId="0" fontId="72" fillId="0" borderId="0" applyNumberFormat="0" applyFill="0" applyBorder="0" applyProtection="0">
      <alignment vertical="top" wrapText="1"/>
    </xf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63" fillId="0" borderId="0"/>
    <xf numFmtId="164" fontId="14" fillId="0" borderId="0"/>
    <xf numFmtId="0" fontId="14" fillId="0" borderId="0"/>
    <xf numFmtId="257" fontId="33" fillId="0" borderId="0"/>
    <xf numFmtId="0" fontId="15" fillId="0" borderId="0"/>
    <xf numFmtId="0" fontId="15" fillId="0" borderId="0"/>
    <xf numFmtId="257" fontId="33" fillId="0" borderId="0"/>
    <xf numFmtId="0" fontId="1" fillId="0" borderId="0"/>
    <xf numFmtId="0" fontId="14" fillId="0" borderId="0"/>
    <xf numFmtId="164" fontId="14" fillId="0" borderId="0"/>
    <xf numFmtId="0" fontId="5" fillId="0" borderId="0"/>
    <xf numFmtId="0" fontId="1" fillId="0" borderId="0"/>
    <xf numFmtId="0" fontId="1" fillId="0" borderId="0"/>
    <xf numFmtId="164" fontId="14" fillId="0" borderId="0"/>
    <xf numFmtId="0" fontId="14" fillId="0" borderId="0"/>
    <xf numFmtId="0" fontId="32" fillId="0" borderId="0"/>
    <xf numFmtId="0" fontId="5" fillId="0" borderId="0"/>
    <xf numFmtId="0" fontId="14" fillId="0" borderId="0"/>
    <xf numFmtId="0" fontId="14" fillId="0" borderId="0"/>
    <xf numFmtId="164" fontId="14" fillId="0" borderId="0"/>
    <xf numFmtId="164" fontId="14" fillId="0" borderId="0"/>
    <xf numFmtId="0" fontId="5" fillId="0" borderId="0"/>
    <xf numFmtId="0" fontId="14" fillId="0" borderId="0"/>
    <xf numFmtId="0" fontId="69" fillId="0" borderId="0"/>
    <xf numFmtId="164" fontId="14" fillId="0" borderId="0"/>
    <xf numFmtId="0" fontId="1" fillId="0" borderId="0"/>
    <xf numFmtId="0" fontId="1" fillId="0" borderId="0"/>
    <xf numFmtId="164" fontId="14" fillId="0" borderId="0"/>
    <xf numFmtId="0" fontId="72" fillId="0" borderId="0" applyNumberFormat="0" applyFill="0" applyBorder="0" applyProtection="0">
      <alignment vertical="top" wrapText="1"/>
    </xf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67" fillId="0" borderId="0"/>
    <xf numFmtId="0" fontId="5" fillId="0" borderId="0"/>
    <xf numFmtId="0" fontId="1" fillId="0" borderId="0"/>
    <xf numFmtId="0" fontId="73" fillId="0" borderId="0"/>
    <xf numFmtId="0" fontId="5" fillId="0" borderId="0"/>
    <xf numFmtId="0" fontId="72" fillId="0" borderId="0" applyNumberFormat="0" applyFill="0" applyBorder="0" applyProtection="0">
      <alignment vertical="top" wrapText="1"/>
    </xf>
    <xf numFmtId="0" fontId="5" fillId="0" borderId="0"/>
    <xf numFmtId="0" fontId="5" fillId="0" borderId="0"/>
    <xf numFmtId="0" fontId="6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4" fontId="14" fillId="0" borderId="0"/>
    <xf numFmtId="164" fontId="14" fillId="0" borderId="0"/>
    <xf numFmtId="164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4" fillId="0" borderId="0"/>
    <xf numFmtId="0" fontId="14" fillId="0" borderId="0"/>
    <xf numFmtId="0" fontId="72" fillId="0" borderId="0" applyNumberFormat="0" applyFill="0" applyBorder="0" applyProtection="0">
      <alignment vertical="top" wrapText="1"/>
    </xf>
    <xf numFmtId="0" fontId="5" fillId="0" borderId="0"/>
    <xf numFmtId="0" fontId="72" fillId="0" borderId="0" applyNumberFormat="0" applyFill="0" applyBorder="0" applyProtection="0">
      <alignment vertical="top" wrapText="1"/>
    </xf>
    <xf numFmtId="0" fontId="5" fillId="0" borderId="0"/>
    <xf numFmtId="0" fontId="14" fillId="0" borderId="0"/>
    <xf numFmtId="164" fontId="14" fillId="0" borderId="0"/>
    <xf numFmtId="0" fontId="5" fillId="0" borderId="0"/>
    <xf numFmtId="164" fontId="14" fillId="0" borderId="0"/>
    <xf numFmtId="164" fontId="14" fillId="0" borderId="0"/>
    <xf numFmtId="0" fontId="14" fillId="0" borderId="0"/>
    <xf numFmtId="164" fontId="14" fillId="0" borderId="0"/>
    <xf numFmtId="0" fontId="14" fillId="0" borderId="0"/>
    <xf numFmtId="164" fontId="14" fillId="0" borderId="0"/>
    <xf numFmtId="164" fontId="14" fillId="0" borderId="0"/>
    <xf numFmtId="164" fontId="14" fillId="0" borderId="0"/>
    <xf numFmtId="0" fontId="1" fillId="0" borderId="0"/>
    <xf numFmtId="164" fontId="14" fillId="0" borderId="0"/>
    <xf numFmtId="0" fontId="1" fillId="0" borderId="0"/>
    <xf numFmtId="0" fontId="1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164" fontId="15" fillId="0" borderId="0"/>
    <xf numFmtId="164" fontId="15" fillId="0" borderId="0"/>
    <xf numFmtId="0" fontId="61" fillId="0" borderId="0"/>
    <xf numFmtId="0" fontId="72" fillId="0" borderId="0" applyNumberFormat="0" applyFill="0" applyBorder="0" applyProtection="0">
      <alignment vertical="top" wrapText="1"/>
    </xf>
    <xf numFmtId="0" fontId="6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4" fontId="15" fillId="0" borderId="0"/>
    <xf numFmtId="164" fontId="15" fillId="0" borderId="0"/>
    <xf numFmtId="0" fontId="14" fillId="0" borderId="0"/>
    <xf numFmtId="0" fontId="5" fillId="0" borderId="0"/>
    <xf numFmtId="0" fontId="9" fillId="0" borderId="0"/>
    <xf numFmtId="0" fontId="1" fillId="0" borderId="0"/>
    <xf numFmtId="164" fontId="15" fillId="0" borderId="0"/>
    <xf numFmtId="0" fontId="1" fillId="0" borderId="0"/>
    <xf numFmtId="0" fontId="72" fillId="0" borderId="0" applyNumberFormat="0" applyFill="0" applyBorder="0" applyProtection="0">
      <alignment vertical="top" wrapText="1"/>
    </xf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15" fillId="0" borderId="0"/>
    <xf numFmtId="164" fontId="15" fillId="0" borderId="0"/>
    <xf numFmtId="164" fontId="15" fillId="0" borderId="0"/>
    <xf numFmtId="0" fontId="72" fillId="0" borderId="0" applyNumberFormat="0" applyFill="0" applyBorder="0" applyProtection="0">
      <alignment vertical="top" wrapText="1"/>
    </xf>
    <xf numFmtId="227" fontId="15" fillId="0" borderId="0"/>
    <xf numFmtId="227" fontId="15" fillId="0" borderId="0"/>
    <xf numFmtId="0" fontId="5" fillId="0" borderId="0"/>
    <xf numFmtId="0" fontId="1" fillId="0" borderId="0"/>
    <xf numFmtId="164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4" fontId="15" fillId="0" borderId="0"/>
    <xf numFmtId="0" fontId="5" fillId="0" borderId="0"/>
    <xf numFmtId="164" fontId="15" fillId="0" borderId="0"/>
    <xf numFmtId="0" fontId="9" fillId="0" borderId="0"/>
    <xf numFmtId="0" fontId="5" fillId="0" borderId="0"/>
    <xf numFmtId="0" fontId="72" fillId="0" borderId="0" applyNumberFormat="0" applyFill="0" applyBorder="0" applyProtection="0">
      <alignment vertical="top" wrapText="1"/>
    </xf>
    <xf numFmtId="0" fontId="14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4" fillId="0" borderId="0"/>
    <xf numFmtId="0" fontId="5" fillId="0" borderId="0"/>
    <xf numFmtId="0" fontId="72" fillId="0" borderId="0" applyNumberFormat="0" applyFill="0" applyBorder="0" applyProtection="0">
      <alignment vertical="top" wrapText="1"/>
    </xf>
    <xf numFmtId="164" fontId="15" fillId="0" borderId="0"/>
    <xf numFmtId="164" fontId="15" fillId="0" borderId="0"/>
    <xf numFmtId="0" fontId="1" fillId="0" borderId="0"/>
    <xf numFmtId="164" fontId="1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/>
    <xf numFmtId="0" fontId="1" fillId="0" borderId="0"/>
    <xf numFmtId="0" fontId="5" fillId="0" borderId="0"/>
    <xf numFmtId="164" fontId="15" fillId="0" borderId="0"/>
    <xf numFmtId="0" fontId="14" fillId="0" borderId="0"/>
    <xf numFmtId="0" fontId="1" fillId="0" borderId="0"/>
    <xf numFmtId="0" fontId="72" fillId="0" borderId="0" applyNumberFormat="0" applyFill="0" applyBorder="0" applyProtection="0">
      <alignment vertical="top" wrapText="1"/>
    </xf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0"/>
    <xf numFmtId="0" fontId="5" fillId="0" borderId="0"/>
    <xf numFmtId="0" fontId="5" fillId="0" borderId="0"/>
    <xf numFmtId="0" fontId="61" fillId="0" borderId="0"/>
    <xf numFmtId="0" fontId="6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5" fillId="0" borderId="0"/>
    <xf numFmtId="0" fontId="5" fillId="0" borderId="0"/>
    <xf numFmtId="0" fontId="61" fillId="0" borderId="0"/>
    <xf numFmtId="4" fontId="42" fillId="0" borderId="0" applyNumberFormat="0"/>
    <xf numFmtId="4" fontId="42" fillId="0" borderId="0" applyNumberFormat="0"/>
    <xf numFmtId="4" fontId="42" fillId="0" borderId="0" applyNumberFormat="0"/>
    <xf numFmtId="0" fontId="5" fillId="0" borderId="0"/>
    <xf numFmtId="0" fontId="61" fillId="0" borderId="0"/>
    <xf numFmtId="0" fontId="61" fillId="0" borderId="0"/>
    <xf numFmtId="0" fontId="61" fillId="0" borderId="0"/>
    <xf numFmtId="0" fontId="14" fillId="0" borderId="0"/>
    <xf numFmtId="0" fontId="5" fillId="0" borderId="0"/>
    <xf numFmtId="0" fontId="72" fillId="0" borderId="0" applyNumberFormat="0" applyFill="0" applyBorder="0" applyProtection="0">
      <alignment vertical="top" wrapText="1"/>
    </xf>
    <xf numFmtId="164" fontId="15" fillId="0" borderId="0"/>
    <xf numFmtId="164" fontId="15" fillId="0" borderId="0"/>
    <xf numFmtId="0" fontId="5" fillId="0" borderId="0"/>
    <xf numFmtId="164" fontId="15" fillId="0" borderId="0"/>
    <xf numFmtId="164" fontId="15" fillId="0" borderId="0"/>
    <xf numFmtId="164" fontId="15" fillId="0" borderId="0"/>
    <xf numFmtId="0" fontId="14" fillId="0" borderId="0"/>
    <xf numFmtId="0" fontId="72" fillId="0" borderId="0" applyNumberFormat="0" applyFill="0" applyBorder="0" applyProtection="0">
      <alignment vertical="top" wrapText="1"/>
    </xf>
    <xf numFmtId="164" fontId="15" fillId="0" borderId="0"/>
    <xf numFmtId="0" fontId="72" fillId="0" borderId="0" applyNumberFormat="0" applyFill="0" applyBorder="0" applyProtection="0">
      <alignment vertical="top" wrapText="1"/>
    </xf>
    <xf numFmtId="164" fontId="15" fillId="0" borderId="0"/>
    <xf numFmtId="0" fontId="61" fillId="0" borderId="0"/>
    <xf numFmtId="0" fontId="61" fillId="0" borderId="0"/>
    <xf numFmtId="4" fontId="42" fillId="0" borderId="0" applyNumberFormat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74" fillId="0" borderId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0" fontId="15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0" fontId="15" fillId="9" borderId="30" applyNumberFormat="0" applyFont="0" applyAlignment="0" applyProtection="0"/>
    <xf numFmtId="0" fontId="15" fillId="9" borderId="30" applyNumberFormat="0" applyFont="0" applyAlignment="0" applyProtection="0"/>
    <xf numFmtId="0" fontId="15" fillId="9" borderId="30" applyNumberFormat="0" applyFont="0" applyAlignment="0" applyProtection="0"/>
    <xf numFmtId="0" fontId="15" fillId="9" borderId="30" applyNumberFormat="0" applyFont="0" applyAlignment="0" applyProtection="0"/>
    <xf numFmtId="0" fontId="15" fillId="9" borderId="30" applyNumberFormat="0" applyFont="0" applyAlignment="0" applyProtection="0"/>
    <xf numFmtId="0" fontId="15" fillId="9" borderId="30" applyNumberFormat="0" applyFont="0" applyAlignment="0" applyProtection="0"/>
    <xf numFmtId="164" fontId="14" fillId="9" borderId="30" applyNumberFormat="0" applyFont="0" applyAlignment="0" applyProtection="0"/>
    <xf numFmtId="0" fontId="15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164" fontId="14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5" fillId="9" borderId="30" applyNumberFormat="0" applyFont="0" applyAlignment="0" applyProtection="0"/>
    <xf numFmtId="0" fontId="75" fillId="45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6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5" borderId="31" applyNumberFormat="0" applyAlignment="0" applyProtection="0"/>
    <xf numFmtId="0" fontId="75" fillId="46" borderId="31" applyNumberFormat="0" applyAlignment="0" applyProtection="0"/>
    <xf numFmtId="0" fontId="75" fillId="47" borderId="31" applyNumberFormat="0" applyAlignment="0" applyProtection="0"/>
    <xf numFmtId="0" fontId="75" fillId="47" borderId="31" applyNumberFormat="0" applyAlignment="0" applyProtection="0"/>
    <xf numFmtId="0" fontId="75" fillId="47" borderId="31" applyNumberFormat="0" applyAlignment="0" applyProtection="0"/>
    <xf numFmtId="0" fontId="75" fillId="47" borderId="31" applyNumberFormat="0" applyAlignment="0" applyProtection="0"/>
    <xf numFmtId="0" fontId="75" fillId="47" borderId="31" applyNumberFormat="0" applyAlignment="0" applyProtection="0"/>
    <xf numFmtId="0" fontId="75" fillId="47" borderId="31" applyNumberFormat="0" applyAlignment="0" applyProtection="0"/>
    <xf numFmtId="0" fontId="75" fillId="46" borderId="31" applyNumberFormat="0" applyAlignment="0" applyProtection="0"/>
    <xf numFmtId="0" fontId="75" fillId="47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5" borderId="31" applyNumberFormat="0" applyAlignment="0" applyProtection="0"/>
    <xf numFmtId="0" fontId="75" fillId="47" borderId="31" applyNumberFormat="0" applyAlignment="0" applyProtection="0"/>
    <xf numFmtId="0" fontId="75" fillId="47" borderId="31" applyNumberFormat="0" applyAlignment="0" applyProtection="0"/>
    <xf numFmtId="0" fontId="75" fillId="47" borderId="31" applyNumberFormat="0" applyAlignment="0" applyProtection="0"/>
    <xf numFmtId="0" fontId="75" fillId="47" borderId="31" applyNumberFormat="0" applyAlignment="0" applyProtection="0"/>
    <xf numFmtId="0" fontId="75" fillId="47" borderId="31" applyNumberFormat="0" applyAlignment="0" applyProtection="0"/>
    <xf numFmtId="0" fontId="75" fillId="47" borderId="31" applyNumberFormat="0" applyAlignment="0" applyProtection="0"/>
    <xf numFmtId="0" fontId="75" fillId="47" borderId="31" applyNumberFormat="0" applyAlignment="0" applyProtection="0"/>
    <xf numFmtId="0" fontId="75" fillId="45" borderId="31" applyNumberFormat="0" applyAlignment="0" applyProtection="0"/>
    <xf numFmtId="0" fontId="75" fillId="47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0" fontId="75" fillId="46" borderId="31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3" fontId="5" fillId="0" borderId="0"/>
    <xf numFmtId="38" fontId="76" fillId="0" borderId="0"/>
    <xf numFmtId="164" fontId="75" fillId="47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0" fontId="75" fillId="45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0" fontId="75" fillId="45" borderId="31" applyNumberFormat="0" applyAlignment="0" applyProtection="0"/>
    <xf numFmtId="164" fontId="75" fillId="47" borderId="31" applyNumberFormat="0" applyAlignment="0" applyProtection="0"/>
    <xf numFmtId="0" fontId="75" fillId="45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164" fontId="75" fillId="47" borderId="31" applyNumberFormat="0" applyAlignment="0" applyProtection="0"/>
    <xf numFmtId="0" fontId="75" fillId="45" borderId="31" applyNumberFormat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" fillId="58" borderId="0"/>
    <xf numFmtId="0" fontId="79" fillId="0" borderId="0"/>
    <xf numFmtId="164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4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45" fillId="0" borderId="0" applyNumberFormat="0" applyFill="0" applyBorder="0" applyAlignment="0" applyProtection="0"/>
    <xf numFmtId="164" fontId="45" fillId="0" borderId="0" applyNumberFormat="0" applyFill="0" applyBorder="0" applyAlignment="0" applyProtection="0"/>
    <xf numFmtId="164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64" fontId="36" fillId="0" borderId="32" applyNumberFormat="0" applyFill="0" applyAlignment="0" applyProtection="0"/>
    <xf numFmtId="0" fontId="49" fillId="0" borderId="25" applyNumberFormat="0" applyFill="0" applyAlignment="0" applyProtection="0"/>
    <xf numFmtId="164" fontId="36" fillId="0" borderId="32" applyNumberFormat="0" applyFill="0" applyAlignment="0" applyProtection="0"/>
    <xf numFmtId="164" fontId="36" fillId="0" borderId="32" applyNumberFormat="0" applyFill="0" applyAlignment="0" applyProtection="0"/>
    <xf numFmtId="164" fontId="52" fillId="0" borderId="33" applyNumberFormat="0" applyFill="0" applyAlignment="0" applyProtection="0"/>
    <xf numFmtId="0" fontId="51" fillId="0" borderId="26" applyNumberFormat="0" applyFill="0" applyAlignment="0" applyProtection="0"/>
    <xf numFmtId="0" fontId="51" fillId="0" borderId="26" applyNumberFormat="0" applyFill="0" applyAlignment="0" applyProtection="0"/>
    <xf numFmtId="0" fontId="51" fillId="0" borderId="26" applyNumberFormat="0" applyFill="0" applyAlignment="0" applyProtection="0"/>
    <xf numFmtId="164" fontId="52" fillId="0" borderId="33" applyNumberFormat="0" applyFill="0" applyAlignment="0" applyProtection="0"/>
    <xf numFmtId="164" fontId="52" fillId="0" borderId="33" applyNumberFormat="0" applyFill="0" applyAlignment="0" applyProtection="0"/>
    <xf numFmtId="164" fontId="52" fillId="0" borderId="33" applyNumberFormat="0" applyFill="0" applyAlignment="0" applyProtection="0"/>
    <xf numFmtId="0" fontId="51" fillId="0" borderId="26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0" fontId="39" fillId="0" borderId="27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164" fontId="38" fillId="0" borderId="34" applyNumberFormat="0" applyFill="0" applyAlignment="0" applyProtection="0"/>
    <xf numFmtId="0" fontId="39" fillId="0" borderId="27" applyNumberFormat="0" applyFill="0" applyAlignment="0" applyProtection="0"/>
    <xf numFmtId="164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5" fillId="0" borderId="35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0" fontId="35" fillId="0" borderId="35" applyNumberFormat="0" applyFill="0" applyAlignment="0" applyProtection="0"/>
    <xf numFmtId="164" fontId="35" fillId="0" borderId="36" applyNumberFormat="0" applyFill="0" applyAlignment="0" applyProtection="0"/>
    <xf numFmtId="0" fontId="35" fillId="0" borderId="35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0" fontId="5" fillId="0" borderId="38" applyNumberFormat="0" applyFont="0" applyFill="0" applyAlignment="0" applyProtection="0"/>
    <xf numFmtId="0" fontId="5" fillId="0" borderId="38" applyNumberFormat="0" applyFon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164" fontId="35" fillId="0" borderId="36" applyNumberFormat="0" applyFill="0" applyAlignment="0" applyProtection="0"/>
    <xf numFmtId="0" fontId="35" fillId="0" borderId="35" applyNumberFormat="0" applyFill="0" applyAlignment="0" applyProtection="0"/>
    <xf numFmtId="230" fontId="5" fillId="0" borderId="0" applyFont="0" applyFill="0" applyBorder="0" applyAlignment="0" applyProtection="0"/>
    <xf numFmtId="258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259" fontId="5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0" fillId="0" borderId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2" fillId="0" borderId="0"/>
    <xf numFmtId="0" fontId="5" fillId="0" borderId="0"/>
    <xf numFmtId="167" fontId="85" fillId="0" borderId="0"/>
    <xf numFmtId="0" fontId="1" fillId="0" borderId="0"/>
    <xf numFmtId="0" fontId="5" fillId="0" borderId="0"/>
    <xf numFmtId="0" fontId="14" fillId="0" borderId="0"/>
    <xf numFmtId="0" fontId="1" fillId="0" borderId="0"/>
    <xf numFmtId="0" fontId="67" fillId="0" borderId="0"/>
    <xf numFmtId="0" fontId="5" fillId="0" borderId="0"/>
    <xf numFmtId="207" fontId="86" fillId="0" borderId="0" applyFont="0" applyFill="0" applyBorder="0" applyAlignment="0" applyProtection="0"/>
    <xf numFmtId="193" fontId="5" fillId="0" borderId="0" applyFont="0" applyFill="0" applyBorder="0" applyAlignment="0" applyProtection="0"/>
    <xf numFmtId="0" fontId="14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0" fontId="61" fillId="0" borderId="0"/>
    <xf numFmtId="176" fontId="5" fillId="0" borderId="0" applyFont="0" applyFill="0" applyBorder="0" applyAlignment="0" applyProtection="0"/>
    <xf numFmtId="0" fontId="5" fillId="0" borderId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2" fillId="47" borderId="53" applyNumberFormat="0" applyAlignment="0" applyProtection="0"/>
    <xf numFmtId="0" fontId="22" fillId="47" borderId="53" applyNumberFormat="0" applyAlignment="0" applyProtection="0"/>
    <xf numFmtId="0" fontId="22" fillId="47" borderId="53" applyNumberFormat="0" applyAlignment="0" applyProtection="0"/>
    <xf numFmtId="0" fontId="22" fillId="47" borderId="53" applyNumberFormat="0" applyAlignment="0" applyProtection="0"/>
    <xf numFmtId="0" fontId="22" fillId="47" borderId="53" applyNumberFormat="0" applyAlignment="0" applyProtection="0"/>
    <xf numFmtId="0" fontId="22" fillId="47" borderId="53" applyNumberFormat="0" applyAlignment="0" applyProtection="0"/>
    <xf numFmtId="0" fontId="22" fillId="47" borderId="53" applyNumberFormat="0" applyAlignment="0" applyProtection="0"/>
    <xf numFmtId="0" fontId="22" fillId="47" borderId="53" applyNumberFormat="0" applyAlignment="0" applyProtection="0"/>
    <xf numFmtId="0" fontId="22" fillId="47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0" fontId="23" fillId="46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0" fontId="22" fillId="45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4" fontId="24" fillId="47" borderId="53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164" fontId="41" fillId="15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0" fontId="41" fillId="11" borderId="53" applyNumberFormat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98" fontId="4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27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22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91" fontId="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2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165" fontId="33" fillId="0" borderId="0"/>
    <xf numFmtId="0" fontId="14" fillId="0" borderId="0"/>
    <xf numFmtId="0" fontId="1" fillId="0" borderId="0"/>
    <xf numFmtId="0" fontId="9" fillId="0" borderId="0"/>
    <xf numFmtId="0" fontId="61" fillId="0" borderId="0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0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5" fillId="0" borderId="29"/>
    <xf numFmtId="0" fontId="7" fillId="0" borderId="0"/>
    <xf numFmtId="224" fontId="33" fillId="0" borderId="0"/>
    <xf numFmtId="0" fontId="5" fillId="0" borderId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0" fontId="15" fillId="9" borderId="54" applyNumberFormat="0" applyFont="0" applyAlignment="0" applyProtection="0"/>
    <xf numFmtId="0" fontId="15" fillId="9" borderId="54" applyNumberFormat="0" applyFont="0" applyAlignment="0" applyProtection="0"/>
    <xf numFmtId="0" fontId="15" fillId="9" borderId="54" applyNumberFormat="0" applyFont="0" applyAlignment="0" applyProtection="0"/>
    <xf numFmtId="0" fontId="15" fillId="9" borderId="54" applyNumberFormat="0" applyFont="0" applyAlignment="0" applyProtection="0"/>
    <xf numFmtId="0" fontId="15" fillId="9" borderId="54" applyNumberFormat="0" applyFont="0" applyAlignment="0" applyProtection="0"/>
    <xf numFmtId="0" fontId="15" fillId="9" borderId="54" applyNumberFormat="0" applyFont="0" applyAlignment="0" applyProtection="0"/>
    <xf numFmtId="0" fontId="15" fillId="9" borderId="54" applyNumberFormat="0" applyFont="0" applyAlignment="0" applyProtection="0"/>
    <xf numFmtId="0" fontId="15" fillId="9" borderId="54" applyNumberFormat="0" applyFont="0" applyAlignment="0" applyProtection="0"/>
    <xf numFmtId="0" fontId="15" fillId="9" borderId="54" applyNumberFormat="0" applyFont="0" applyAlignment="0" applyProtection="0"/>
    <xf numFmtId="0" fontId="15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164" fontId="14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5" fillId="9" borderId="54" applyNumberFormat="0" applyFon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7" borderId="55" applyNumberFormat="0" applyAlignment="0" applyProtection="0"/>
    <xf numFmtId="0" fontId="75" fillId="47" borderId="55" applyNumberFormat="0" applyAlignment="0" applyProtection="0"/>
    <xf numFmtId="0" fontId="75" fillId="47" borderId="55" applyNumberFormat="0" applyAlignment="0" applyProtection="0"/>
    <xf numFmtId="0" fontId="75" fillId="47" borderId="55" applyNumberFormat="0" applyAlignment="0" applyProtection="0"/>
    <xf numFmtId="0" fontId="75" fillId="47" borderId="55" applyNumberFormat="0" applyAlignment="0" applyProtection="0"/>
    <xf numFmtId="0" fontId="75" fillId="47" borderId="55" applyNumberFormat="0" applyAlignment="0" applyProtection="0"/>
    <xf numFmtId="0" fontId="75" fillId="47" borderId="55" applyNumberFormat="0" applyAlignment="0" applyProtection="0"/>
    <xf numFmtId="0" fontId="75" fillId="47" borderId="55" applyNumberFormat="0" applyAlignment="0" applyProtection="0"/>
    <xf numFmtId="0" fontId="75" fillId="47" borderId="55" applyNumberFormat="0" applyAlignment="0" applyProtection="0"/>
    <xf numFmtId="0" fontId="75" fillId="47" borderId="55" applyNumberFormat="0" applyAlignment="0" applyProtection="0"/>
    <xf numFmtId="0" fontId="75" fillId="47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5" borderId="55" applyNumberFormat="0" applyAlignment="0" applyProtection="0"/>
    <xf numFmtId="0" fontId="75" fillId="47" borderId="55" applyNumberFormat="0" applyAlignment="0" applyProtection="0"/>
    <xf numFmtId="0" fontId="75" fillId="47" borderId="55" applyNumberFormat="0" applyAlignment="0" applyProtection="0"/>
    <xf numFmtId="0" fontId="75" fillId="47" borderId="55" applyNumberFormat="0" applyAlignment="0" applyProtection="0"/>
    <xf numFmtId="0" fontId="75" fillId="47" borderId="55" applyNumberFormat="0" applyAlignment="0" applyProtection="0"/>
    <xf numFmtId="0" fontId="75" fillId="47" borderId="55" applyNumberFormat="0" applyAlignment="0" applyProtection="0"/>
    <xf numFmtId="0" fontId="75" fillId="47" borderId="55" applyNumberFormat="0" applyAlignment="0" applyProtection="0"/>
    <xf numFmtId="0" fontId="75" fillId="47" borderId="55" applyNumberFormat="0" applyAlignment="0" applyProtection="0"/>
    <xf numFmtId="0" fontId="75" fillId="47" borderId="55" applyNumberFormat="0" applyAlignment="0" applyProtection="0"/>
    <xf numFmtId="0" fontId="75" fillId="47" borderId="55" applyNumberFormat="0" applyAlignment="0" applyProtection="0"/>
    <xf numFmtId="0" fontId="75" fillId="47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0" fontId="75" fillId="46" borderId="5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0" fontId="75" fillId="45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0" fontId="75" fillId="45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75" fillId="47" borderId="55" applyNumberFormat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0" fontId="35" fillId="0" borderId="57" applyNumberFormat="0" applyFill="0" applyAlignment="0" applyProtection="0"/>
    <xf numFmtId="0" fontId="35" fillId="0" borderId="57" applyNumberFormat="0" applyFill="0" applyAlignment="0" applyProtection="0"/>
    <xf numFmtId="0" fontId="35" fillId="0" borderId="57" applyNumberFormat="0" applyFill="0" applyAlignment="0" applyProtection="0"/>
    <xf numFmtId="0" fontId="35" fillId="0" borderId="57" applyNumberFormat="0" applyFill="0" applyAlignment="0" applyProtection="0"/>
    <xf numFmtId="0" fontId="35" fillId="0" borderId="57" applyNumberFormat="0" applyFill="0" applyAlignment="0" applyProtection="0"/>
    <xf numFmtId="0" fontId="35" fillId="0" borderId="57" applyNumberFormat="0" applyFill="0" applyAlignment="0" applyProtection="0"/>
    <xf numFmtId="0" fontId="35" fillId="0" borderId="57" applyNumberFormat="0" applyFill="0" applyAlignment="0" applyProtection="0"/>
    <xf numFmtId="0" fontId="35" fillId="0" borderId="57" applyNumberFormat="0" applyFill="0" applyAlignment="0" applyProtection="0"/>
    <xf numFmtId="0" fontId="35" fillId="0" borderId="57" applyNumberFormat="0" applyFill="0" applyAlignment="0" applyProtection="0"/>
    <xf numFmtId="0" fontId="35" fillId="0" borderId="57" applyNumberFormat="0" applyFill="0" applyAlignment="0" applyProtection="0"/>
    <xf numFmtId="0" fontId="35" fillId="0" borderId="57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164" fontId="35" fillId="0" borderId="56" applyNumberFormat="0" applyFill="0" applyAlignment="0" applyProtection="0"/>
    <xf numFmtId="0" fontId="7" fillId="0" borderId="0"/>
    <xf numFmtId="209" fontId="5" fillId="0" borderId="0" applyFont="0" applyFill="0" applyBorder="0" applyAlignment="0" applyProtection="0"/>
    <xf numFmtId="165" fontId="33" fillId="0" borderId="0"/>
    <xf numFmtId="0" fontId="1" fillId="0" borderId="0"/>
    <xf numFmtId="0" fontId="5" fillId="0" borderId="0"/>
    <xf numFmtId="0" fontId="14" fillId="0" borderId="0"/>
    <xf numFmtId="9" fontId="1" fillId="0" borderId="0" applyFont="0" applyFill="0" applyBorder="0" applyAlignment="0" applyProtection="0"/>
    <xf numFmtId="0" fontId="91" fillId="0" borderId="0"/>
    <xf numFmtId="0" fontId="5" fillId="0" borderId="0"/>
  </cellStyleXfs>
  <cellXfs count="599">
    <xf numFmtId="0" fontId="0" fillId="0" borderId="0" xfId="0"/>
    <xf numFmtId="4" fontId="8" fillId="4" borderId="0" xfId="2" applyNumberFormat="1" applyFont="1" applyFill="1" applyBorder="1" applyAlignment="1">
      <alignment horizontal="left" vertical="center"/>
    </xf>
    <xf numFmtId="4" fontId="8" fillId="4" borderId="0" xfId="2" applyNumberFormat="1" applyFont="1" applyFill="1" applyBorder="1" applyAlignment="1">
      <alignment vertical="center"/>
    </xf>
    <xf numFmtId="0" fontId="5" fillId="0" borderId="0" xfId="3"/>
    <xf numFmtId="4" fontId="6" fillId="4" borderId="3" xfId="2" applyNumberFormat="1" applyFont="1" applyFill="1" applyBorder="1" applyAlignment="1">
      <alignment horizontal="center" vertical="center"/>
    </xf>
    <xf numFmtId="4" fontId="6" fillId="4" borderId="4" xfId="2" applyNumberFormat="1" applyFont="1" applyFill="1" applyBorder="1" applyAlignment="1">
      <alignment horizontal="center" vertical="center"/>
    </xf>
    <xf numFmtId="4" fontId="6" fillId="4" borderId="5" xfId="2" applyNumberFormat="1" applyFont="1" applyFill="1" applyBorder="1" applyAlignment="1">
      <alignment horizontal="center" vertical="center"/>
    </xf>
    <xf numFmtId="4" fontId="6" fillId="4" borderId="6" xfId="2" applyNumberFormat="1" applyFont="1" applyFill="1" applyBorder="1" applyAlignment="1">
      <alignment horizontal="center" vertical="center"/>
    </xf>
    <xf numFmtId="4" fontId="6" fillId="4" borderId="7" xfId="2" applyNumberFormat="1" applyFont="1" applyFill="1" applyBorder="1" applyAlignment="1">
      <alignment horizontal="center" vertical="center"/>
    </xf>
    <xf numFmtId="4" fontId="6" fillId="4" borderId="8" xfId="2" applyNumberFormat="1" applyFont="1" applyFill="1" applyBorder="1" applyAlignment="1">
      <alignment horizontal="left" vertical="center"/>
    </xf>
    <xf numFmtId="4" fontId="6" fillId="4" borderId="9" xfId="2" applyNumberFormat="1" applyFont="1" applyFill="1" applyBorder="1" applyAlignment="1">
      <alignment horizontal="left" vertical="center"/>
    </xf>
    <xf numFmtId="4" fontId="8" fillId="4" borderId="10" xfId="2" applyNumberFormat="1" applyFont="1" applyFill="1" applyBorder="1" applyAlignment="1">
      <alignment vertical="center"/>
    </xf>
    <xf numFmtId="1" fontId="6" fillId="4" borderId="11" xfId="4" applyNumberFormat="1" applyFont="1" applyFill="1" applyBorder="1" applyAlignment="1">
      <alignment horizontal="center" vertical="center" wrapText="1"/>
    </xf>
    <xf numFmtId="4" fontId="6" fillId="4" borderId="12" xfId="5" applyNumberFormat="1" applyFont="1" applyFill="1" applyBorder="1" applyAlignment="1">
      <alignment horizontal="left" vertical="center" wrapText="1"/>
    </xf>
    <xf numFmtId="4" fontId="6" fillId="4" borderId="13" xfId="5" applyNumberFormat="1" applyFont="1" applyFill="1" applyBorder="1" applyAlignment="1">
      <alignment horizontal="left" vertical="center" wrapText="1"/>
    </xf>
    <xf numFmtId="4" fontId="8" fillId="4" borderId="14" xfId="4" applyNumberFormat="1" applyFont="1" applyFill="1" applyBorder="1" applyAlignment="1">
      <alignment horizontal="right" vertical="center" wrapText="1"/>
    </xf>
    <xf numFmtId="4" fontId="6" fillId="4" borderId="0" xfId="2" applyNumberFormat="1" applyFont="1" applyFill="1" applyBorder="1" applyAlignment="1">
      <alignment vertical="center"/>
    </xf>
    <xf numFmtId="4" fontId="8" fillId="4" borderId="0" xfId="2" applyNumberFormat="1" applyFont="1" applyFill="1" applyBorder="1" applyAlignment="1">
      <alignment horizontal="right" vertical="center"/>
    </xf>
    <xf numFmtId="0" fontId="10" fillId="4" borderId="12" xfId="6" applyFont="1" applyFill="1" applyBorder="1" applyAlignment="1">
      <alignment horizontal="left" vertical="center" wrapText="1"/>
    </xf>
    <xf numFmtId="2" fontId="11" fillId="4" borderId="11" xfId="4" applyNumberFormat="1" applyFont="1" applyFill="1" applyBorder="1" applyAlignment="1">
      <alignment horizontal="center" vertical="center" wrapText="1"/>
    </xf>
    <xf numFmtId="0" fontId="11" fillId="4" borderId="15" xfId="2" applyFont="1" applyFill="1" applyBorder="1" applyAlignment="1">
      <alignment horizontal="left" vertical="center" wrapText="1"/>
    </xf>
    <xf numFmtId="0" fontId="11" fillId="4" borderId="16" xfId="2" applyFont="1" applyFill="1" applyBorder="1" applyAlignment="1">
      <alignment horizontal="left" vertical="center" wrapText="1"/>
    </xf>
    <xf numFmtId="4" fontId="6" fillId="4" borderId="17" xfId="2" applyNumberFormat="1" applyFont="1" applyFill="1" applyBorder="1" applyAlignment="1">
      <alignment horizontal="center" vertical="center"/>
    </xf>
    <xf numFmtId="4" fontId="6" fillId="4" borderId="18" xfId="2" applyNumberFormat="1" applyFont="1" applyFill="1" applyBorder="1" applyAlignment="1">
      <alignment horizontal="left" vertical="center" wrapText="1"/>
    </xf>
    <xf numFmtId="4" fontId="6" fillId="4" borderId="19" xfId="2" applyNumberFormat="1" applyFont="1" applyFill="1" applyBorder="1" applyAlignment="1">
      <alignment horizontal="right" vertical="center"/>
    </xf>
    <xf numFmtId="4" fontId="8" fillId="4" borderId="0" xfId="7" applyNumberFormat="1" applyFont="1" applyFill="1" applyBorder="1" applyAlignment="1">
      <alignment vertical="center"/>
    </xf>
    <xf numFmtId="4" fontId="8" fillId="4" borderId="0" xfId="2" applyNumberFormat="1" applyFont="1" applyFill="1" applyBorder="1" applyAlignment="1">
      <alignment horizontal="center" vertical="center"/>
    </xf>
    <xf numFmtId="4" fontId="6" fillId="4" borderId="0" xfId="2" applyNumberFormat="1" applyFont="1" applyFill="1" applyBorder="1" applyAlignment="1">
      <alignment horizontal="left" vertical="center"/>
    </xf>
    <xf numFmtId="10" fontId="8" fillId="4" borderId="0" xfId="8" applyNumberFormat="1" applyFont="1" applyFill="1" applyBorder="1"/>
    <xf numFmtId="4" fontId="6" fillId="4" borderId="0" xfId="2" applyNumberFormat="1" applyFont="1" applyFill="1" applyBorder="1" applyAlignment="1">
      <alignment horizontal="center" vertical="center"/>
    </xf>
    <xf numFmtId="4" fontId="8" fillId="4" borderId="0" xfId="2" applyNumberFormat="1" applyFont="1" applyFill="1" applyBorder="1"/>
    <xf numFmtId="4" fontId="6" fillId="4" borderId="0" xfId="2" applyNumberFormat="1" applyFont="1" applyFill="1" applyBorder="1" applyAlignment="1">
      <alignment horizontal="right" vertical="center"/>
    </xf>
    <xf numFmtId="4" fontId="12" fillId="4" borderId="17" xfId="2" applyNumberFormat="1" applyFont="1" applyFill="1" applyBorder="1" applyAlignment="1">
      <alignment horizontal="center" vertical="center"/>
    </xf>
    <xf numFmtId="4" fontId="13" fillId="4" borderId="18" xfId="2" applyNumberFormat="1" applyFont="1" applyFill="1" applyBorder="1" applyAlignment="1">
      <alignment horizontal="right"/>
    </xf>
    <xf numFmtId="4" fontId="12" fillId="4" borderId="19" xfId="2" applyNumberFormat="1" applyFont="1" applyFill="1" applyBorder="1" applyAlignment="1">
      <alignment horizontal="right" vertical="center"/>
    </xf>
    <xf numFmtId="4" fontId="13" fillId="4" borderId="0" xfId="2" applyNumberFormat="1" applyFont="1" applyFill="1" applyAlignment="1">
      <alignment horizontal="center" vertical="center"/>
    </xf>
    <xf numFmtId="4" fontId="13" fillId="4" borderId="0" xfId="2" applyNumberFormat="1" applyFont="1" applyFill="1" applyAlignment="1">
      <alignment vertical="center" wrapText="1"/>
    </xf>
    <xf numFmtId="4" fontId="13" fillId="4" borderId="0" xfId="2" applyNumberFormat="1" applyFont="1" applyFill="1" applyAlignment="1"/>
    <xf numFmtId="4" fontId="12" fillId="4" borderId="0" xfId="2" applyNumberFormat="1" applyFont="1" applyFill="1" applyBorder="1" applyAlignment="1">
      <alignment vertical="center" wrapText="1"/>
    </xf>
    <xf numFmtId="10" fontId="12" fillId="4" borderId="0" xfId="8" applyNumberFormat="1" applyFont="1" applyFill="1" applyBorder="1" applyAlignment="1"/>
    <xf numFmtId="4" fontId="13" fillId="4" borderId="0" xfId="2" applyNumberFormat="1" applyFont="1" applyFill="1" applyAlignment="1">
      <alignment vertical="center"/>
    </xf>
    <xf numFmtId="4" fontId="12" fillId="4" borderId="18" xfId="2" applyNumberFormat="1" applyFont="1" applyFill="1" applyBorder="1" applyAlignment="1">
      <alignment horizontal="left" vertical="center" wrapText="1"/>
    </xf>
    <xf numFmtId="4" fontId="5" fillId="0" borderId="0" xfId="3" applyNumberFormat="1"/>
    <xf numFmtId="0" fontId="83" fillId="0" borderId="39" xfId="10956" applyFont="1" applyFill="1" applyBorder="1"/>
    <xf numFmtId="238" fontId="84" fillId="0" borderId="39" xfId="9767" applyFont="1" applyFill="1" applyBorder="1" applyAlignment="1">
      <alignment horizontal="right" vertical="center"/>
    </xf>
    <xf numFmtId="40" fontId="84" fillId="0" borderId="39" xfId="10956" applyNumberFormat="1" applyFont="1" applyFill="1" applyBorder="1" applyAlignment="1">
      <alignment horizontal="right" vertical="center"/>
    </xf>
    <xf numFmtId="0" fontId="83" fillId="0" borderId="40" xfId="10956" applyFont="1" applyFill="1" applyBorder="1" applyAlignment="1">
      <alignment horizontal="center" vertical="center"/>
    </xf>
    <xf numFmtId="0" fontId="83" fillId="0" borderId="41" xfId="10956" applyFont="1" applyFill="1" applyBorder="1" applyAlignment="1">
      <alignment horizontal="center" vertical="center"/>
    </xf>
    <xf numFmtId="40" fontId="83" fillId="0" borderId="41" xfId="10956" applyNumberFormat="1" applyFont="1" applyFill="1" applyBorder="1" applyAlignment="1">
      <alignment horizontal="center" vertical="center"/>
    </xf>
    <xf numFmtId="238" fontId="83" fillId="0" borderId="41" xfId="9767" applyFont="1" applyFill="1" applyBorder="1" applyAlignment="1">
      <alignment horizontal="center" vertical="center" wrapText="1"/>
    </xf>
    <xf numFmtId="238" fontId="83" fillId="0" borderId="42" xfId="9767" applyFont="1" applyFill="1" applyBorder="1" applyAlignment="1">
      <alignment horizontal="center" vertical="center"/>
    </xf>
    <xf numFmtId="4" fontId="6" fillId="0" borderId="0" xfId="11930" applyNumberFormat="1" applyFont="1" applyFill="1" applyBorder="1" applyAlignment="1">
      <alignment horizontal="left" wrapText="1"/>
    </xf>
    <xf numFmtId="10" fontId="8" fillId="0" borderId="0" xfId="18241" applyNumberFormat="1" applyFont="1" applyFill="1" applyAlignment="1">
      <alignment horizontal="right" wrapText="1"/>
    </xf>
    <xf numFmtId="4" fontId="6" fillId="0" borderId="0" xfId="19373" applyNumberFormat="1" applyFont="1" applyFill="1" applyAlignment="1">
      <alignment horizontal="right" wrapText="1"/>
    </xf>
    <xf numFmtId="4" fontId="8" fillId="0" borderId="0" xfId="19377" applyNumberFormat="1" applyFont="1" applyFill="1" applyBorder="1" applyAlignment="1">
      <alignment wrapText="1"/>
    </xf>
    <xf numFmtId="4" fontId="6" fillId="0" borderId="0" xfId="19376" applyNumberFormat="1" applyFont="1" applyFill="1" applyBorder="1" applyAlignment="1" applyProtection="1">
      <alignment horizontal="center"/>
    </xf>
    <xf numFmtId="4" fontId="6" fillId="0" borderId="0" xfId="10995" applyNumberFormat="1" applyFont="1" applyFill="1" applyBorder="1" applyAlignment="1"/>
    <xf numFmtId="4" fontId="8" fillId="0" borderId="0" xfId="11007" applyNumberFormat="1" applyFont="1" applyFill="1" applyBorder="1" applyAlignment="1">
      <alignment wrapText="1"/>
    </xf>
    <xf numFmtId="4" fontId="8" fillId="0" borderId="0" xfId="11007" applyNumberFormat="1" applyFont="1" applyFill="1" applyBorder="1" applyAlignment="1"/>
    <xf numFmtId="4" fontId="84" fillId="0" borderId="0" xfId="19376" applyNumberFormat="1" applyFont="1" applyFill="1" applyBorder="1" applyAlignment="1"/>
    <xf numFmtId="4" fontId="6" fillId="0" borderId="0" xfId="10995" applyNumberFormat="1" applyFont="1" applyFill="1" applyBorder="1" applyAlignment="1">
      <alignment horizontal="left"/>
    </xf>
    <xf numFmtId="4" fontId="84" fillId="0" borderId="0" xfId="19376" applyNumberFormat="1" applyFont="1" applyFill="1" applyBorder="1" applyAlignment="1">
      <alignment horizontal="right"/>
    </xf>
    <xf numFmtId="4" fontId="6" fillId="0" borderId="0" xfId="10995" applyNumberFormat="1" applyFont="1" applyFill="1" applyBorder="1" applyAlignment="1">
      <alignment horizontal="right"/>
    </xf>
    <xf numFmtId="4" fontId="6" fillId="0" borderId="0" xfId="10995" applyNumberFormat="1" applyFont="1" applyFill="1" applyBorder="1" applyAlignment="1">
      <alignment wrapText="1"/>
    </xf>
    <xf numFmtId="4" fontId="84" fillId="0" borderId="0" xfId="19376" applyNumberFormat="1" applyFont="1" applyFill="1" applyBorder="1" applyAlignment="1">
      <alignment horizontal="center"/>
    </xf>
    <xf numFmtId="4" fontId="83" fillId="0" borderId="0" xfId="19376" applyNumberFormat="1" applyFont="1" applyFill="1" applyBorder="1" applyAlignment="1" applyProtection="1">
      <alignment horizontal="left"/>
    </xf>
    <xf numFmtId="4" fontId="83" fillId="0" borderId="0" xfId="19376" applyNumberFormat="1" applyFont="1" applyFill="1" applyBorder="1" applyAlignment="1" applyProtection="1">
      <alignment horizontal="center" wrapText="1"/>
    </xf>
    <xf numFmtId="4" fontId="83" fillId="0" borderId="0" xfId="19376" applyNumberFormat="1" applyFont="1" applyFill="1" applyBorder="1" applyAlignment="1" applyProtection="1">
      <alignment horizontal="right"/>
    </xf>
    <xf numFmtId="4" fontId="83" fillId="0" borderId="0" xfId="19376" applyNumberFormat="1" applyFont="1" applyFill="1" applyBorder="1" applyAlignment="1">
      <alignment horizontal="right"/>
    </xf>
    <xf numFmtId="4" fontId="6" fillId="0" borderId="3" xfId="19378" applyNumberFormat="1" applyFont="1" applyFill="1" applyBorder="1" applyAlignment="1">
      <alignment horizontal="center" vertical="center"/>
    </xf>
    <xf numFmtId="4" fontId="6" fillId="0" borderId="46" xfId="19378" applyNumberFormat="1" applyFont="1" applyFill="1" applyBorder="1" applyAlignment="1">
      <alignment horizontal="center" vertical="center" wrapText="1"/>
    </xf>
    <xf numFmtId="4" fontId="6" fillId="0" borderId="46" xfId="19378" applyNumberFormat="1" applyFont="1" applyFill="1" applyBorder="1" applyAlignment="1">
      <alignment horizontal="center" vertical="center"/>
    </xf>
    <xf numFmtId="4" fontId="6" fillId="0" borderId="6" xfId="19378" applyNumberFormat="1" applyFont="1" applyFill="1" applyBorder="1" applyAlignment="1">
      <alignment horizontal="center" vertical="center" wrapText="1"/>
    </xf>
    <xf numFmtId="4" fontId="8" fillId="0" borderId="48" xfId="11930" applyNumberFormat="1" applyFont="1" applyFill="1" applyBorder="1" applyAlignment="1">
      <alignment horizontal="left" wrapText="1"/>
    </xf>
    <xf numFmtId="4" fontId="8" fillId="0" borderId="0" xfId="11930" applyNumberFormat="1" applyFont="1" applyFill="1" applyAlignment="1">
      <alignment wrapText="1"/>
    </xf>
    <xf numFmtId="4" fontId="8" fillId="0" borderId="47" xfId="11930" applyNumberFormat="1" applyFont="1" applyFill="1" applyBorder="1" applyAlignment="1">
      <alignment horizontal="center" wrapText="1"/>
    </xf>
    <xf numFmtId="4" fontId="8" fillId="0" borderId="48" xfId="9477" applyNumberFormat="1" applyFont="1" applyFill="1" applyBorder="1" applyAlignment="1">
      <alignment horizontal="right" wrapText="1"/>
    </xf>
    <xf numFmtId="4" fontId="6" fillId="0" borderId="49" xfId="11930" applyNumberFormat="1" applyFont="1" applyFill="1" applyBorder="1" applyAlignment="1">
      <alignment horizontal="right" wrapText="1"/>
    </xf>
    <xf numFmtId="4" fontId="8" fillId="0" borderId="0" xfId="11930" applyNumberFormat="1" applyFont="1" applyFill="1" applyBorder="1" applyAlignment="1"/>
    <xf numFmtId="4" fontId="8" fillId="0" borderId="0" xfId="11930" applyNumberFormat="1" applyFont="1" applyFill="1" applyBorder="1" applyAlignment="1">
      <alignment wrapText="1"/>
    </xf>
    <xf numFmtId="4" fontId="8" fillId="0" borderId="50" xfId="11930" applyNumberFormat="1" applyFont="1" applyFill="1" applyBorder="1" applyAlignment="1">
      <alignment horizontal="center" wrapText="1"/>
    </xf>
    <xf numFmtId="4" fontId="8" fillId="0" borderId="51" xfId="11930" applyNumberFormat="1" applyFont="1" applyFill="1" applyBorder="1" applyAlignment="1">
      <alignment horizontal="left" wrapText="1"/>
    </xf>
    <xf numFmtId="4" fontId="8" fillId="0" borderId="51" xfId="9477" applyNumberFormat="1" applyFont="1" applyFill="1" applyBorder="1" applyAlignment="1">
      <alignment horizontal="right" wrapText="1"/>
    </xf>
    <xf numFmtId="4" fontId="6" fillId="0" borderId="52" xfId="11930" applyNumberFormat="1" applyFont="1" applyFill="1" applyBorder="1" applyAlignment="1">
      <alignment horizontal="right" wrapText="1"/>
    </xf>
    <xf numFmtId="4" fontId="6" fillId="0" borderId="17" xfId="11930" applyNumberFormat="1" applyFont="1" applyFill="1" applyBorder="1" applyAlignment="1">
      <alignment horizontal="center" wrapText="1"/>
    </xf>
    <xf numFmtId="4" fontId="6" fillId="0" borderId="18" xfId="11930" applyNumberFormat="1" applyFont="1" applyFill="1" applyBorder="1" applyAlignment="1">
      <alignment horizontal="left" wrapText="1"/>
    </xf>
    <xf numFmtId="4" fontId="8" fillId="0" borderId="18" xfId="11930" applyNumberFormat="1" applyFont="1" applyFill="1" applyBorder="1" applyAlignment="1">
      <alignment wrapText="1"/>
    </xf>
    <xf numFmtId="4" fontId="8" fillId="0" borderId="18" xfId="11930" applyNumberFormat="1" applyFont="1" applyFill="1" applyBorder="1" applyAlignment="1">
      <alignment horizontal="center" wrapText="1"/>
    </xf>
    <xf numFmtId="4" fontId="6" fillId="0" borderId="18" xfId="11930" applyNumberFormat="1" applyFont="1" applyFill="1" applyBorder="1" applyAlignment="1">
      <alignment wrapText="1"/>
    </xf>
    <xf numFmtId="4" fontId="83" fillId="0" borderId="18" xfId="11930" applyNumberFormat="1" applyFont="1" applyFill="1" applyBorder="1" applyAlignment="1">
      <alignment horizontal="right" wrapText="1"/>
    </xf>
    <xf numFmtId="4" fontId="83" fillId="0" borderId="19" xfId="11930" applyNumberFormat="1" applyFont="1" applyFill="1" applyBorder="1" applyAlignment="1">
      <alignment horizontal="right" wrapText="1"/>
    </xf>
    <xf numFmtId="4" fontId="83" fillId="0" borderId="0" xfId="11930" applyNumberFormat="1" applyFont="1" applyFill="1" applyBorder="1" applyAlignment="1">
      <alignment wrapText="1"/>
    </xf>
    <xf numFmtId="4" fontId="6" fillId="0" borderId="0" xfId="11930" applyNumberFormat="1" applyFont="1" applyFill="1" applyBorder="1" applyAlignment="1">
      <alignment horizontal="center" wrapText="1"/>
    </xf>
    <xf numFmtId="4" fontId="8" fillId="0" borderId="0" xfId="11930" applyNumberFormat="1" applyFont="1" applyFill="1" applyBorder="1" applyAlignment="1">
      <alignment horizontal="center" wrapText="1"/>
    </xf>
    <xf numFmtId="4" fontId="6" fillId="0" borderId="0" xfId="11930" applyNumberFormat="1" applyFont="1" applyFill="1" applyBorder="1" applyAlignment="1">
      <alignment wrapText="1"/>
    </xf>
    <xf numFmtId="4" fontId="83" fillId="0" borderId="0" xfId="11930" applyNumberFormat="1" applyFont="1" applyFill="1" applyBorder="1" applyAlignment="1">
      <alignment horizontal="right" wrapText="1"/>
    </xf>
    <xf numFmtId="4" fontId="84" fillId="0" borderId="0" xfId="11930" applyNumberFormat="1" applyFont="1" applyFill="1" applyBorder="1" applyAlignment="1">
      <alignment horizontal="right" wrapText="1"/>
    </xf>
    <xf numFmtId="4" fontId="8" fillId="0" borderId="0" xfId="19373" applyNumberFormat="1" applyFont="1" applyFill="1" applyAlignment="1">
      <alignment horizontal="right" wrapText="1"/>
    </xf>
    <xf numFmtId="9" fontId="8" fillId="0" borderId="0" xfId="18241" applyFont="1" applyFill="1" applyAlignment="1">
      <alignment wrapText="1"/>
    </xf>
    <xf numFmtId="0" fontId="8" fillId="0" borderId="0" xfId="19373" applyFont="1" applyFill="1" applyAlignment="1"/>
    <xf numFmtId="10" fontId="8" fillId="0" borderId="0" xfId="18241" applyNumberFormat="1" applyFont="1" applyFill="1" applyAlignment="1">
      <alignment horizontal="left" wrapText="1"/>
    </xf>
    <xf numFmtId="4" fontId="6" fillId="0" borderId="0" xfId="11930" applyNumberFormat="1" applyFont="1" applyFill="1" applyBorder="1" applyAlignment="1">
      <alignment horizontal="center"/>
    </xf>
    <xf numFmtId="4" fontId="8" fillId="0" borderId="0" xfId="11930" applyNumberFormat="1" applyFont="1" applyFill="1" applyBorder="1" applyAlignment="1">
      <alignment horizontal="center"/>
    </xf>
    <xf numFmtId="4" fontId="84" fillId="0" borderId="0" xfId="11930" applyNumberFormat="1" applyFont="1" applyFill="1" applyBorder="1" applyAlignment="1">
      <alignment horizontal="right"/>
    </xf>
    <xf numFmtId="4" fontId="83" fillId="0" borderId="0" xfId="11930" applyNumberFormat="1" applyFont="1" applyFill="1" applyBorder="1" applyAlignment="1">
      <alignment horizontal="right"/>
    </xf>
    <xf numFmtId="4" fontId="6" fillId="0" borderId="0" xfId="19380" applyNumberFormat="1" applyFont="1" applyFill="1" applyBorder="1" applyAlignment="1" applyProtection="1">
      <alignment horizontal="left"/>
    </xf>
    <xf numFmtId="4" fontId="6" fillId="0" borderId="0" xfId="19380" quotePrefix="1" applyNumberFormat="1" applyFont="1" applyFill="1" applyBorder="1" applyAlignment="1" applyProtection="1">
      <alignment horizontal="left"/>
    </xf>
    <xf numFmtId="4" fontId="6" fillId="0" borderId="0" xfId="19380" quotePrefix="1" applyNumberFormat="1" applyFont="1" applyFill="1" applyBorder="1" applyAlignment="1" applyProtection="1">
      <alignment horizontal="right"/>
    </xf>
    <xf numFmtId="4" fontId="6" fillId="0" borderId="0" xfId="13006" applyNumberFormat="1" applyFont="1" applyFill="1" applyBorder="1" applyAlignment="1">
      <alignment horizontal="right"/>
    </xf>
    <xf numFmtId="4" fontId="6" fillId="0" borderId="0" xfId="13006" applyNumberFormat="1" applyFont="1" applyFill="1" applyBorder="1" applyAlignment="1">
      <alignment horizontal="left"/>
    </xf>
    <xf numFmtId="4" fontId="8" fillId="0" borderId="0" xfId="19380" quotePrefix="1" applyNumberFormat="1" applyFont="1" applyFill="1" applyBorder="1" applyAlignment="1" applyProtection="1">
      <alignment horizontal="left"/>
    </xf>
    <xf numFmtId="4" fontId="6" fillId="0" borderId="0" xfId="13006" applyNumberFormat="1" applyFont="1" applyFill="1" applyAlignment="1">
      <alignment horizontal="left"/>
    </xf>
    <xf numFmtId="4" fontId="6" fillId="0" borderId="0" xfId="19372" applyNumberFormat="1" applyFont="1" applyFill="1" applyAlignment="1">
      <alignment horizontal="left"/>
    </xf>
    <xf numFmtId="4" fontId="6" fillId="0" borderId="0" xfId="10958" applyNumberFormat="1" applyFont="1" applyFill="1" applyAlignment="1"/>
    <xf numFmtId="4" fontId="6" fillId="0" borderId="0" xfId="12169" applyNumberFormat="1" applyFont="1" applyFill="1" applyBorder="1" applyAlignment="1">
      <alignment horizontal="left"/>
    </xf>
    <xf numFmtId="4" fontId="6" fillId="0" borderId="0" xfId="19372" applyNumberFormat="1" applyFont="1" applyFill="1" applyAlignment="1"/>
    <xf numFmtId="4" fontId="6" fillId="0" borderId="0" xfId="13006" quotePrefix="1" applyNumberFormat="1" applyFont="1" applyFill="1" applyAlignment="1">
      <alignment horizontal="left"/>
    </xf>
    <xf numFmtId="4" fontId="8" fillId="0" borderId="0" xfId="13006" applyNumberFormat="1" applyFont="1" applyFill="1" applyBorder="1" applyAlignment="1"/>
    <xf numFmtId="4" fontId="6" fillId="0" borderId="0" xfId="19381" applyNumberFormat="1" applyFont="1" applyFill="1" applyBorder="1" applyAlignment="1" applyProtection="1">
      <alignment horizontal="right"/>
    </xf>
    <xf numFmtId="4" fontId="6" fillId="0" borderId="0" xfId="13006" applyNumberFormat="1" applyFont="1" applyFill="1" applyAlignment="1" applyProtection="1">
      <alignment horizontal="left"/>
    </xf>
    <xf numFmtId="4" fontId="8" fillId="0" borderId="0" xfId="9477" applyNumberFormat="1" applyFont="1" applyFill="1" applyBorder="1" applyAlignment="1">
      <alignment horizontal="right" wrapText="1"/>
    </xf>
    <xf numFmtId="4" fontId="6" fillId="0" borderId="0" xfId="19382" applyNumberFormat="1" applyFont="1" applyFill="1" applyBorder="1" applyAlignment="1">
      <alignment horizontal="left"/>
    </xf>
    <xf numFmtId="4" fontId="84" fillId="0" borderId="0" xfId="19369" applyNumberFormat="1" applyFont="1" applyFill="1" applyBorder="1" applyAlignment="1"/>
    <xf numFmtId="4" fontId="6" fillId="0" borderId="0" xfId="13006" quotePrefix="1" applyNumberFormat="1" applyFont="1" applyFill="1" applyBorder="1" applyAlignment="1">
      <alignment horizontal="left"/>
    </xf>
    <xf numFmtId="4" fontId="6" fillId="0" borderId="0" xfId="13006" applyNumberFormat="1" applyFont="1" applyFill="1" applyAlignment="1"/>
    <xf numFmtId="4" fontId="8" fillId="0" borderId="0" xfId="19372" applyNumberFormat="1" applyFont="1" applyFill="1" applyAlignment="1">
      <alignment horizontal="right"/>
    </xf>
    <xf numFmtId="4" fontId="6" fillId="0" borderId="0" xfId="19377" applyNumberFormat="1" applyFont="1" applyFill="1" applyBorder="1" applyAlignment="1">
      <alignment horizontal="center" wrapText="1"/>
    </xf>
    <xf numFmtId="4" fontId="6" fillId="0" borderId="0" xfId="13006" applyNumberFormat="1" applyFont="1" applyFill="1" applyAlignment="1">
      <alignment horizontal="right"/>
    </xf>
    <xf numFmtId="4" fontId="6" fillId="0" borderId="0" xfId="11930" applyNumberFormat="1" applyFont="1" applyFill="1" applyBorder="1" applyAlignment="1"/>
    <xf numFmtId="4" fontId="84" fillId="0" borderId="0" xfId="11930" applyNumberFormat="1" applyFont="1" applyFill="1" applyBorder="1" applyAlignment="1"/>
    <xf numFmtId="4" fontId="84" fillId="0" borderId="0" xfId="11930" applyNumberFormat="1" applyFont="1" applyFill="1" applyBorder="1" applyAlignment="1">
      <alignment horizontal="left" wrapText="1"/>
    </xf>
    <xf numFmtId="4" fontId="84" fillId="0" borderId="0" xfId="11930" applyNumberFormat="1" applyFont="1" applyFill="1" applyBorder="1" applyAlignment="1">
      <alignment horizontal="center"/>
    </xf>
    <xf numFmtId="4" fontId="84" fillId="0" borderId="0" xfId="11930" applyNumberFormat="1" applyFont="1" applyFill="1" applyAlignment="1"/>
    <xf numFmtId="4" fontId="84" fillId="0" borderId="0" xfId="11930" applyNumberFormat="1" applyFont="1" applyFill="1" applyAlignment="1">
      <alignment horizontal="left" wrapText="1"/>
    </xf>
    <xf numFmtId="4" fontId="8" fillId="0" borderId="0" xfId="11930" applyNumberFormat="1" applyFont="1" applyFill="1" applyAlignment="1"/>
    <xf numFmtId="4" fontId="84" fillId="0" borderId="0" xfId="11930" applyNumberFormat="1" applyFont="1" applyFill="1" applyAlignment="1">
      <alignment horizontal="right"/>
    </xf>
    <xf numFmtId="4" fontId="83" fillId="0" borderId="0" xfId="11930" applyNumberFormat="1" applyFont="1" applyFill="1" applyAlignment="1">
      <alignment horizontal="right"/>
    </xf>
    <xf numFmtId="4" fontId="84" fillId="0" borderId="0" xfId="11930" applyNumberFormat="1" applyFont="1" applyFill="1" applyAlignment="1">
      <alignment horizontal="center"/>
    </xf>
    <xf numFmtId="4" fontId="6" fillId="0" borderId="59" xfId="11930" applyNumberFormat="1" applyFont="1" applyFill="1" applyBorder="1" applyAlignment="1">
      <alignment horizontal="left" wrapText="1"/>
    </xf>
    <xf numFmtId="4" fontId="8" fillId="0" borderId="59" xfId="11930" applyNumberFormat="1" applyFont="1" applyFill="1" applyBorder="1" applyAlignment="1">
      <alignment horizontal="left" wrapText="1"/>
    </xf>
    <xf numFmtId="4" fontId="6" fillId="0" borderId="0" xfId="25983" applyNumberFormat="1" applyFont="1" applyFill="1" applyBorder="1" applyAlignment="1">
      <alignment horizontal="left"/>
    </xf>
    <xf numFmtId="43" fontId="11" fillId="4" borderId="59" xfId="19379" applyFont="1" applyFill="1" applyBorder="1" applyAlignment="1">
      <alignment horizontal="center"/>
    </xf>
    <xf numFmtId="4" fontId="8" fillId="0" borderId="59" xfId="9131" applyNumberFormat="1" applyFont="1" applyFill="1" applyBorder="1" applyAlignment="1">
      <alignment horizontal="center" wrapText="1"/>
    </xf>
    <xf numFmtId="0" fontId="87" fillId="4" borderId="59" xfId="11917" applyFont="1" applyFill="1" applyBorder="1" applyAlignment="1">
      <alignment horizontal="center" vertical="center" wrapText="1"/>
    </xf>
    <xf numFmtId="4" fontId="6" fillId="4" borderId="0" xfId="10995" applyNumberFormat="1" applyFont="1" applyFill="1" applyBorder="1" applyAlignment="1">
      <alignment vertical="center"/>
    </xf>
    <xf numFmtId="4" fontId="6" fillId="4" borderId="0" xfId="10995" applyNumberFormat="1" applyFont="1" applyFill="1" applyBorder="1" applyAlignment="1">
      <alignment horizontal="left" vertical="center"/>
    </xf>
    <xf numFmtId="0" fontId="8" fillId="4" borderId="0" xfId="19376" applyFont="1" applyFill="1" applyBorder="1"/>
    <xf numFmtId="0" fontId="8" fillId="4" borderId="0" xfId="19376" applyFont="1" applyFill="1" applyBorder="1" applyAlignment="1">
      <alignment vertical="center"/>
    </xf>
    <xf numFmtId="4" fontId="6" fillId="4" borderId="0" xfId="10995" applyNumberFormat="1" applyFont="1" applyFill="1" applyBorder="1" applyAlignment="1">
      <alignment horizontal="center" vertical="center" wrapText="1"/>
    </xf>
    <xf numFmtId="0" fontId="8" fillId="4" borderId="0" xfId="19376" applyFont="1" applyFill="1" applyBorder="1" applyAlignment="1">
      <alignment horizontal="center"/>
    </xf>
    <xf numFmtId="0" fontId="8" fillId="4" borderId="0" xfId="19376" applyFont="1" applyFill="1" applyBorder="1" applyAlignment="1">
      <alignment horizontal="center" vertical="center"/>
    </xf>
    <xf numFmtId="248" fontId="6" fillId="4" borderId="0" xfId="19376" applyNumberFormat="1" applyFont="1" applyFill="1" applyBorder="1" applyAlignment="1" applyProtection="1">
      <alignment horizontal="left" vertical="center"/>
    </xf>
    <xf numFmtId="0" fontId="6" fillId="4" borderId="0" xfId="19376" applyFont="1" applyFill="1" applyBorder="1" applyAlignment="1">
      <alignment vertical="center"/>
    </xf>
    <xf numFmtId="248" fontId="6" fillId="4" borderId="0" xfId="19376" applyNumberFormat="1" applyFont="1" applyFill="1" applyBorder="1" applyAlignment="1" applyProtection="1">
      <alignment horizontal="center" vertical="center" wrapText="1"/>
    </xf>
    <xf numFmtId="4" fontId="83" fillId="0" borderId="0" xfId="19376" applyNumberFormat="1" applyFont="1" applyFill="1" applyBorder="1" applyAlignment="1" applyProtection="1">
      <alignment horizontal="center"/>
    </xf>
    <xf numFmtId="248" fontId="6" fillId="0" borderId="11" xfId="19376" applyNumberFormat="1" applyFont="1" applyFill="1" applyBorder="1" applyAlignment="1" applyProtection="1">
      <alignment horizontal="center"/>
    </xf>
    <xf numFmtId="4" fontId="8" fillId="0" borderId="11" xfId="19376" applyNumberFormat="1" applyFont="1" applyFill="1" applyBorder="1" applyAlignment="1">
      <alignment horizontal="center" vertical="top"/>
    </xf>
    <xf numFmtId="4" fontId="6" fillId="0" borderId="11" xfId="19376" applyNumberFormat="1" applyFont="1" applyFill="1" applyBorder="1" applyAlignment="1" applyProtection="1">
      <alignment horizontal="center" vertical="top"/>
    </xf>
    <xf numFmtId="4" fontId="6" fillId="0" borderId="17" xfId="19376" applyNumberFormat="1" applyFont="1" applyFill="1" applyBorder="1" applyAlignment="1" applyProtection="1">
      <alignment horizontal="center" vertical="top"/>
    </xf>
    <xf numFmtId="0" fontId="6" fillId="0" borderId="18" xfId="19369" applyFont="1" applyFill="1" applyBorder="1" applyAlignment="1">
      <alignment horizontal="left" vertical="center" wrapText="1"/>
    </xf>
    <xf numFmtId="4" fontId="8" fillId="0" borderId="18" xfId="10131" applyNumberFormat="1" applyFont="1" applyFill="1" applyBorder="1" applyAlignment="1">
      <alignment horizontal="right"/>
    </xf>
    <xf numFmtId="4" fontId="8" fillId="0" borderId="18" xfId="19369" applyNumberFormat="1" applyFont="1" applyFill="1" applyBorder="1" applyAlignment="1">
      <alignment horizontal="center"/>
    </xf>
    <xf numFmtId="4" fontId="6" fillId="0" borderId="7" xfId="19376" applyNumberFormat="1" applyFont="1" applyFill="1" applyBorder="1" applyAlignment="1" applyProtection="1">
      <alignment horizontal="center" vertical="top"/>
    </xf>
    <xf numFmtId="0" fontId="8" fillId="0" borderId="44" xfId="19369" applyFont="1" applyFill="1" applyBorder="1" applyAlignment="1">
      <alignment horizontal="left" vertical="center" wrapText="1"/>
    </xf>
    <xf numFmtId="4" fontId="8" fillId="0" borderId="44" xfId="10131" applyNumberFormat="1" applyFont="1" applyFill="1" applyBorder="1" applyAlignment="1">
      <alignment horizontal="right"/>
    </xf>
    <xf numFmtId="4" fontId="8" fillId="0" borderId="44" xfId="19369" applyNumberFormat="1" applyFont="1" applyFill="1" applyBorder="1" applyAlignment="1">
      <alignment horizontal="center"/>
    </xf>
    <xf numFmtId="2" fontId="6" fillId="0" borderId="11" xfId="13223" quotePrefix="1" applyNumberFormat="1" applyFont="1" applyFill="1" applyBorder="1" applyAlignment="1">
      <alignment horizontal="center" vertical="top"/>
    </xf>
    <xf numFmtId="1" fontId="6" fillId="0" borderId="11" xfId="10966" quotePrefix="1" applyNumberFormat="1" applyFont="1" applyFill="1" applyBorder="1" applyAlignment="1">
      <alignment horizontal="center" vertical="top"/>
    </xf>
    <xf numFmtId="2" fontId="6" fillId="0" borderId="11" xfId="10966" quotePrefix="1" applyNumberFormat="1" applyFont="1" applyFill="1" applyBorder="1" applyAlignment="1">
      <alignment horizontal="center" vertical="top"/>
    </xf>
    <xf numFmtId="1" fontId="6" fillId="0" borderId="11" xfId="10966" quotePrefix="1" applyNumberFormat="1" applyFont="1" applyFill="1" applyBorder="1" applyAlignment="1">
      <alignment horizontal="center" vertical="center"/>
    </xf>
    <xf numFmtId="2" fontId="6" fillId="0" borderId="11" xfId="10966" quotePrefix="1" applyNumberFormat="1" applyFont="1" applyFill="1" applyBorder="1" applyAlignment="1">
      <alignment horizontal="center" vertical="center"/>
    </xf>
    <xf numFmtId="173" fontId="6" fillId="0" borderId="11" xfId="10966" quotePrefix="1" applyNumberFormat="1" applyFont="1" applyFill="1" applyBorder="1" applyAlignment="1">
      <alignment horizontal="center" vertical="top"/>
    </xf>
    <xf numFmtId="173" fontId="6" fillId="0" borderId="11" xfId="10966" quotePrefix="1" applyNumberFormat="1" applyFont="1" applyFill="1" applyBorder="1" applyAlignment="1">
      <alignment horizontal="center" vertical="center"/>
    </xf>
    <xf numFmtId="4" fontId="6" fillId="0" borderId="11" xfId="19376" applyNumberFormat="1" applyFont="1" applyFill="1" applyBorder="1" applyAlignment="1">
      <alignment horizontal="center" vertical="top"/>
    </xf>
    <xf numFmtId="49" fontId="10" fillId="0" borderId="44" xfId="11332" applyNumberFormat="1" applyFont="1" applyFill="1" applyBorder="1" applyAlignment="1">
      <alignment horizontal="center" vertical="center" wrapText="1"/>
    </xf>
    <xf numFmtId="248" fontId="6" fillId="0" borderId="11" xfId="19376" applyNumberFormat="1" applyFont="1" applyFill="1" applyBorder="1" applyAlignment="1">
      <alignment horizontal="center"/>
    </xf>
    <xf numFmtId="3" fontId="6" fillId="0" borderId="11" xfId="11930" applyNumberFormat="1" applyFont="1" applyFill="1" applyBorder="1" applyAlignment="1">
      <alignment horizontal="center" vertical="center"/>
    </xf>
    <xf numFmtId="4" fontId="88" fillId="0" borderId="11" xfId="11930" applyNumberFormat="1" applyFont="1" applyFill="1" applyBorder="1" applyAlignment="1">
      <alignment horizontal="center" vertical="center"/>
    </xf>
    <xf numFmtId="0" fontId="83" fillId="0" borderId="39" xfId="10956" applyFont="1" applyFill="1" applyBorder="1" applyAlignment="1">
      <alignment vertical="center"/>
    </xf>
    <xf numFmtId="0" fontId="8" fillId="0" borderId="17" xfId="10956" applyFont="1" applyFill="1" applyBorder="1" applyAlignment="1">
      <alignment horizontal="center"/>
    </xf>
    <xf numFmtId="0" fontId="6" fillId="0" borderId="18" xfId="10956" applyFont="1" applyFill="1" applyBorder="1" applyAlignment="1">
      <alignment vertical="center" wrapText="1"/>
    </xf>
    <xf numFmtId="165" fontId="8" fillId="0" borderId="18" xfId="9518" applyFont="1" applyFill="1" applyBorder="1" applyAlignment="1">
      <alignment horizontal="center" vertical="center"/>
    </xf>
    <xf numFmtId="4" fontId="8" fillId="0" borderId="18" xfId="9767" applyNumberFormat="1" applyFont="1" applyFill="1" applyBorder="1" applyAlignment="1">
      <alignment horizontal="right" vertical="center"/>
    </xf>
    <xf numFmtId="4" fontId="8" fillId="0" borderId="5" xfId="9767" applyNumberFormat="1" applyFont="1" applyFill="1" applyBorder="1" applyAlignment="1">
      <alignment horizontal="right" vertical="center"/>
    </xf>
    <xf numFmtId="43" fontId="6" fillId="0" borderId="6" xfId="10956" applyNumberFormat="1" applyFont="1" applyFill="1" applyBorder="1" applyAlignment="1">
      <alignment horizontal="right" vertical="center"/>
    </xf>
    <xf numFmtId="238" fontId="8" fillId="0" borderId="18" xfId="9767" applyFont="1" applyFill="1" applyBorder="1" applyAlignment="1">
      <alignment horizontal="right" vertical="center"/>
    </xf>
    <xf numFmtId="238" fontId="8" fillId="0" borderId="5" xfId="9767" applyFont="1" applyFill="1" applyBorder="1" applyAlignment="1">
      <alignment horizontal="right" vertical="center"/>
    </xf>
    <xf numFmtId="4" fontId="6" fillId="0" borderId="0" xfId="11930" applyNumberFormat="1" applyFont="1" applyFill="1" applyBorder="1" applyAlignment="1">
      <alignment horizontal="left" vertical="center" wrapText="1"/>
    </xf>
    <xf numFmtId="4" fontId="6" fillId="0" borderId="0" xfId="19373" applyNumberFormat="1" applyFont="1" applyFill="1" applyAlignment="1">
      <alignment horizontal="right" vertical="center" wrapText="1"/>
    </xf>
    <xf numFmtId="4" fontId="8" fillId="0" borderId="60" xfId="9767" applyNumberFormat="1" applyFont="1" applyFill="1" applyBorder="1" applyAlignment="1" applyProtection="1">
      <alignment horizontal="right" vertical="center"/>
    </xf>
    <xf numFmtId="4" fontId="8" fillId="0" borderId="44" xfId="9767" applyNumberFormat="1" applyFont="1" applyFill="1" applyBorder="1" applyAlignment="1" applyProtection="1">
      <alignment horizontal="right" vertical="center"/>
    </xf>
    <xf numFmtId="4" fontId="8" fillId="0" borderId="60" xfId="19367" applyNumberFormat="1" applyFont="1" applyFill="1" applyBorder="1" applyAlignment="1">
      <alignment horizontal="right" vertical="center"/>
    </xf>
    <xf numFmtId="4" fontId="10" fillId="0" borderId="18" xfId="15943" applyNumberFormat="1" applyFont="1" applyFill="1" applyBorder="1" applyAlignment="1">
      <alignment horizontal="right" vertical="center"/>
    </xf>
    <xf numFmtId="4" fontId="11" fillId="0" borderId="0" xfId="19371" applyNumberFormat="1" applyFont="1" applyFill="1" applyBorder="1" applyAlignment="1">
      <alignment horizontal="right" vertical="center"/>
    </xf>
    <xf numFmtId="4" fontId="10" fillId="0" borderId="0" xfId="19372" applyNumberFormat="1" applyFont="1" applyFill="1" applyAlignment="1">
      <alignment horizontal="right" vertical="center"/>
    </xf>
    <xf numFmtId="4" fontId="11" fillId="0" borderId="0" xfId="15943" applyNumberFormat="1" applyFont="1" applyFill="1" applyAlignment="1">
      <alignment horizontal="right" vertical="center"/>
    </xf>
    <xf numFmtId="0" fontId="8" fillId="0" borderId="0" xfId="10956" applyFont="1" applyFill="1"/>
    <xf numFmtId="0" fontId="6" fillId="0" borderId="0" xfId="10956" applyFont="1" applyFill="1" applyBorder="1" applyAlignment="1">
      <alignment horizontal="left" vertical="center"/>
    </xf>
    <xf numFmtId="0" fontId="6" fillId="0" borderId="0" xfId="10956" applyFont="1" applyFill="1" applyBorder="1" applyAlignment="1">
      <alignment horizontal="left" vertical="top"/>
    </xf>
    <xf numFmtId="0" fontId="6" fillId="0" borderId="0" xfId="19366" quotePrefix="1" applyFont="1" applyFill="1" applyBorder="1" applyAlignment="1">
      <alignment horizontal="left" vertical="top"/>
    </xf>
    <xf numFmtId="238" fontId="6" fillId="0" borderId="0" xfId="9767" applyFont="1" applyFill="1" applyBorder="1" applyAlignment="1">
      <alignment horizontal="center" vertical="top"/>
    </xf>
    <xf numFmtId="0" fontId="6" fillId="0" borderId="0" xfId="10956" applyFont="1" applyFill="1" applyBorder="1" applyAlignment="1">
      <alignment horizontal="center" vertical="top"/>
    </xf>
    <xf numFmtId="4" fontId="8" fillId="0" borderId="0" xfId="19367" applyNumberFormat="1" applyFont="1" applyFill="1" applyAlignment="1">
      <alignment vertical="center"/>
    </xf>
    <xf numFmtId="0" fontId="6" fillId="0" borderId="43" xfId="10956" applyFont="1" applyFill="1" applyBorder="1" applyAlignment="1">
      <alignment horizontal="center" vertical="center" wrapText="1"/>
    </xf>
    <xf numFmtId="0" fontId="6" fillId="0" borderId="60" xfId="10956" applyFont="1" applyFill="1" applyBorder="1" applyAlignment="1">
      <alignment vertical="center"/>
    </xf>
    <xf numFmtId="4" fontId="8" fillId="0" borderId="0" xfId="10956" applyNumberFormat="1" applyFont="1" applyFill="1"/>
    <xf numFmtId="167" fontId="8" fillId="0" borderId="0" xfId="19367" applyFont="1" applyFill="1"/>
    <xf numFmtId="167" fontId="89" fillId="0" borderId="0" xfId="19367" applyFont="1" applyFill="1"/>
    <xf numFmtId="49" fontId="8" fillId="0" borderId="60" xfId="10956" applyNumberFormat="1" applyFont="1" applyFill="1" applyBorder="1" applyProtection="1"/>
    <xf numFmtId="49" fontId="8" fillId="0" borderId="60" xfId="10956" applyNumberFormat="1" applyFont="1" applyFill="1" applyBorder="1" applyAlignment="1" applyProtection="1">
      <alignment vertical="center"/>
    </xf>
    <xf numFmtId="4" fontId="8" fillId="0" borderId="60" xfId="10956" applyNumberFormat="1" applyFont="1" applyFill="1" applyBorder="1" applyAlignment="1" applyProtection="1">
      <alignment vertical="center"/>
    </xf>
    <xf numFmtId="49" fontId="8" fillId="0" borderId="60" xfId="10956" applyNumberFormat="1" applyFont="1" applyFill="1" applyBorder="1" applyAlignment="1" applyProtection="1">
      <alignment horizontal="center" vertical="center"/>
    </xf>
    <xf numFmtId="4" fontId="6" fillId="0" borderId="60" xfId="9518" applyNumberFormat="1" applyFont="1" applyFill="1" applyBorder="1" applyAlignment="1">
      <alignment vertical="center"/>
    </xf>
    <xf numFmtId="4" fontId="8" fillId="0" borderId="0" xfId="10956" applyNumberFormat="1" applyFont="1" applyFill="1" applyAlignment="1">
      <alignment wrapText="1"/>
    </xf>
    <xf numFmtId="0" fontId="8" fillId="0" borderId="0" xfId="10956" applyFont="1" applyFill="1" applyAlignment="1">
      <alignment wrapText="1"/>
    </xf>
    <xf numFmtId="4" fontId="8" fillId="0" borderId="60" xfId="9518" applyNumberFormat="1" applyFont="1" applyFill="1" applyBorder="1" applyAlignment="1">
      <alignment vertical="center"/>
    </xf>
    <xf numFmtId="49" fontId="8" fillId="0" borderId="60" xfId="10956" applyNumberFormat="1" applyFont="1" applyFill="1" applyBorder="1" applyAlignment="1" applyProtection="1">
      <alignment horizontal="justify" vertical="center" wrapText="1"/>
    </xf>
    <xf numFmtId="49" fontId="8" fillId="0" borderId="60" xfId="10956" applyNumberFormat="1" applyFont="1" applyFill="1" applyBorder="1" applyAlignment="1" applyProtection="1">
      <alignment horizontal="center" vertical="center" wrapText="1"/>
    </xf>
    <xf numFmtId="4" fontId="8" fillId="0" borderId="60" xfId="9518" applyNumberFormat="1" applyFont="1" applyFill="1" applyBorder="1" applyAlignment="1">
      <alignment horizontal="right" vertical="center" wrapText="1"/>
    </xf>
    <xf numFmtId="4" fontId="8" fillId="0" borderId="60" xfId="9518" applyNumberFormat="1" applyFont="1" applyFill="1" applyBorder="1" applyAlignment="1">
      <alignment horizontal="right" vertical="center"/>
    </xf>
    <xf numFmtId="4" fontId="6" fillId="0" borderId="60" xfId="9518" applyNumberFormat="1" applyFont="1" applyFill="1" applyBorder="1" applyAlignment="1">
      <alignment horizontal="right" vertical="center"/>
    </xf>
    <xf numFmtId="49" fontId="8" fillId="0" borderId="44" xfId="10956" applyNumberFormat="1" applyFont="1" applyFill="1" applyBorder="1" applyProtection="1"/>
    <xf numFmtId="49" fontId="6" fillId="0" borderId="44" xfId="10956" applyNumberFormat="1" applyFont="1" applyFill="1" applyBorder="1" applyAlignment="1" applyProtection="1">
      <alignment vertical="center"/>
    </xf>
    <xf numFmtId="4" fontId="8" fillId="0" borderId="44" xfId="10956" applyNumberFormat="1" applyFont="1" applyFill="1" applyBorder="1" applyAlignment="1" applyProtection="1">
      <alignment vertical="center"/>
    </xf>
    <xf numFmtId="49" fontId="8" fillId="0" borderId="44" xfId="10956" applyNumberFormat="1" applyFont="1" applyFill="1" applyBorder="1" applyAlignment="1" applyProtection="1">
      <alignment horizontal="center" vertical="center"/>
    </xf>
    <xf numFmtId="4" fontId="6" fillId="0" borderId="44" xfId="9518" applyNumberFormat="1" applyFont="1" applyFill="1" applyBorder="1" applyAlignment="1">
      <alignment vertical="center"/>
    </xf>
    <xf numFmtId="49" fontId="8" fillId="0" borderId="60" xfId="10956" applyNumberFormat="1" applyFont="1" applyFill="1" applyBorder="1" applyAlignment="1" applyProtection="1">
      <alignment horizontal="justify" vertical="center"/>
    </xf>
    <xf numFmtId="0" fontId="10" fillId="0" borderId="11" xfId="19368" applyFont="1" applyFill="1" applyBorder="1" applyAlignment="1">
      <alignment horizontal="center" vertical="center"/>
    </xf>
    <xf numFmtId="167" fontId="10" fillId="0" borderId="62" xfId="19367" applyFont="1" applyFill="1" applyBorder="1" applyAlignment="1">
      <alignment horizontal="left" vertical="center" wrapText="1"/>
    </xf>
    <xf numFmtId="4" fontId="6" fillId="0" borderId="14" xfId="19367" applyNumberFormat="1" applyFont="1" applyFill="1" applyBorder="1" applyAlignment="1">
      <alignment horizontal="right" vertical="center"/>
    </xf>
    <xf numFmtId="4" fontId="6" fillId="0" borderId="59" xfId="11930" applyNumberFormat="1" applyFont="1" applyFill="1" applyBorder="1" applyAlignment="1">
      <alignment horizontal="left" vertical="center" wrapText="1"/>
    </xf>
    <xf numFmtId="4" fontId="6" fillId="0" borderId="14" xfId="19369" applyNumberFormat="1" applyFont="1" applyFill="1" applyBorder="1" applyAlignment="1">
      <alignment horizontal="right" vertical="center"/>
    </xf>
    <xf numFmtId="4" fontId="8" fillId="0" borderId="59" xfId="11930" applyNumberFormat="1" applyFont="1" applyFill="1" applyBorder="1" applyAlignment="1">
      <alignment horizontal="left" vertical="center" wrapText="1"/>
    </xf>
    <xf numFmtId="4" fontId="8" fillId="0" borderId="45" xfId="11930" applyNumberFormat="1" applyFont="1" applyFill="1" applyBorder="1" applyAlignment="1">
      <alignment horizontal="center" vertical="center"/>
    </xf>
    <xf numFmtId="4" fontId="8" fillId="0" borderId="45" xfId="11930" applyNumberFormat="1" applyFont="1" applyFill="1" applyBorder="1" applyAlignment="1">
      <alignment horizontal="center" vertical="center" wrapText="1"/>
    </xf>
    <xf numFmtId="4" fontId="6" fillId="0" borderId="59" xfId="11930" applyNumberFormat="1" applyFont="1" applyFill="1" applyBorder="1" applyAlignment="1">
      <alignment horizontal="center" vertical="center"/>
    </xf>
    <xf numFmtId="4" fontId="8" fillId="0" borderId="60" xfId="11930" applyNumberFormat="1" applyFont="1" applyFill="1" applyBorder="1" applyAlignment="1">
      <alignment horizontal="left" vertical="center" wrapText="1"/>
    </xf>
    <xf numFmtId="4" fontId="8" fillId="0" borderId="60" xfId="11930" applyNumberFormat="1" applyFont="1" applyFill="1" applyBorder="1" applyAlignment="1">
      <alignment horizontal="right" vertical="center"/>
    </xf>
    <xf numFmtId="4" fontId="8" fillId="0" borderId="60" xfId="11930" applyNumberFormat="1" applyFont="1" applyFill="1" applyBorder="1" applyAlignment="1">
      <alignment horizontal="center" vertical="center"/>
    </xf>
    <xf numFmtId="215" fontId="8" fillId="0" borderId="45" xfId="11930" applyNumberFormat="1" applyFont="1" applyFill="1" applyBorder="1" applyAlignment="1">
      <alignment horizontal="center" vertical="center" wrapText="1"/>
    </xf>
    <xf numFmtId="4" fontId="8" fillId="0" borderId="60" xfId="11930" applyNumberFormat="1" applyFont="1" applyFill="1" applyBorder="1" applyAlignment="1">
      <alignment vertical="center"/>
    </xf>
    <xf numFmtId="0" fontId="11" fillId="0" borderId="0" xfId="19368" applyFont="1" applyFill="1"/>
    <xf numFmtId="2" fontId="10" fillId="0" borderId="17" xfId="15943" applyNumberFormat="1" applyFont="1" applyFill="1" applyBorder="1" applyAlignment="1">
      <alignment horizontal="center"/>
    </xf>
    <xf numFmtId="2" fontId="10" fillId="0" borderId="18" xfId="15943" applyNumberFormat="1" applyFont="1" applyFill="1" applyBorder="1" applyAlignment="1">
      <alignment horizontal="left" vertical="center"/>
    </xf>
    <xf numFmtId="2" fontId="11" fillId="0" borderId="18" xfId="15943" applyNumberFormat="1" applyFont="1" applyFill="1" applyBorder="1" applyAlignment="1">
      <alignment horizontal="center" vertical="center"/>
    </xf>
    <xf numFmtId="2" fontId="10" fillId="0" borderId="18" xfId="15943" applyNumberFormat="1" applyFont="1" applyFill="1" applyBorder="1" applyAlignment="1">
      <alignment horizontal="center" vertical="center"/>
    </xf>
    <xf numFmtId="4" fontId="10" fillId="0" borderId="19" xfId="15943" applyNumberFormat="1" applyFont="1" applyFill="1" applyBorder="1" applyAlignment="1">
      <alignment horizontal="right" vertical="center"/>
    </xf>
    <xf numFmtId="0" fontId="10" fillId="0" borderId="0" xfId="19371" applyFont="1" applyFill="1" applyBorder="1" applyAlignment="1">
      <alignment horizontal="center"/>
    </xf>
    <xf numFmtId="0" fontId="11" fillId="0" borderId="0" xfId="19371" applyFont="1" applyFill="1" applyBorder="1" applyAlignment="1">
      <alignment vertical="center"/>
    </xf>
    <xf numFmtId="4" fontId="11" fillId="0" borderId="0" xfId="19371" applyNumberFormat="1" applyFont="1" applyFill="1" applyBorder="1" applyAlignment="1">
      <alignment vertical="center"/>
    </xf>
    <xf numFmtId="0" fontId="11" fillId="0" borderId="0" xfId="19371" applyFont="1" applyFill="1" applyBorder="1" applyAlignment="1">
      <alignment horizontal="center" vertical="center"/>
    </xf>
    <xf numFmtId="4" fontId="10" fillId="0" borderId="0" xfId="19371" applyNumberFormat="1" applyFont="1" applyFill="1" applyBorder="1" applyAlignment="1">
      <alignment horizontal="right" vertical="center"/>
    </xf>
    <xf numFmtId="0" fontId="10" fillId="0" borderId="0" xfId="19371" applyFont="1" applyFill="1" applyBorder="1" applyAlignment="1">
      <alignment vertical="center"/>
    </xf>
    <xf numFmtId="10" fontId="11" fillId="0" borderId="0" xfId="18241" applyNumberFormat="1" applyFont="1" applyFill="1" applyBorder="1" applyAlignment="1">
      <alignment vertical="center"/>
    </xf>
    <xf numFmtId="4" fontId="11" fillId="0" borderId="0" xfId="19372" applyNumberFormat="1" applyFont="1" applyFill="1"/>
    <xf numFmtId="4" fontId="10" fillId="0" borderId="0" xfId="19372" applyNumberFormat="1" applyFont="1" applyFill="1" applyAlignment="1">
      <alignment horizontal="left" vertical="center"/>
    </xf>
    <xf numFmtId="10" fontId="11" fillId="0" borderId="0" xfId="18320" applyNumberFormat="1" applyFont="1" applyFill="1" applyAlignment="1">
      <alignment horizontal="right" vertical="center"/>
    </xf>
    <xf numFmtId="4" fontId="10" fillId="0" borderId="0" xfId="19372" applyNumberFormat="1" applyFont="1" applyFill="1" applyAlignment="1">
      <alignment horizontal="center" vertical="center"/>
    </xf>
    <xf numFmtId="4" fontId="10" fillId="0" borderId="0" xfId="8459" applyNumberFormat="1" applyFont="1" applyFill="1" applyAlignment="1">
      <alignment horizontal="right" vertical="center"/>
    </xf>
    <xf numFmtId="4" fontId="11" fillId="0" borderId="0" xfId="15943" applyNumberFormat="1" applyFont="1" applyFill="1"/>
    <xf numFmtId="4" fontId="11" fillId="0" borderId="0" xfId="15943" applyNumberFormat="1" applyFont="1" applyFill="1" applyAlignment="1">
      <alignment vertical="center"/>
    </xf>
    <xf numFmtId="4" fontId="11" fillId="0" borderId="0" xfId="15943" applyNumberFormat="1" applyFont="1" applyFill="1" applyAlignment="1">
      <alignment horizontal="center" vertical="center"/>
    </xf>
    <xf numFmtId="4" fontId="10" fillId="0" borderId="0" xfId="15943" applyNumberFormat="1" applyFont="1" applyFill="1" applyAlignment="1">
      <alignment horizontal="right" vertical="center"/>
    </xf>
    <xf numFmtId="4" fontId="10" fillId="0" borderId="0" xfId="15943" applyNumberFormat="1" applyFont="1" applyFill="1" applyAlignment="1">
      <alignment vertical="center"/>
    </xf>
    <xf numFmtId="49" fontId="10" fillId="0" borderId="0" xfId="15943" quotePrefix="1" applyNumberFormat="1" applyFont="1" applyFill="1" applyAlignment="1">
      <alignment horizontal="left" vertical="center"/>
    </xf>
    <xf numFmtId="4" fontId="11" fillId="0" borderId="0" xfId="15943" quotePrefix="1" applyNumberFormat="1" applyFont="1" applyFill="1" applyAlignment="1">
      <alignment horizontal="left" vertical="center"/>
    </xf>
    <xf numFmtId="4" fontId="10" fillId="0" borderId="0" xfId="15943" quotePrefix="1" applyNumberFormat="1" applyFont="1" applyFill="1" applyAlignment="1">
      <alignment horizontal="left" vertical="center"/>
    </xf>
    <xf numFmtId="4" fontId="11" fillId="0" borderId="0" xfId="15943" applyNumberFormat="1" applyFont="1" applyFill="1" applyAlignment="1">
      <alignment horizontal="left" vertical="center"/>
    </xf>
    <xf numFmtId="49" fontId="10" fillId="0" borderId="0" xfId="15943" applyNumberFormat="1" applyFont="1" applyFill="1" applyAlignment="1">
      <alignment horizontal="left" vertical="center"/>
    </xf>
    <xf numFmtId="4" fontId="10" fillId="0" borderId="0" xfId="15943" applyNumberFormat="1" applyFont="1" applyFill="1" applyAlignment="1">
      <alignment horizontal="left" vertical="center"/>
    </xf>
    <xf numFmtId="49" fontId="11" fillId="0" borderId="0" xfId="15943" applyNumberFormat="1" applyFont="1" applyFill="1" applyAlignment="1">
      <alignment vertical="center"/>
    </xf>
    <xf numFmtId="0" fontId="11" fillId="0" borderId="0" xfId="15943" applyFont="1" applyFill="1" applyAlignment="1">
      <alignment vertical="center"/>
    </xf>
    <xf numFmtId="49" fontId="6" fillId="0" borderId="0" xfId="12970" applyNumberFormat="1" applyFont="1" applyFill="1" applyAlignment="1">
      <alignment horizontal="left" vertical="center"/>
    </xf>
    <xf numFmtId="49" fontId="6" fillId="0" borderId="0" xfId="19372" applyNumberFormat="1" applyFont="1" applyFill="1" applyAlignment="1">
      <alignment horizontal="left" vertical="center"/>
    </xf>
    <xf numFmtId="4" fontId="6" fillId="0" borderId="0" xfId="11353" applyNumberFormat="1" applyFont="1" applyFill="1" applyAlignment="1">
      <alignment horizontal="left" vertical="center"/>
    </xf>
    <xf numFmtId="4" fontId="6" fillId="0" borderId="0" xfId="10958" applyNumberFormat="1" applyFont="1" applyFill="1" applyAlignment="1">
      <alignment horizontal="left" vertical="center"/>
    </xf>
    <xf numFmtId="4" fontId="6" fillId="0" borderId="0" xfId="11353" applyNumberFormat="1" applyFont="1" applyFill="1" applyAlignment="1">
      <alignment horizontal="left" vertical="center" wrapText="1"/>
    </xf>
    <xf numFmtId="4" fontId="6" fillId="0" borderId="0" xfId="11937" applyNumberFormat="1" applyFont="1" applyFill="1" applyAlignment="1">
      <alignment horizontal="left" vertical="center"/>
    </xf>
    <xf numFmtId="4" fontId="8" fillId="0" borderId="0" xfId="15943" applyNumberFormat="1" applyFont="1" applyFill="1" applyAlignment="1">
      <alignment vertical="center"/>
    </xf>
    <xf numFmtId="0" fontId="8" fillId="0" borderId="0" xfId="10956" applyFont="1" applyFill="1" applyAlignment="1">
      <alignment vertical="center"/>
    </xf>
    <xf numFmtId="238" fontId="8" fillId="0" borderId="0" xfId="9767" applyFont="1" applyFill="1" applyAlignment="1">
      <alignment vertical="center"/>
    </xf>
    <xf numFmtId="0" fontId="8" fillId="0" borderId="0" xfId="19376" applyFont="1" applyFill="1" applyBorder="1"/>
    <xf numFmtId="0" fontId="6" fillId="0" borderId="63" xfId="11937" applyFont="1" applyFill="1" applyBorder="1" applyAlignment="1">
      <alignment vertical="center"/>
    </xf>
    <xf numFmtId="0" fontId="6" fillId="0" borderId="64" xfId="11937" applyFont="1" applyFill="1" applyBorder="1" applyAlignment="1">
      <alignment vertical="center"/>
    </xf>
    <xf numFmtId="0" fontId="8" fillId="0" borderId="0" xfId="19376" applyFont="1" applyFill="1" applyBorder="1" applyAlignment="1">
      <alignment horizontal="center"/>
    </xf>
    <xf numFmtId="4" fontId="6" fillId="0" borderId="3" xfId="15779" applyNumberFormat="1" applyFont="1" applyFill="1" applyBorder="1" applyAlignment="1">
      <alignment horizontal="center" vertical="center"/>
    </xf>
    <xf numFmtId="4" fontId="6" fillId="0" borderId="46" xfId="15779" applyNumberFormat="1" applyFont="1" applyFill="1" applyBorder="1" applyAlignment="1">
      <alignment horizontal="center" vertical="center" wrapText="1"/>
    </xf>
    <xf numFmtId="4" fontId="6" fillId="0" borderId="46" xfId="15779" applyNumberFormat="1" applyFont="1" applyFill="1" applyBorder="1" applyAlignment="1">
      <alignment horizontal="center" vertical="center"/>
    </xf>
    <xf numFmtId="4" fontId="6" fillId="0" borderId="6" xfId="15779" applyNumberFormat="1" applyFont="1" applyFill="1" applyBorder="1" applyAlignment="1">
      <alignment horizontal="center" vertical="center" wrapText="1"/>
    </xf>
    <xf numFmtId="4" fontId="6" fillId="0" borderId="47" xfId="19369" quotePrefix="1" applyNumberFormat="1" applyFont="1" applyFill="1" applyBorder="1" applyAlignment="1" applyProtection="1">
      <alignment horizontal="center"/>
    </xf>
    <xf numFmtId="4" fontId="6" fillId="0" borderId="48" xfId="19369" quotePrefix="1" applyNumberFormat="1" applyFont="1" applyFill="1" applyBorder="1" applyAlignment="1" applyProtection="1">
      <alignment horizontal="center" vertical="center"/>
    </xf>
    <xf numFmtId="4" fontId="6" fillId="0" borderId="49" xfId="19369" quotePrefix="1" applyNumberFormat="1" applyFont="1" applyFill="1" applyBorder="1" applyAlignment="1" applyProtection="1">
      <alignment horizontal="center" vertical="center"/>
    </xf>
    <xf numFmtId="4" fontId="8" fillId="0" borderId="0" xfId="19376" applyNumberFormat="1" applyFont="1" applyFill="1" applyBorder="1" applyAlignment="1"/>
    <xf numFmtId="4" fontId="8" fillId="0" borderId="11" xfId="27970" applyNumberFormat="1" applyFont="1" applyFill="1" applyBorder="1" applyAlignment="1">
      <alignment horizontal="center" vertical="top"/>
    </xf>
    <xf numFmtId="4" fontId="6" fillId="59" borderId="59" xfId="27970" applyNumberFormat="1" applyFont="1" applyFill="1" applyBorder="1" applyAlignment="1">
      <alignment horizontal="center" vertical="center" wrapText="1"/>
    </xf>
    <xf numFmtId="4" fontId="8" fillId="0" borderId="59" xfId="27970" applyNumberFormat="1" applyFont="1" applyFill="1" applyBorder="1" applyAlignment="1">
      <alignment vertical="center"/>
    </xf>
    <xf numFmtId="4" fontId="8" fillId="0" borderId="59" xfId="27970" applyNumberFormat="1" applyFont="1" applyFill="1" applyBorder="1" applyAlignment="1">
      <alignment horizontal="center" vertical="center"/>
    </xf>
    <xf numFmtId="4" fontId="6" fillId="0" borderId="14" xfId="27970" applyNumberFormat="1" applyFont="1" applyFill="1" applyBorder="1" applyAlignment="1">
      <alignment horizontal="right" vertical="center"/>
    </xf>
    <xf numFmtId="4" fontId="6" fillId="0" borderId="59" xfId="27970" applyNumberFormat="1" applyFont="1" applyFill="1" applyBorder="1" applyAlignment="1">
      <alignment horizontal="center" vertical="center" wrapText="1"/>
    </xf>
    <xf numFmtId="0" fontId="6" fillId="0" borderId="59" xfId="19369" applyFont="1" applyFill="1" applyBorder="1" applyAlignment="1">
      <alignment horizontal="left" vertical="center"/>
    </xf>
    <xf numFmtId="4" fontId="8" fillId="0" borderId="59" xfId="19369" applyNumberFormat="1" applyFont="1" applyFill="1" applyBorder="1" applyAlignment="1">
      <alignment horizontal="right" vertical="center"/>
    </xf>
    <xf numFmtId="4" fontId="8" fillId="0" borderId="59" xfId="10131" applyNumberFormat="1" applyFont="1" applyFill="1" applyBorder="1" applyAlignment="1">
      <alignment horizontal="center" vertical="center"/>
    </xf>
    <xf numFmtId="4" fontId="8" fillId="0" borderId="59" xfId="10131" applyNumberFormat="1" applyFont="1" applyFill="1" applyBorder="1" applyAlignment="1">
      <alignment horizontal="right" vertical="center"/>
    </xf>
    <xf numFmtId="4" fontId="8" fillId="0" borderId="59" xfId="10131" applyNumberFormat="1" applyFont="1" applyFill="1" applyBorder="1" applyAlignment="1">
      <alignment horizontal="right" vertical="center" wrapText="1"/>
    </xf>
    <xf numFmtId="4" fontId="6" fillId="0" borderId="14" xfId="19376" applyNumberFormat="1" applyFont="1" applyFill="1" applyBorder="1" applyAlignment="1">
      <alignment horizontal="right" vertical="center"/>
    </xf>
    <xf numFmtId="0" fontId="8" fillId="0" borderId="59" xfId="19369" applyFont="1" applyFill="1" applyBorder="1" applyAlignment="1">
      <alignment horizontal="left" vertical="center" wrapText="1"/>
    </xf>
    <xf numFmtId="4" fontId="8" fillId="0" borderId="59" xfId="10131" applyNumberFormat="1" applyFont="1" applyFill="1" applyBorder="1" applyAlignment="1">
      <alignment horizontal="right"/>
    </xf>
    <xf numFmtId="4" fontId="8" fillId="0" borderId="59" xfId="19369" applyNumberFormat="1" applyFont="1" applyFill="1" applyBorder="1" applyAlignment="1">
      <alignment horizontal="center"/>
    </xf>
    <xf numFmtId="4" fontId="8" fillId="0" borderId="59" xfId="19369" applyNumberFormat="1" applyFont="1" applyFill="1" applyBorder="1" applyAlignment="1">
      <alignment horizontal="right"/>
    </xf>
    <xf numFmtId="4" fontId="6" fillId="0" borderId="50" xfId="19376" applyNumberFormat="1" applyFont="1" applyFill="1" applyBorder="1" applyAlignment="1" applyProtection="1">
      <alignment horizontal="center" vertical="top"/>
    </xf>
    <xf numFmtId="0" fontId="8" fillId="0" borderId="51" xfId="19369" applyFont="1" applyFill="1" applyBorder="1" applyAlignment="1">
      <alignment horizontal="left" vertical="center" wrapText="1"/>
    </xf>
    <xf numFmtId="4" fontId="8" fillId="0" borderId="51" xfId="10131" applyNumberFormat="1" applyFont="1" applyFill="1" applyBorder="1" applyAlignment="1">
      <alignment horizontal="right"/>
    </xf>
    <xf numFmtId="4" fontId="8" fillId="0" borderId="51" xfId="19369" applyNumberFormat="1" applyFont="1" applyFill="1" applyBorder="1" applyAlignment="1">
      <alignment horizontal="center"/>
    </xf>
    <xf numFmtId="4" fontId="8" fillId="0" borderId="51" xfId="19369" applyNumberFormat="1" applyFont="1" applyFill="1" applyBorder="1" applyAlignment="1">
      <alignment horizontal="right"/>
    </xf>
    <xf numFmtId="4" fontId="6" fillId="0" borderId="52" xfId="19369" applyNumberFormat="1" applyFont="1" applyFill="1" applyBorder="1" applyAlignment="1">
      <alignment horizontal="right" vertical="center"/>
    </xf>
    <xf numFmtId="4" fontId="8" fillId="0" borderId="18" xfId="19369" applyNumberFormat="1" applyFont="1" applyFill="1" applyBorder="1" applyAlignment="1">
      <alignment horizontal="right"/>
    </xf>
    <xf numFmtId="4" fontId="6" fillId="0" borderId="19" xfId="19369" applyNumberFormat="1" applyFont="1" applyFill="1" applyBorder="1" applyAlignment="1">
      <alignment horizontal="right" vertical="center"/>
    </xf>
    <xf numFmtId="4" fontId="8" fillId="0" borderId="44" xfId="19369" applyNumberFormat="1" applyFont="1" applyFill="1" applyBorder="1" applyAlignment="1">
      <alignment horizontal="right"/>
    </xf>
    <xf numFmtId="4" fontId="6" fillId="0" borderId="10" xfId="19369" applyNumberFormat="1" applyFont="1" applyFill="1" applyBorder="1" applyAlignment="1">
      <alignment horizontal="right" vertical="center"/>
    </xf>
    <xf numFmtId="4" fontId="6" fillId="0" borderId="11" xfId="27970" applyNumberFormat="1" applyFont="1" applyFill="1" applyBorder="1" applyAlignment="1">
      <alignment horizontal="center" vertical="top"/>
    </xf>
    <xf numFmtId="4" fontId="8" fillId="0" borderId="59" xfId="27970" applyNumberFormat="1" applyFont="1" applyFill="1" applyBorder="1" applyAlignment="1"/>
    <xf numFmtId="4" fontId="8" fillId="0" borderId="59" xfId="27970" applyNumberFormat="1" applyFont="1" applyFill="1" applyBorder="1" applyAlignment="1">
      <alignment horizontal="center"/>
    </xf>
    <xf numFmtId="0" fontId="6" fillId="60" borderId="59" xfId="13223" applyFont="1" applyFill="1" applyBorder="1" applyAlignment="1">
      <alignment horizontal="center" vertical="center"/>
    </xf>
    <xf numFmtId="236" fontId="8" fillId="0" borderId="59" xfId="13223" applyNumberFormat="1" applyFont="1" applyFill="1" applyBorder="1" applyAlignment="1">
      <alignment wrapText="1"/>
    </xf>
    <xf numFmtId="0" fontId="6" fillId="0" borderId="59" xfId="13223" applyFont="1" applyBorder="1" applyAlignment="1">
      <alignment horizontal="center"/>
    </xf>
    <xf numFmtId="4" fontId="8" fillId="0" borderId="59" xfId="3" applyNumberFormat="1" applyFont="1" applyFill="1" applyBorder="1" applyAlignment="1">
      <alignment horizontal="right" wrapText="1"/>
    </xf>
    <xf numFmtId="4" fontId="6" fillId="0" borderId="14" xfId="3" applyNumberFormat="1" applyFont="1" applyBorder="1" applyAlignment="1">
      <alignment horizontal="right" vertical="center"/>
    </xf>
    <xf numFmtId="0" fontId="6" fillId="0" borderId="59" xfId="13223" applyFont="1" applyBorder="1" applyAlignment="1">
      <alignment horizontal="justify" vertical="center"/>
    </xf>
    <xf numFmtId="0" fontId="6" fillId="0" borderId="59" xfId="10966" applyFont="1" applyBorder="1" applyAlignment="1">
      <alignment horizontal="justify" vertical="center"/>
    </xf>
    <xf numFmtId="4" fontId="8" fillId="0" borderId="59" xfId="10966" applyNumberFormat="1" applyFont="1" applyFill="1" applyBorder="1" applyAlignment="1"/>
    <xf numFmtId="4" fontId="6" fillId="0" borderId="59" xfId="10966" applyNumberFormat="1" applyFont="1" applyBorder="1" applyAlignment="1">
      <alignment horizontal="center"/>
    </xf>
    <xf numFmtId="0" fontId="8" fillId="0" borderId="59" xfId="10966" applyFont="1" applyBorder="1" applyAlignment="1">
      <alignment horizontal="justify" vertical="center"/>
    </xf>
    <xf numFmtId="4" fontId="8" fillId="0" borderId="59" xfId="11930" applyNumberFormat="1" applyFont="1" applyFill="1" applyBorder="1" applyAlignment="1">
      <alignment horizontal="center"/>
    </xf>
    <xf numFmtId="4" fontId="8" fillId="0" borderId="59" xfId="10966" applyNumberFormat="1" applyFont="1" applyBorder="1" applyAlignment="1">
      <alignment horizontal="center"/>
    </xf>
    <xf numFmtId="4" fontId="8" fillId="0" borderId="59" xfId="10966" applyNumberFormat="1" applyFont="1" applyFill="1" applyBorder="1" applyAlignment="1">
      <alignment wrapText="1"/>
    </xf>
    <xf numFmtId="4" fontId="8" fillId="0" borderId="59" xfId="10966" applyNumberFormat="1" applyFont="1" applyFill="1" applyBorder="1" applyAlignment="1">
      <alignment horizontal="center"/>
    </xf>
    <xf numFmtId="4" fontId="8" fillId="0" borderId="59" xfId="27970" applyNumberFormat="1" applyFont="1" applyFill="1" applyBorder="1" applyAlignment="1">
      <alignment vertical="center" wrapText="1"/>
    </xf>
    <xf numFmtId="4" fontId="8" fillId="0" borderId="59" xfId="3" applyNumberFormat="1" applyFont="1" applyBorder="1" applyAlignment="1">
      <alignment horizontal="right" wrapText="1"/>
    </xf>
    <xf numFmtId="4" fontId="6" fillId="0" borderId="17" xfId="27963" applyNumberFormat="1" applyFont="1" applyFill="1" applyBorder="1" applyAlignment="1">
      <alignment horizontal="center" vertical="center" wrapText="1"/>
    </xf>
    <xf numFmtId="4" fontId="6" fillId="59" borderId="18" xfId="3" applyNumberFormat="1" applyFont="1" applyFill="1" applyBorder="1" applyAlignment="1">
      <alignment vertical="center" wrapText="1"/>
    </xf>
    <xf numFmtId="4" fontId="8" fillId="59" borderId="18" xfId="3" applyNumberFormat="1" applyFont="1" applyFill="1" applyBorder="1" applyAlignment="1">
      <alignment horizontal="right"/>
    </xf>
    <xf numFmtId="4" fontId="8" fillId="59" borderId="18" xfId="3" applyNumberFormat="1" applyFont="1" applyFill="1" applyBorder="1" applyAlignment="1">
      <alignment horizontal="center"/>
    </xf>
    <xf numFmtId="4" fontId="8" fillId="59" borderId="18" xfId="3" applyNumberFormat="1" applyFont="1" applyFill="1" applyBorder="1" applyAlignment="1">
      <alignment horizontal="right" wrapText="1"/>
    </xf>
    <xf numFmtId="4" fontId="6" fillId="59" borderId="19" xfId="3" applyNumberFormat="1" applyFont="1" applyFill="1" applyBorder="1" applyAlignment="1">
      <alignment horizontal="right" vertical="center"/>
    </xf>
    <xf numFmtId="0" fontId="6" fillId="0" borderId="59" xfId="13223" applyFont="1" applyFill="1" applyBorder="1" applyAlignment="1">
      <alignment horizontal="center" vertical="center"/>
    </xf>
    <xf numFmtId="4" fontId="8" fillId="59" borderId="59" xfId="10966" applyNumberFormat="1" applyFont="1" applyFill="1" applyBorder="1" applyAlignment="1"/>
    <xf numFmtId="4" fontId="8" fillId="0" borderId="59" xfId="27970" applyNumberFormat="1" applyFont="1" applyFill="1" applyBorder="1" applyAlignment="1">
      <alignment horizontal="left" vertical="center" wrapText="1"/>
    </xf>
    <xf numFmtId="4" fontId="6" fillId="0" borderId="11" xfId="27970" applyNumberFormat="1" applyFont="1" applyFill="1" applyBorder="1" applyAlignment="1">
      <alignment horizontal="left" vertical="top"/>
    </xf>
    <xf numFmtId="0" fontId="10" fillId="0" borderId="59" xfId="13223" applyFont="1" applyBorder="1" applyAlignment="1">
      <alignment horizontal="left" vertical="center"/>
    </xf>
    <xf numFmtId="0" fontId="11" fillId="0" borderId="59" xfId="13223" applyFont="1" applyBorder="1" applyAlignment="1">
      <alignment horizontal="left" vertical="center"/>
    </xf>
    <xf numFmtId="4" fontId="84" fillId="0" borderId="59" xfId="11930" applyNumberFormat="1" applyFont="1" applyFill="1" applyBorder="1" applyAlignment="1">
      <alignment wrapText="1"/>
    </xf>
    <xf numFmtId="4" fontId="11" fillId="0" borderId="59" xfId="11332" applyNumberFormat="1" applyFont="1" applyBorder="1" applyAlignment="1">
      <alignment horizontal="center"/>
    </xf>
    <xf numFmtId="0" fontId="6" fillId="0" borderId="59" xfId="19369" applyFont="1" applyFill="1" applyBorder="1" applyAlignment="1">
      <alignment horizontal="left" vertical="center" wrapText="1"/>
    </xf>
    <xf numFmtId="49" fontId="6" fillId="0" borderId="59" xfId="11332" applyNumberFormat="1" applyFont="1" applyFill="1" applyBorder="1" applyAlignment="1">
      <alignment vertical="center" wrapText="1"/>
    </xf>
    <xf numFmtId="4" fontId="8" fillId="0" borderId="59" xfId="11332" applyNumberFormat="1" applyFont="1" applyFill="1" applyBorder="1" applyAlignment="1">
      <alignment horizontal="center"/>
    </xf>
    <xf numFmtId="0" fontId="8" fillId="0" borderId="59" xfId="19376" applyFont="1" applyFill="1" applyBorder="1" applyAlignment="1">
      <alignment vertical="center"/>
    </xf>
    <xf numFmtId="0" fontId="11" fillId="0" borderId="59" xfId="13223" applyFont="1" applyBorder="1" applyAlignment="1">
      <alignment vertical="center"/>
    </xf>
    <xf numFmtId="4" fontId="8" fillId="0" borderId="59" xfId="11159" applyNumberFormat="1" applyFont="1" applyFill="1" applyBorder="1" applyAlignment="1">
      <alignment horizontal="right"/>
    </xf>
    <xf numFmtId="49" fontId="10" fillId="0" borderId="59" xfId="11332" applyNumberFormat="1" applyFont="1" applyFill="1" applyBorder="1" applyAlignment="1">
      <alignment horizontal="center" vertical="center" wrapText="1"/>
    </xf>
    <xf numFmtId="4" fontId="6" fillId="0" borderId="59" xfId="11930" applyNumberFormat="1" applyFont="1" applyFill="1" applyBorder="1" applyAlignment="1">
      <alignment horizontal="right"/>
    </xf>
    <xf numFmtId="4" fontId="6" fillId="0" borderId="59" xfId="11930" applyNumberFormat="1" applyFont="1" applyFill="1" applyBorder="1" applyAlignment="1">
      <alignment horizontal="center"/>
    </xf>
    <xf numFmtId="4" fontId="8" fillId="0" borderId="59" xfId="11930" applyNumberFormat="1" applyFont="1" applyFill="1" applyBorder="1" applyAlignment="1">
      <alignment horizontal="right"/>
    </xf>
    <xf numFmtId="4" fontId="8" fillId="0" borderId="59" xfId="11930" applyNumberFormat="1" applyFont="1" applyFill="1" applyBorder="1" applyAlignment="1"/>
    <xf numFmtId="4" fontId="8" fillId="0" borderId="59" xfId="10955" applyNumberFormat="1" applyFont="1" applyFill="1" applyBorder="1" applyAlignment="1">
      <alignment horizontal="left" vertical="center" wrapText="1"/>
    </xf>
    <xf numFmtId="4" fontId="8" fillId="0" borderId="59" xfId="9041" applyNumberFormat="1" applyFont="1" applyFill="1" applyBorder="1" applyAlignment="1"/>
    <xf numFmtId="4" fontId="8" fillId="4" borderId="59" xfId="11930" applyNumberFormat="1" applyFont="1" applyFill="1" applyBorder="1" applyAlignment="1">
      <alignment horizontal="left" vertical="center" wrapText="1"/>
    </xf>
    <xf numFmtId="0" fontId="8" fillId="0" borderId="14" xfId="19376" applyFont="1" applyFill="1" applyBorder="1" applyAlignment="1">
      <alignment vertical="center"/>
    </xf>
    <xf numFmtId="4" fontId="6" fillId="0" borderId="60" xfId="11930" applyNumberFormat="1" applyFont="1" applyFill="1" applyBorder="1" applyAlignment="1">
      <alignment horizontal="left" vertical="center" wrapText="1"/>
    </xf>
    <xf numFmtId="4" fontId="8" fillId="0" borderId="17" xfId="27963" applyNumberFormat="1" applyFont="1" applyFill="1" applyBorder="1" applyAlignment="1">
      <alignment horizontal="center" vertical="center" wrapText="1"/>
    </xf>
    <xf numFmtId="4" fontId="8" fillId="59" borderId="18" xfId="3" applyNumberFormat="1" applyFont="1" applyFill="1" applyBorder="1" applyAlignment="1">
      <alignment horizontal="right" vertical="center"/>
    </xf>
    <xf numFmtId="4" fontId="8" fillId="59" borderId="18" xfId="3" applyNumberFormat="1" applyFont="1" applyFill="1" applyBorder="1" applyAlignment="1">
      <alignment horizontal="center" vertical="center"/>
    </xf>
    <xf numFmtId="4" fontId="8" fillId="59" borderId="18" xfId="3" applyNumberFormat="1" applyFont="1" applyFill="1" applyBorder="1" applyAlignment="1">
      <alignment horizontal="right" vertical="center" wrapText="1"/>
    </xf>
    <xf numFmtId="4" fontId="8" fillId="0" borderId="11" xfId="19376" applyNumberFormat="1" applyFont="1" applyFill="1" applyBorder="1" applyAlignment="1" applyProtection="1">
      <alignment horizontal="center" vertical="top"/>
    </xf>
    <xf numFmtId="4" fontId="8" fillId="0" borderId="59" xfId="19369" applyNumberFormat="1" applyFont="1" applyFill="1" applyBorder="1" applyAlignment="1">
      <alignment horizontal="center" vertical="center"/>
    </xf>
    <xf numFmtId="4" fontId="8" fillId="0" borderId="59" xfId="3" applyNumberFormat="1" applyFont="1" applyFill="1" applyBorder="1" applyAlignment="1">
      <alignment vertical="center"/>
    </xf>
    <xf numFmtId="248" fontId="6" fillId="0" borderId="17" xfId="19376" applyNumberFormat="1" applyFont="1" applyFill="1" applyBorder="1" applyAlignment="1" applyProtection="1">
      <alignment horizontal="right"/>
    </xf>
    <xf numFmtId="4" fontId="6" fillId="0" borderId="18" xfId="19376" applyNumberFormat="1" applyFont="1" applyFill="1" applyBorder="1" applyAlignment="1" applyProtection="1">
      <alignment horizontal="left" vertical="center" wrapText="1"/>
    </xf>
    <xf numFmtId="39" fontId="8" fillId="0" borderId="18" xfId="19376" applyNumberFormat="1" applyFont="1" applyFill="1" applyBorder="1" applyAlignment="1" applyProtection="1">
      <alignment horizontal="right" vertical="center"/>
    </xf>
    <xf numFmtId="248" fontId="8" fillId="0" borderId="18" xfId="19376" applyNumberFormat="1" applyFont="1" applyFill="1" applyBorder="1" applyAlignment="1" applyProtection="1">
      <alignment horizontal="center" vertical="center"/>
    </xf>
    <xf numFmtId="4" fontId="8" fillId="0" borderId="18" xfId="19376" applyNumberFormat="1" applyFont="1" applyFill="1" applyBorder="1" applyAlignment="1" applyProtection="1">
      <alignment horizontal="right" vertical="center"/>
    </xf>
    <xf numFmtId="4" fontId="6" fillId="0" borderId="19" xfId="19369" applyNumberFormat="1" applyFont="1" applyFill="1" applyBorder="1" applyAlignment="1" applyProtection="1">
      <alignment horizontal="right" vertical="center"/>
    </xf>
    <xf numFmtId="248" fontId="6" fillId="0" borderId="61" xfId="19376" applyNumberFormat="1" applyFont="1" applyFill="1" applyBorder="1" applyAlignment="1" applyProtection="1">
      <alignment horizontal="right"/>
    </xf>
    <xf numFmtId="4" fontId="6" fillId="0" borderId="61" xfId="19376" applyNumberFormat="1" applyFont="1" applyFill="1" applyBorder="1" applyAlignment="1" applyProtection="1">
      <alignment horizontal="left" vertical="center" wrapText="1"/>
    </xf>
    <xf numFmtId="39" fontId="8" fillId="0" borderId="61" xfId="19376" applyNumberFormat="1" applyFont="1" applyFill="1" applyBorder="1" applyAlignment="1" applyProtection="1">
      <alignment horizontal="right" vertical="center"/>
    </xf>
    <xf numFmtId="248" fontId="8" fillId="0" borderId="61" xfId="19376" applyNumberFormat="1" applyFont="1" applyFill="1" applyBorder="1" applyAlignment="1" applyProtection="1">
      <alignment horizontal="center" vertical="center"/>
    </xf>
    <xf numFmtId="4" fontId="8" fillId="0" borderId="61" xfId="19376" applyNumberFormat="1" applyFont="1" applyFill="1" applyBorder="1" applyAlignment="1" applyProtection="1">
      <alignment horizontal="right" vertical="center"/>
    </xf>
    <xf numFmtId="4" fontId="6" fillId="0" borderId="61" xfId="19369" applyNumberFormat="1" applyFont="1" applyFill="1" applyBorder="1" applyAlignment="1" applyProtection="1">
      <alignment horizontal="right" vertical="center"/>
    </xf>
    <xf numFmtId="4" fontId="6" fillId="0" borderId="61" xfId="19376" applyNumberFormat="1" applyFont="1" applyFill="1" applyBorder="1" applyAlignment="1">
      <alignment horizontal="right" vertical="center"/>
    </xf>
    <xf numFmtId="248" fontId="6" fillId="0" borderId="0" xfId="19376" applyNumberFormat="1" applyFont="1" applyFill="1" applyBorder="1" applyAlignment="1" applyProtection="1">
      <alignment horizontal="right"/>
    </xf>
    <xf numFmtId="4" fontId="6" fillId="0" borderId="0" xfId="19376" applyNumberFormat="1" applyFont="1" applyFill="1" applyBorder="1" applyAlignment="1" applyProtection="1">
      <alignment horizontal="left" vertical="center" wrapText="1"/>
    </xf>
    <xf numFmtId="39" fontId="8" fillId="0" borderId="0" xfId="19376" applyNumberFormat="1" applyFont="1" applyFill="1" applyBorder="1" applyAlignment="1" applyProtection="1">
      <alignment horizontal="right" vertical="center"/>
    </xf>
    <xf numFmtId="248" fontId="8" fillId="0" borderId="0" xfId="19376" applyNumberFormat="1" applyFont="1" applyFill="1" applyBorder="1" applyAlignment="1" applyProtection="1">
      <alignment horizontal="center" vertical="center"/>
    </xf>
    <xf numFmtId="4" fontId="8" fillId="0" borderId="0" xfId="19376" applyNumberFormat="1" applyFont="1" applyFill="1" applyBorder="1" applyAlignment="1" applyProtection="1">
      <alignment horizontal="right" vertical="center"/>
    </xf>
    <xf numFmtId="4" fontId="6" fillId="0" borderId="0" xfId="19369" applyNumberFormat="1" applyFont="1" applyFill="1" applyBorder="1" applyAlignment="1" applyProtection="1">
      <alignment horizontal="right" vertical="center"/>
    </xf>
    <xf numFmtId="4" fontId="6" fillId="0" borderId="0" xfId="19376" applyNumberFormat="1" applyFont="1" applyFill="1" applyBorder="1" applyAlignment="1">
      <alignment horizontal="right" vertical="center"/>
    </xf>
    <xf numFmtId="0" fontId="8" fillId="0" borderId="0" xfId="19369" applyFont="1" applyFill="1" applyBorder="1" applyAlignment="1">
      <alignment horizontal="center"/>
    </xf>
    <xf numFmtId="4" fontId="8" fillId="0" borderId="0" xfId="19376" applyNumberFormat="1" applyFont="1" applyFill="1" applyBorder="1" applyAlignment="1" applyProtection="1">
      <alignment horizontal="left" vertical="center" wrapText="1"/>
    </xf>
    <xf numFmtId="0" fontId="8" fillId="0" borderId="0" xfId="19369" applyFont="1" applyFill="1" applyBorder="1"/>
    <xf numFmtId="248" fontId="8" fillId="0" borderId="0" xfId="19376" applyNumberFormat="1" applyFont="1" applyFill="1" applyBorder="1" applyAlignment="1" applyProtection="1">
      <alignment horizontal="left" vertical="center"/>
    </xf>
    <xf numFmtId="0" fontId="8" fillId="0" borderId="0" xfId="19369" applyFont="1" applyFill="1" applyBorder="1" applyAlignment="1">
      <alignment horizontal="left" vertical="center" wrapText="1"/>
    </xf>
    <xf numFmtId="4" fontId="8" fillId="0" borderId="0" xfId="10131" applyNumberFormat="1" applyFont="1" applyFill="1" applyBorder="1" applyAlignment="1">
      <alignment horizontal="right" vertical="center"/>
    </xf>
    <xf numFmtId="4" fontId="8" fillId="0" borderId="0" xfId="19369" applyNumberFormat="1" applyFont="1" applyFill="1" applyBorder="1" applyAlignment="1">
      <alignment horizontal="center" vertical="center"/>
    </xf>
    <xf numFmtId="4" fontId="8" fillId="0" borderId="0" xfId="19369" applyNumberFormat="1" applyFont="1" applyFill="1" applyBorder="1" applyAlignment="1">
      <alignment horizontal="right" vertical="center"/>
    </xf>
    <xf numFmtId="4" fontId="6" fillId="0" borderId="0" xfId="19376" applyNumberFormat="1" applyFont="1" applyFill="1" applyBorder="1" applyAlignment="1" applyProtection="1">
      <alignment horizontal="right" vertical="center"/>
    </xf>
    <xf numFmtId="248" fontId="8" fillId="0" borderId="0" xfId="19376" applyNumberFormat="1" applyFont="1" applyFill="1" applyBorder="1" applyAlignment="1" applyProtection="1">
      <alignment horizontal="left"/>
    </xf>
    <xf numFmtId="4" fontId="6" fillId="0" borderId="0" xfId="19376" quotePrefix="1" applyNumberFormat="1" applyFont="1" applyFill="1" applyBorder="1" applyAlignment="1" applyProtection="1">
      <alignment horizontal="left" vertical="center" wrapText="1"/>
    </xf>
    <xf numFmtId="9" fontId="8" fillId="0" borderId="0" xfId="19376" applyNumberFormat="1" applyFont="1" applyFill="1" applyBorder="1" applyAlignment="1" applyProtection="1">
      <alignment horizontal="right" vertical="center"/>
    </xf>
    <xf numFmtId="4" fontId="6" fillId="0" borderId="18" xfId="19376" quotePrefix="1" applyNumberFormat="1" applyFont="1" applyFill="1" applyBorder="1" applyAlignment="1" applyProtection="1">
      <alignment horizontal="left" vertical="center" wrapText="1"/>
    </xf>
    <xf numFmtId="9" fontId="8" fillId="0" borderId="18" xfId="19376" applyNumberFormat="1" applyFont="1" applyFill="1" applyBorder="1" applyAlignment="1" applyProtection="1">
      <alignment horizontal="right" vertical="center"/>
    </xf>
    <xf numFmtId="4" fontId="6" fillId="0" borderId="19" xfId="19376" applyNumberFormat="1" applyFont="1" applyFill="1" applyBorder="1" applyAlignment="1" applyProtection="1">
      <alignment horizontal="right" vertical="center"/>
    </xf>
    <xf numFmtId="248" fontId="8" fillId="0" borderId="0" xfId="19376" applyNumberFormat="1" applyFont="1" applyFill="1" applyBorder="1" applyAlignment="1" applyProtection="1">
      <alignment horizontal="right"/>
    </xf>
    <xf numFmtId="10" fontId="6" fillId="0" borderId="0" xfId="19376" applyNumberFormat="1" applyFont="1" applyFill="1" applyBorder="1" applyAlignment="1" applyProtection="1">
      <alignment horizontal="right" vertical="center"/>
    </xf>
    <xf numFmtId="248" fontId="6" fillId="0" borderId="0" xfId="19376" applyNumberFormat="1" applyFont="1" applyFill="1" applyBorder="1" applyAlignment="1" applyProtection="1">
      <alignment horizontal="center" vertical="center"/>
    </xf>
    <xf numFmtId="248" fontId="8" fillId="0" borderId="17" xfId="19376" applyNumberFormat="1" applyFont="1" applyFill="1" applyBorder="1" applyAlignment="1" applyProtection="1">
      <alignment horizontal="left"/>
    </xf>
    <xf numFmtId="2" fontId="8" fillId="0" borderId="0" xfId="19376" applyNumberFormat="1" applyFont="1" applyFill="1" applyBorder="1" applyAlignment="1" applyProtection="1">
      <alignment horizontal="right" vertical="center"/>
    </xf>
    <xf numFmtId="40" fontId="6" fillId="0" borderId="0" xfId="19376" applyNumberFormat="1" applyFont="1" applyFill="1" applyBorder="1" applyAlignment="1" applyProtection="1">
      <alignment vertical="center"/>
    </xf>
    <xf numFmtId="0" fontId="8" fillId="0" borderId="0" xfId="19369" applyFont="1" applyFill="1"/>
    <xf numFmtId="0" fontId="8" fillId="0" borderId="0" xfId="19369" applyFont="1" applyFill="1" applyBorder="1" applyAlignment="1">
      <alignment vertical="center"/>
    </xf>
    <xf numFmtId="0" fontId="8" fillId="0" borderId="0" xfId="19369" applyFont="1" applyFill="1" applyAlignment="1">
      <alignment vertical="center"/>
    </xf>
    <xf numFmtId="0" fontId="8" fillId="0" borderId="0" xfId="19369" applyFont="1" applyFill="1" applyAlignment="1">
      <alignment horizontal="center" vertical="center"/>
    </xf>
    <xf numFmtId="2" fontId="8" fillId="0" borderId="0" xfId="19369" applyNumberFormat="1" applyFont="1" applyFill="1" applyAlignment="1">
      <alignment vertical="center"/>
    </xf>
    <xf numFmtId="260" fontId="8" fillId="0" borderId="0" xfId="19369" applyNumberFormat="1" applyFont="1" applyFill="1" applyAlignment="1">
      <alignment vertical="center"/>
    </xf>
    <xf numFmtId="0" fontId="6" fillId="0" borderId="0" xfId="19369" applyFont="1" applyFill="1" applyBorder="1" applyAlignment="1">
      <alignment vertical="center"/>
    </xf>
    <xf numFmtId="0" fontId="8" fillId="0" borderId="0" xfId="19369" applyFont="1" applyFill="1" applyAlignment="1">
      <alignment horizontal="left" vertical="center"/>
    </xf>
    <xf numFmtId="4" fontId="10" fillId="0" borderId="0" xfId="19377" applyNumberFormat="1" applyFont="1" applyFill="1" applyBorder="1" applyAlignment="1">
      <alignment horizontal="left"/>
    </xf>
    <xf numFmtId="4" fontId="6" fillId="0" borderId="0" xfId="19378" applyNumberFormat="1" applyFont="1" applyFill="1" applyBorder="1" applyAlignment="1">
      <alignment horizontal="center"/>
    </xf>
    <xf numFmtId="4" fontId="8" fillId="0" borderId="0" xfId="11930" applyNumberFormat="1" applyFont="1" applyFill="1" applyAlignment="1">
      <alignment horizontal="left" wrapText="1"/>
    </xf>
    <xf numFmtId="4" fontId="8" fillId="0" borderId="47" xfId="11930" applyNumberFormat="1" applyFont="1" applyFill="1" applyBorder="1" applyAlignment="1">
      <alignment horizontal="left" wrapText="1"/>
    </xf>
    <xf numFmtId="4" fontId="8" fillId="0" borderId="48" xfId="11930" applyNumberFormat="1" applyFont="1" applyFill="1" applyBorder="1" applyAlignment="1">
      <alignment horizontal="right" wrapText="1"/>
    </xf>
    <xf numFmtId="4" fontId="6" fillId="0" borderId="49" xfId="11930" applyNumberFormat="1" applyFont="1" applyFill="1" applyBorder="1" applyAlignment="1">
      <alignment horizontal="left" wrapText="1"/>
    </xf>
    <xf numFmtId="4" fontId="8" fillId="0" borderId="0" xfId="11930" applyNumberFormat="1" applyFont="1" applyFill="1" applyBorder="1" applyAlignment="1">
      <alignment horizontal="left"/>
    </xf>
    <xf numFmtId="4" fontId="8" fillId="0" borderId="0" xfId="11930" applyNumberFormat="1" applyFont="1" applyFill="1" applyBorder="1" applyAlignment="1">
      <alignment horizontal="left" wrapText="1"/>
    </xf>
    <xf numFmtId="4" fontId="8" fillId="0" borderId="11" xfId="11930" applyNumberFormat="1" applyFont="1" applyFill="1" applyBorder="1" applyAlignment="1">
      <alignment horizontal="center" wrapText="1"/>
    </xf>
    <xf numFmtId="4" fontId="8" fillId="0" borderId="59" xfId="9477" applyNumberFormat="1" applyFont="1" applyFill="1" applyBorder="1" applyAlignment="1">
      <alignment horizontal="right" wrapText="1"/>
    </xf>
    <xf numFmtId="4" fontId="6" fillId="0" borderId="14" xfId="11930" applyNumberFormat="1" applyFont="1" applyFill="1" applyBorder="1" applyAlignment="1">
      <alignment horizontal="right" wrapText="1"/>
    </xf>
    <xf numFmtId="3" fontId="6" fillId="0" borderId="11" xfId="11930" applyNumberFormat="1" applyFont="1" applyFill="1" applyBorder="1" applyAlignment="1">
      <alignment horizontal="center" wrapText="1"/>
    </xf>
    <xf numFmtId="4" fontId="8" fillId="0" borderId="59" xfId="9477" applyNumberFormat="1" applyFont="1" applyFill="1" applyBorder="1" applyAlignment="1">
      <alignment horizontal="right" vertical="center" wrapText="1"/>
    </xf>
    <xf numFmtId="4" fontId="8" fillId="4" borderId="59" xfId="11920" applyNumberFormat="1" applyFont="1" applyFill="1" applyBorder="1" applyAlignment="1" applyProtection="1">
      <alignment horizontal="right" wrapText="1"/>
    </xf>
    <xf numFmtId="4" fontId="83" fillId="0" borderId="0" xfId="11930" applyNumberFormat="1" applyFont="1" applyFill="1" applyBorder="1" applyAlignment="1"/>
    <xf numFmtId="4" fontId="6" fillId="0" borderId="0" xfId="19372" applyNumberFormat="1" applyFont="1" applyFill="1" applyBorder="1" applyAlignment="1"/>
    <xf numFmtId="4" fontId="6" fillId="0" borderId="0" xfId="25983" applyNumberFormat="1" applyFont="1" applyFill="1" applyBorder="1" applyAlignment="1">
      <alignment horizontal="left" vertical="center"/>
    </xf>
    <xf numFmtId="0" fontId="6" fillId="0" borderId="0" xfId="25983" applyNumberFormat="1" applyFont="1" applyFill="1" applyBorder="1" applyAlignment="1">
      <alignment horizontal="left" vertical="center"/>
    </xf>
    <xf numFmtId="2" fontId="6" fillId="0" borderId="0" xfId="25983" applyNumberFormat="1" applyFont="1" applyFill="1" applyBorder="1" applyAlignment="1">
      <alignment vertical="center"/>
    </xf>
    <xf numFmtId="4" fontId="6" fillId="0" borderId="0" xfId="25983" applyNumberFormat="1" applyFont="1" applyFill="1" applyBorder="1" applyAlignment="1">
      <alignment horizontal="center" vertical="center"/>
    </xf>
    <xf numFmtId="4" fontId="8" fillId="0" borderId="0" xfId="25983" applyNumberFormat="1" applyFont="1" applyFill="1" applyBorder="1" applyAlignment="1">
      <alignment horizontal="right" vertical="center"/>
    </xf>
    <xf numFmtId="3" fontId="6" fillId="0" borderId="0" xfId="25983" applyNumberFormat="1" applyFont="1" applyFill="1" applyBorder="1" applyAlignment="1">
      <alignment horizontal="right" vertical="center"/>
    </xf>
    <xf numFmtId="4" fontId="6" fillId="0" borderId="0" xfId="25983" applyNumberFormat="1" applyFont="1" applyFill="1" applyBorder="1" applyAlignment="1">
      <alignment horizontal="right" vertical="center"/>
    </xf>
    <xf numFmtId="4" fontId="6" fillId="0" borderId="0" xfId="19380" applyNumberFormat="1" applyFont="1" applyFill="1" applyBorder="1" applyAlignment="1" applyProtection="1">
      <alignment horizontal="left" vertical="center"/>
    </xf>
    <xf numFmtId="4" fontId="6" fillId="0" borderId="0" xfId="19380" quotePrefix="1" applyNumberFormat="1" applyFont="1" applyFill="1" applyBorder="1" applyAlignment="1" applyProtection="1">
      <alignment horizontal="left" vertical="center"/>
    </xf>
    <xf numFmtId="4" fontId="8" fillId="0" borderId="0" xfId="10958" applyNumberFormat="1" applyFont="1" applyFill="1" applyAlignment="1">
      <alignment horizontal="justify"/>
    </xf>
    <xf numFmtId="4" fontId="6" fillId="0" borderId="0" xfId="25983" quotePrefix="1" applyNumberFormat="1" applyFont="1" applyFill="1" applyBorder="1" applyAlignment="1">
      <alignment horizontal="left" vertical="center"/>
    </xf>
    <xf numFmtId="0" fontId="6" fillId="0" borderId="0" xfId="25983" quotePrefix="1" applyNumberFormat="1" applyFont="1" applyFill="1" applyBorder="1" applyAlignment="1">
      <alignment horizontal="left" vertical="center"/>
    </xf>
    <xf numFmtId="2" fontId="6" fillId="0" borderId="0" xfId="25983" quotePrefix="1" applyNumberFormat="1" applyFont="1" applyFill="1" applyBorder="1" applyAlignment="1">
      <alignment vertical="center"/>
    </xf>
    <xf numFmtId="4" fontId="6" fillId="0" borderId="0" xfId="25983" quotePrefix="1" applyNumberFormat="1" applyFont="1" applyFill="1" applyBorder="1" applyAlignment="1">
      <alignment horizontal="center" vertical="center"/>
    </xf>
    <xf numFmtId="4" fontId="8" fillId="0" borderId="0" xfId="25983" quotePrefix="1" applyNumberFormat="1" applyFont="1" applyFill="1" applyBorder="1" applyAlignment="1">
      <alignment horizontal="right" vertical="center"/>
    </xf>
    <xf numFmtId="3" fontId="6" fillId="0" borderId="0" xfId="25983" quotePrefix="1" applyNumberFormat="1" applyFont="1" applyFill="1" applyBorder="1" applyAlignment="1">
      <alignment horizontal="right" vertical="center"/>
    </xf>
    <xf numFmtId="4" fontId="6" fillId="0" borderId="0" xfId="25983" quotePrefix="1" applyNumberFormat="1" applyFont="1" applyFill="1" applyBorder="1" applyAlignment="1">
      <alignment horizontal="right" vertical="center"/>
    </xf>
    <xf numFmtId="49" fontId="6" fillId="0" borderId="0" xfId="27971" applyNumberFormat="1" applyFont="1" applyFill="1" applyBorder="1" applyAlignment="1" applyProtection="1">
      <alignment horizontal="left" vertical="center"/>
    </xf>
    <xf numFmtId="4" fontId="6" fillId="0" borderId="0" xfId="19373" applyNumberFormat="1" applyFont="1" applyFill="1" applyBorder="1" applyAlignment="1">
      <alignment vertical="center"/>
    </xf>
    <xf numFmtId="0" fontId="6" fillId="0" borderId="0" xfId="19373" applyNumberFormat="1" applyFont="1" applyFill="1" applyAlignment="1">
      <alignment vertical="center"/>
    </xf>
    <xf numFmtId="0" fontId="8" fillId="0" borderId="0" xfId="19373" applyFont="1" applyFill="1" applyAlignment="1">
      <alignment vertical="center"/>
    </xf>
    <xf numFmtId="4" fontId="6" fillId="0" borderId="0" xfId="19372" applyNumberFormat="1" applyFont="1" applyFill="1"/>
    <xf numFmtId="49" fontId="6" fillId="0" borderId="0" xfId="19380" applyNumberFormat="1" applyFont="1" applyFill="1" applyBorder="1" applyAlignment="1" applyProtection="1">
      <alignment horizontal="left" vertical="center"/>
    </xf>
    <xf numFmtId="49" fontId="6" fillId="0" borderId="0" xfId="19380" quotePrefix="1" applyNumberFormat="1" applyFont="1" applyFill="1" applyBorder="1" applyAlignment="1" applyProtection="1">
      <alignment horizontal="left" vertical="center"/>
    </xf>
    <xf numFmtId="0" fontId="6" fillId="0" borderId="0" xfId="13006" applyFont="1" applyFill="1" applyBorder="1" applyAlignment="1">
      <alignment vertical="center"/>
    </xf>
    <xf numFmtId="49" fontId="6" fillId="0" borderId="0" xfId="13006" applyNumberFormat="1" applyFont="1" applyFill="1" applyAlignment="1">
      <alignment horizontal="left" vertical="center"/>
    </xf>
    <xf numFmtId="49" fontId="6" fillId="0" borderId="0" xfId="19372" applyNumberFormat="1" applyFont="1" applyFill="1" applyAlignment="1">
      <alignment vertical="center"/>
    </xf>
    <xf numFmtId="0" fontId="6" fillId="0" borderId="0" xfId="13006" quotePrefix="1" applyFont="1" applyFill="1" applyAlignment="1">
      <alignment horizontal="left" vertical="center"/>
    </xf>
    <xf numFmtId="0" fontId="8" fillId="0" borderId="0" xfId="13006" applyFont="1" applyFill="1" applyBorder="1" applyAlignment="1"/>
    <xf numFmtId="4" fontId="6" fillId="0" borderId="0" xfId="11937" applyNumberFormat="1" applyFont="1" applyFill="1" applyBorder="1" applyAlignment="1">
      <alignment vertical="center"/>
    </xf>
    <xf numFmtId="4" fontId="6" fillId="0" borderId="0" xfId="10378" applyNumberFormat="1" applyFont="1" applyFill="1" applyBorder="1" applyAlignment="1" applyProtection="1">
      <alignment horizontal="centerContinuous"/>
    </xf>
    <xf numFmtId="4" fontId="6" fillId="0" borderId="0" xfId="13006" quotePrefix="1" applyNumberFormat="1" applyFont="1" applyFill="1" applyBorder="1" applyAlignment="1">
      <alignment horizontal="left" vertical="center"/>
    </xf>
    <xf numFmtId="4" fontId="6" fillId="0" borderId="0" xfId="11937" applyNumberFormat="1" applyFont="1" applyFill="1" applyBorder="1" applyAlignment="1">
      <alignment horizontal="left" vertical="center"/>
    </xf>
    <xf numFmtId="49" fontId="6" fillId="0" borderId="0" xfId="11937" applyNumberFormat="1" applyFont="1" applyFill="1" applyBorder="1" applyAlignment="1">
      <alignment horizontal="left" vertical="center"/>
    </xf>
    <xf numFmtId="4" fontId="6" fillId="0" borderId="0" xfId="13006" applyNumberFormat="1" applyFont="1" applyFill="1" applyBorder="1" applyAlignment="1">
      <alignment horizontal="left" vertical="center"/>
    </xf>
    <xf numFmtId="4" fontId="6" fillId="0" borderId="0" xfId="11937" applyNumberFormat="1" applyFont="1" applyFill="1" applyBorder="1" applyAlignment="1">
      <alignment horizontal="left" vertical="top"/>
    </xf>
    <xf numFmtId="49" fontId="6" fillId="0" borderId="0" xfId="13006" applyNumberFormat="1" applyFont="1" applyFill="1" applyAlignment="1" applyProtection="1">
      <alignment horizontal="left" vertical="center"/>
    </xf>
    <xf numFmtId="49" fontId="6" fillId="0" borderId="0" xfId="13006" quotePrefix="1" applyNumberFormat="1" applyFont="1" applyFill="1" applyBorder="1" applyAlignment="1">
      <alignment horizontal="left" vertical="center"/>
    </xf>
    <xf numFmtId="4" fontId="6" fillId="0" borderId="0" xfId="13006" applyNumberFormat="1" applyFont="1" applyFill="1" applyAlignment="1">
      <alignment vertical="center"/>
    </xf>
    <xf numFmtId="4" fontId="6" fillId="0" borderId="0" xfId="19372" applyNumberFormat="1" applyFont="1" applyFill="1" applyAlignment="1">
      <alignment vertical="center"/>
    </xf>
    <xf numFmtId="4" fontId="8" fillId="0" borderId="0" xfId="19372" applyNumberFormat="1" applyFont="1" applyFill="1" applyAlignment="1">
      <alignment vertical="center"/>
    </xf>
    <xf numFmtId="4" fontId="6" fillId="0" borderId="0" xfId="10378" applyNumberFormat="1" applyFont="1" applyFill="1" applyBorder="1" applyAlignment="1" applyProtection="1"/>
    <xf numFmtId="49" fontId="6" fillId="0" borderId="0" xfId="13006" applyNumberFormat="1" applyFont="1" applyFill="1" applyBorder="1" applyAlignment="1">
      <alignment horizontal="left" vertical="center"/>
    </xf>
    <xf numFmtId="0" fontId="6" fillId="0" borderId="0" xfId="10995" applyNumberFormat="1" applyFont="1" applyFill="1" applyBorder="1" applyAlignment="1">
      <alignment horizontal="left" vertical="center"/>
    </xf>
    <xf numFmtId="4" fontId="8" fillId="0" borderId="11" xfId="11930" applyNumberFormat="1" applyFont="1" applyFill="1" applyBorder="1" applyAlignment="1">
      <alignment horizontal="center" vertical="top" wrapText="1"/>
    </xf>
    <xf numFmtId="3" fontId="6" fillId="0" borderId="11" xfId="11930" applyNumberFormat="1" applyFont="1" applyFill="1" applyBorder="1" applyAlignment="1">
      <alignment horizontal="center" vertical="top" wrapText="1"/>
    </xf>
    <xf numFmtId="4" fontId="32" fillId="0" borderId="59" xfId="11920" applyNumberFormat="1" applyFont="1" applyFill="1" applyBorder="1" applyAlignment="1">
      <alignment horizontal="right" wrapText="1"/>
    </xf>
    <xf numFmtId="4" fontId="83" fillId="0" borderId="0" xfId="19376" applyNumberFormat="1" applyFont="1" applyFill="1" applyBorder="1" applyAlignment="1" applyProtection="1">
      <alignment horizontal="center"/>
    </xf>
    <xf numFmtId="4" fontId="6" fillId="0" borderId="29" xfId="11930" applyNumberFormat="1" applyFont="1" applyFill="1" applyBorder="1" applyAlignment="1">
      <alignment horizontal="left" wrapText="1"/>
    </xf>
    <xf numFmtId="4" fontId="8" fillId="0" borderId="29" xfId="11930" applyNumberFormat="1" applyFont="1" applyFill="1" applyBorder="1" applyAlignment="1">
      <alignment horizontal="left" wrapText="1"/>
    </xf>
    <xf numFmtId="4" fontId="8" fillId="0" borderId="29" xfId="9477" applyNumberFormat="1" applyFont="1" applyFill="1" applyBorder="1" applyAlignment="1">
      <alignment horizontal="right" wrapText="1"/>
    </xf>
    <xf numFmtId="4" fontId="8" fillId="0" borderId="29" xfId="9477" applyNumberFormat="1" applyFont="1" applyFill="1" applyBorder="1" applyAlignment="1">
      <alignment horizontal="right" vertical="center" wrapText="1"/>
    </xf>
    <xf numFmtId="43" fontId="11" fillId="4" borderId="29" xfId="19379" applyFont="1" applyFill="1" applyBorder="1" applyAlignment="1">
      <alignment horizontal="center"/>
    </xf>
    <xf numFmtId="4" fontId="8" fillId="0" borderId="29" xfId="9131" applyNumberFormat="1" applyFont="1" applyFill="1" applyBorder="1" applyAlignment="1">
      <alignment horizontal="center" wrapText="1"/>
    </xf>
    <xf numFmtId="4" fontId="8" fillId="4" borderId="29" xfId="11920" applyNumberFormat="1" applyFont="1" applyFill="1" applyBorder="1" applyAlignment="1" applyProtection="1">
      <alignment horizontal="right" wrapText="1"/>
    </xf>
    <xf numFmtId="43" fontId="11" fillId="4" borderId="29" xfId="19379" applyFont="1" applyFill="1" applyBorder="1" applyAlignment="1">
      <alignment horizontal="center" vertical="center"/>
    </xf>
    <xf numFmtId="4" fontId="8" fillId="0" borderId="29" xfId="9131" applyNumberFormat="1" applyFont="1" applyFill="1" applyBorder="1" applyAlignment="1">
      <alignment horizontal="center" vertical="center" wrapText="1"/>
    </xf>
    <xf numFmtId="4" fontId="8" fillId="4" borderId="29" xfId="11920" applyNumberFormat="1" applyFont="1" applyFill="1" applyBorder="1" applyAlignment="1" applyProtection="1">
      <alignment horizontal="right" vertical="center" wrapText="1"/>
    </xf>
    <xf numFmtId="10" fontId="6" fillId="0" borderId="0" xfId="18241" applyNumberFormat="1" applyFont="1" applyFill="1" applyAlignment="1">
      <alignment horizontal="right" vertical="center" wrapText="1"/>
    </xf>
    <xf numFmtId="4" fontId="8" fillId="0" borderId="29" xfId="11937" applyNumberFormat="1" applyFont="1" applyFill="1" applyBorder="1" applyAlignment="1">
      <alignment horizontal="right" vertical="center"/>
    </xf>
    <xf numFmtId="0" fontId="8" fillId="0" borderId="29" xfId="11937" applyFont="1" applyFill="1" applyBorder="1" applyAlignment="1">
      <alignment horizontal="left" vertical="center" wrapText="1"/>
    </xf>
    <xf numFmtId="49" fontId="8" fillId="0" borderId="29" xfId="10956" applyNumberFormat="1" applyFont="1" applyFill="1" applyBorder="1" applyAlignment="1" applyProtection="1">
      <alignment horizontal="center" vertical="center"/>
    </xf>
    <xf numFmtId="49" fontId="8" fillId="0" borderId="29" xfId="10956" applyNumberFormat="1" applyFont="1" applyFill="1" applyBorder="1" applyAlignment="1" applyProtection="1">
      <alignment horizontal="left" vertical="center"/>
    </xf>
    <xf numFmtId="239" fontId="8" fillId="0" borderId="29" xfId="10956" applyNumberFormat="1" applyFont="1" applyFill="1" applyBorder="1" applyAlignment="1" applyProtection="1">
      <alignment horizontal="right" vertical="center"/>
    </xf>
    <xf numFmtId="4" fontId="6" fillId="0" borderId="29" xfId="10956" applyNumberFormat="1" applyFont="1" applyFill="1" applyBorder="1" applyAlignment="1">
      <alignment horizontal="right" vertical="center"/>
    </xf>
    <xf numFmtId="49" fontId="8" fillId="0" borderId="29" xfId="19367" applyNumberFormat="1" applyFont="1" applyFill="1" applyBorder="1" applyAlignment="1" applyProtection="1">
      <alignment horizontal="center" vertical="center"/>
    </xf>
    <xf numFmtId="49" fontId="8" fillId="0" borderId="29" xfId="19367" applyNumberFormat="1" applyFont="1" applyFill="1" applyBorder="1" applyAlignment="1" applyProtection="1">
      <alignment horizontal="left" vertical="center"/>
    </xf>
    <xf numFmtId="4" fontId="8" fillId="0" borderId="29" xfId="9767" applyNumberFormat="1" applyFont="1" applyFill="1" applyBorder="1" applyAlignment="1" applyProtection="1">
      <alignment horizontal="right" vertical="center"/>
    </xf>
    <xf numFmtId="4" fontId="8" fillId="0" borderId="29" xfId="10956" applyNumberFormat="1" applyFont="1" applyFill="1" applyBorder="1" applyAlignment="1">
      <alignment horizontal="right" vertical="center"/>
    </xf>
    <xf numFmtId="248" fontId="8" fillId="0" borderId="29" xfId="10956" applyNumberFormat="1" applyFont="1" applyFill="1" applyBorder="1" applyAlignment="1" applyProtection="1">
      <alignment horizontal="left" vertical="center"/>
    </xf>
    <xf numFmtId="167" fontId="8" fillId="0" borderId="29" xfId="19367" applyFont="1" applyFill="1" applyBorder="1" applyAlignment="1">
      <alignment horizontal="center" vertical="center"/>
    </xf>
    <xf numFmtId="167" fontId="8" fillId="0" borderId="29" xfId="19367" applyFont="1" applyFill="1" applyBorder="1" applyAlignment="1">
      <alignment vertical="center" wrapText="1"/>
    </xf>
    <xf numFmtId="0" fontId="6" fillId="0" borderId="29" xfId="10956" applyFont="1" applyFill="1" applyBorder="1" applyAlignment="1">
      <alignment horizontal="left"/>
    </xf>
    <xf numFmtId="0" fontId="8" fillId="0" borderId="29" xfId="10956" applyFont="1" applyFill="1" applyBorder="1" applyAlignment="1">
      <alignment horizontal="center" vertical="center"/>
    </xf>
    <xf numFmtId="4" fontId="8" fillId="0" borderId="29" xfId="10956" applyNumberFormat="1" applyFont="1" applyFill="1" applyBorder="1" applyAlignment="1">
      <alignment horizontal="center" vertical="center"/>
    </xf>
    <xf numFmtId="238" fontId="8" fillId="0" borderId="29" xfId="9767" applyFont="1" applyFill="1" applyBorder="1" applyAlignment="1">
      <alignment vertical="center"/>
    </xf>
    <xf numFmtId="4" fontId="8" fillId="0" borderId="29" xfId="10956" applyNumberFormat="1" applyFont="1" applyFill="1" applyBorder="1" applyAlignment="1">
      <alignment vertical="center"/>
    </xf>
    <xf numFmtId="49" fontId="8" fillId="0" borderId="29" xfId="10956" applyNumberFormat="1" applyFont="1" applyFill="1" applyBorder="1" applyAlignment="1" applyProtection="1">
      <alignment horizontal="left"/>
    </xf>
    <xf numFmtId="49" fontId="6" fillId="0" borderId="29" xfId="10956" applyNumberFormat="1" applyFont="1" applyFill="1" applyBorder="1" applyAlignment="1" applyProtection="1">
      <alignment vertical="center"/>
    </xf>
    <xf numFmtId="4" fontId="8" fillId="0" borderId="29" xfId="10956" applyNumberFormat="1" applyFont="1" applyFill="1" applyBorder="1" applyAlignment="1" applyProtection="1">
      <alignment vertical="center"/>
    </xf>
    <xf numFmtId="238" fontId="8" fillId="0" borderId="29" xfId="9767" applyFont="1" applyFill="1" applyBorder="1" applyAlignment="1" applyProtection="1">
      <alignment vertical="center"/>
    </xf>
    <xf numFmtId="4" fontId="8" fillId="0" borderId="29" xfId="9518" applyNumberFormat="1" applyFont="1" applyFill="1" applyBorder="1" applyAlignment="1">
      <alignment vertical="center"/>
    </xf>
    <xf numFmtId="49" fontId="6" fillId="0" borderId="29" xfId="10956" applyNumberFormat="1" applyFont="1" applyFill="1" applyBorder="1" applyAlignment="1" applyProtection="1">
      <alignment horizontal="center"/>
    </xf>
    <xf numFmtId="4" fontId="8" fillId="0" borderId="29" xfId="10956" applyNumberFormat="1" applyFont="1" applyFill="1" applyBorder="1" applyAlignment="1" applyProtection="1">
      <alignment horizontal="center" vertical="top"/>
    </xf>
    <xf numFmtId="4" fontId="8" fillId="0" borderId="29" xfId="19367" applyNumberFormat="1" applyFont="1" applyFill="1" applyBorder="1" applyAlignment="1" applyProtection="1">
      <alignment horizontal="right" vertical="center"/>
    </xf>
    <xf numFmtId="4" fontId="8" fillId="0" borderId="29" xfId="9518" applyNumberFormat="1" applyFont="1" applyFill="1" applyBorder="1" applyAlignment="1">
      <alignment horizontal="right" vertical="center"/>
    </xf>
    <xf numFmtId="4" fontId="8" fillId="0" borderId="29" xfId="10956" applyNumberFormat="1" applyFont="1" applyFill="1" applyBorder="1" applyAlignment="1" applyProtection="1">
      <alignment horizontal="right" vertical="center"/>
    </xf>
    <xf numFmtId="49" fontId="8" fillId="0" borderId="29" xfId="10956" applyNumberFormat="1" applyFont="1" applyFill="1" applyBorder="1" applyAlignment="1" applyProtection="1">
      <alignment vertical="center"/>
    </xf>
    <xf numFmtId="4" fontId="8" fillId="0" borderId="29" xfId="9518" quotePrefix="1" applyNumberFormat="1" applyFont="1" applyFill="1" applyBorder="1" applyAlignment="1">
      <alignment horizontal="right" vertical="center"/>
    </xf>
    <xf numFmtId="49" fontId="8" fillId="0" borderId="29" xfId="10956" applyNumberFormat="1" applyFont="1" applyFill="1" applyBorder="1" applyProtection="1"/>
    <xf numFmtId="4" fontId="6" fillId="0" borderId="29" xfId="9518" applyNumberFormat="1" applyFont="1" applyFill="1" applyBorder="1" applyAlignment="1">
      <alignment vertical="center"/>
    </xf>
    <xf numFmtId="49" fontId="8" fillId="0" borderId="29" xfId="10956" applyNumberFormat="1" applyFont="1" applyFill="1" applyBorder="1" applyAlignment="1" applyProtection="1">
      <alignment vertical="center" wrapText="1"/>
    </xf>
    <xf numFmtId="49" fontId="8" fillId="0" borderId="29" xfId="10956" applyNumberFormat="1" applyFont="1" applyFill="1" applyBorder="1" applyAlignment="1" applyProtection="1">
      <alignment horizontal="left" vertical="center" wrapText="1"/>
    </xf>
    <xf numFmtId="49" fontId="6" fillId="0" borderId="29" xfId="10956" quotePrefix="1" applyNumberFormat="1" applyFont="1" applyFill="1" applyBorder="1" applyAlignment="1" applyProtection="1">
      <alignment horizontal="left" vertical="center"/>
    </xf>
    <xf numFmtId="49" fontId="8" fillId="0" borderId="29" xfId="10956" quotePrefix="1" applyNumberFormat="1" applyFont="1" applyFill="1" applyBorder="1" applyAlignment="1" applyProtection="1">
      <alignment horizontal="left" vertical="center" wrapText="1"/>
    </xf>
    <xf numFmtId="49" fontId="8" fillId="0" borderId="29" xfId="10956" quotePrefix="1" applyNumberFormat="1" applyFont="1" applyFill="1" applyBorder="1" applyAlignment="1" applyProtection="1">
      <alignment horizontal="left" vertical="center"/>
    </xf>
    <xf numFmtId="43" fontId="8" fillId="0" borderId="29" xfId="19367" applyNumberFormat="1" applyFont="1" applyFill="1" applyBorder="1" applyAlignment="1">
      <alignment horizontal="right" vertical="center"/>
    </xf>
    <xf numFmtId="4" fontId="8" fillId="0" borderId="29" xfId="9767" applyNumberFormat="1" applyFont="1" applyFill="1" applyBorder="1" applyAlignment="1">
      <alignment horizontal="right" vertical="center"/>
    </xf>
    <xf numFmtId="167" fontId="8" fillId="0" borderId="29" xfId="19367" applyFont="1" applyFill="1" applyBorder="1" applyAlignment="1">
      <alignment horizontal="right" vertical="center"/>
    </xf>
    <xf numFmtId="167" fontId="8" fillId="0" borderId="29" xfId="19367" applyFont="1" applyFill="1" applyBorder="1" applyAlignment="1">
      <alignment vertical="center"/>
    </xf>
    <xf numFmtId="167" fontId="8" fillId="0" borderId="29" xfId="19367" applyFont="1" applyFill="1" applyBorder="1"/>
    <xf numFmtId="4" fontId="11" fillId="0" borderId="29" xfId="9767" applyNumberFormat="1" applyFont="1" applyFill="1" applyBorder="1" applyAlignment="1">
      <alignment horizontal="right" vertical="center"/>
    </xf>
    <xf numFmtId="167" fontId="89" fillId="0" borderId="29" xfId="19367" applyFont="1" applyFill="1" applyBorder="1" applyAlignment="1">
      <alignment horizontal="right" vertical="center"/>
    </xf>
    <xf numFmtId="167" fontId="89" fillId="0" borderId="29" xfId="19367" applyFont="1" applyFill="1" applyBorder="1"/>
    <xf numFmtId="4" fontId="11" fillId="0" borderId="29" xfId="9767" applyNumberFormat="1" applyFont="1" applyFill="1" applyBorder="1" applyAlignment="1" applyProtection="1">
      <alignment horizontal="right" vertical="center"/>
    </xf>
    <xf numFmtId="2" fontId="8" fillId="0" borderId="29" xfId="10956" applyNumberFormat="1" applyFont="1" applyFill="1" applyBorder="1" applyAlignment="1" applyProtection="1">
      <alignment horizontal="center" vertical="top"/>
    </xf>
    <xf numFmtId="4" fontId="6" fillId="0" borderId="29" xfId="9518" applyNumberFormat="1" applyFont="1" applyFill="1" applyBorder="1" applyAlignment="1">
      <alignment horizontal="right" vertical="center"/>
    </xf>
    <xf numFmtId="49" fontId="8" fillId="0" borderId="29" xfId="10956" applyNumberFormat="1" applyFont="1" applyFill="1" applyBorder="1" applyAlignment="1" applyProtection="1">
      <alignment horizontal="center"/>
    </xf>
    <xf numFmtId="1" fontId="6" fillId="0" borderId="29" xfId="10956" applyNumberFormat="1" applyFont="1" applyFill="1" applyBorder="1" applyAlignment="1" applyProtection="1">
      <alignment horizontal="center" vertical="top"/>
    </xf>
    <xf numFmtId="49" fontId="6" fillId="0" borderId="29" xfId="10956" applyNumberFormat="1" applyFont="1" applyFill="1" applyBorder="1" applyAlignment="1" applyProtection="1">
      <alignment horizontal="left" vertical="center"/>
    </xf>
    <xf numFmtId="4" fontId="8" fillId="0" borderId="29" xfId="19370" applyNumberFormat="1" applyFont="1" applyFill="1" applyBorder="1" applyAlignment="1" applyProtection="1">
      <alignment horizontal="right" vertical="center"/>
    </xf>
    <xf numFmtId="49" fontId="8" fillId="0" borderId="29" xfId="10956" quotePrefix="1" applyNumberFormat="1" applyFont="1" applyFill="1" applyBorder="1" applyAlignment="1" applyProtection="1">
      <alignment horizontal="center" vertical="center"/>
    </xf>
    <xf numFmtId="4" fontId="6" fillId="0" borderId="29" xfId="10956" applyNumberFormat="1" applyFont="1" applyFill="1" applyBorder="1" applyAlignment="1" applyProtection="1">
      <alignment vertical="center"/>
    </xf>
    <xf numFmtId="4" fontId="8" fillId="0" borderId="29" xfId="10956" applyNumberFormat="1" applyFont="1" applyFill="1" applyBorder="1" applyAlignment="1" applyProtection="1">
      <alignment horizontal="center" vertical="center"/>
    </xf>
    <xf numFmtId="4" fontId="8" fillId="0" borderId="29" xfId="10956" applyNumberFormat="1" applyFont="1" applyFill="1" applyBorder="1" applyAlignment="1" applyProtection="1">
      <alignment horizontal="left" vertical="center"/>
    </xf>
    <xf numFmtId="4" fontId="8" fillId="0" borderId="29" xfId="9518" applyNumberFormat="1" applyFont="1" applyFill="1" applyBorder="1" applyAlignment="1" applyProtection="1">
      <alignment horizontal="right" vertical="center"/>
    </xf>
    <xf numFmtId="49" fontId="6" fillId="0" borderId="29" xfId="10956" applyNumberFormat="1" applyFont="1" applyFill="1" applyBorder="1" applyAlignment="1" applyProtection="1">
      <alignment horizontal="justify" vertical="center" wrapText="1"/>
    </xf>
    <xf numFmtId="49" fontId="8" fillId="0" borderId="29" xfId="10956" quotePrefix="1" applyNumberFormat="1" applyFont="1" applyFill="1" applyBorder="1" applyAlignment="1" applyProtection="1">
      <alignment horizontal="justify" vertical="center" wrapText="1"/>
    </xf>
    <xf numFmtId="4" fontId="6" fillId="0" borderId="29" xfId="9518" quotePrefix="1" applyNumberFormat="1" applyFont="1" applyFill="1" applyBorder="1" applyAlignment="1">
      <alignment horizontal="right" vertical="center"/>
    </xf>
    <xf numFmtId="4" fontId="8" fillId="0" borderId="29" xfId="10956" applyNumberFormat="1" applyFont="1" applyFill="1" applyBorder="1" applyAlignment="1" applyProtection="1">
      <alignment horizontal="right" vertical="center" wrapText="1"/>
    </xf>
    <xf numFmtId="4" fontId="8" fillId="0" borderId="29" xfId="9767" applyNumberFormat="1" applyFont="1" applyFill="1" applyBorder="1" applyAlignment="1" applyProtection="1">
      <alignment horizontal="right" vertical="center" wrapText="1"/>
    </xf>
    <xf numFmtId="4" fontId="8" fillId="0" borderId="29" xfId="19370" applyNumberFormat="1" applyFont="1" applyFill="1" applyBorder="1" applyProtection="1"/>
    <xf numFmtId="4" fontId="90" fillId="0" borderId="29" xfId="19370" applyNumberFormat="1" applyFont="1" applyFill="1" applyBorder="1" applyAlignment="1" applyProtection="1">
      <alignment horizontal="right" vertical="center"/>
    </xf>
    <xf numFmtId="49" fontId="8" fillId="0" borderId="29" xfId="19367" quotePrefix="1" applyNumberFormat="1" applyFont="1" applyFill="1" applyBorder="1" applyAlignment="1" applyProtection="1">
      <alignment horizontal="center" vertical="center"/>
    </xf>
    <xf numFmtId="4" fontId="8" fillId="0" borderId="29" xfId="10956" applyNumberFormat="1" applyFont="1" applyFill="1" applyBorder="1" applyAlignment="1" applyProtection="1">
      <alignment horizontal="center" vertical="center" wrapText="1"/>
    </xf>
    <xf numFmtId="4" fontId="8" fillId="0" borderId="29" xfId="10956" applyNumberFormat="1" applyFont="1" applyFill="1" applyBorder="1" applyAlignment="1" applyProtection="1">
      <alignment vertical="center" wrapText="1"/>
    </xf>
    <xf numFmtId="238" fontId="11" fillId="0" borderId="29" xfId="9767" applyFont="1" applyFill="1" applyBorder="1" applyAlignment="1" applyProtection="1">
      <alignment horizontal="right" vertical="center"/>
    </xf>
    <xf numFmtId="238" fontId="11" fillId="0" borderId="29" xfId="9767" applyFont="1" applyFill="1" applyBorder="1" applyAlignment="1" applyProtection="1">
      <alignment horizontal="center" vertical="center"/>
    </xf>
    <xf numFmtId="4" fontId="11" fillId="0" borderId="29" xfId="19367" applyNumberFormat="1" applyFont="1" applyFill="1" applyBorder="1" applyAlignment="1">
      <alignment horizontal="right" vertical="center"/>
    </xf>
    <xf numFmtId="167" fontId="11" fillId="0" borderId="29" xfId="19367" applyFont="1" applyFill="1" applyBorder="1" applyAlignment="1">
      <alignment horizontal="center" vertical="center"/>
    </xf>
    <xf numFmtId="4" fontId="84" fillId="0" borderId="29" xfId="9041" applyNumberFormat="1" applyFont="1" applyFill="1" applyBorder="1" applyAlignment="1">
      <alignment horizontal="right" vertical="center"/>
    </xf>
    <xf numFmtId="4" fontId="8" fillId="0" borderId="29" xfId="19367" applyNumberFormat="1" applyFont="1" applyFill="1" applyBorder="1" applyAlignment="1">
      <alignment horizontal="right" vertical="center" wrapText="1"/>
    </xf>
    <xf numFmtId="4" fontId="6" fillId="0" borderId="29" xfId="11930" applyNumberFormat="1" applyFont="1" applyFill="1" applyBorder="1" applyAlignment="1">
      <alignment horizontal="left" vertical="center" wrapText="1"/>
    </xf>
    <xf numFmtId="4" fontId="6" fillId="0" borderId="29" xfId="11930" applyNumberFormat="1" applyFont="1" applyFill="1" applyBorder="1" applyAlignment="1">
      <alignment vertical="center"/>
    </xf>
    <xf numFmtId="4" fontId="6" fillId="0" borderId="29" xfId="13210" applyNumberFormat="1" applyFont="1" applyFill="1" applyBorder="1" applyAlignment="1">
      <alignment horizontal="center" vertical="center"/>
    </xf>
    <xf numFmtId="4" fontId="6" fillId="0" borderId="29" xfId="19367" applyNumberFormat="1" applyFont="1" applyFill="1" applyBorder="1" applyAlignment="1">
      <alignment horizontal="right" vertical="center"/>
    </xf>
    <xf numFmtId="4" fontId="8" fillId="0" borderId="29" xfId="19367" applyNumberFormat="1" applyFont="1" applyFill="1" applyBorder="1" applyAlignment="1">
      <alignment horizontal="right" vertical="center"/>
    </xf>
    <xf numFmtId="4" fontId="8" fillId="0" borderId="29" xfId="11930" applyNumberFormat="1" applyFont="1" applyFill="1" applyBorder="1" applyAlignment="1">
      <alignment horizontal="left" vertical="center" wrapText="1"/>
    </xf>
    <xf numFmtId="4" fontId="8" fillId="0" borderId="29" xfId="11930" applyNumberFormat="1" applyFont="1" applyFill="1" applyBorder="1" applyAlignment="1">
      <alignment horizontal="right" vertical="center"/>
    </xf>
    <xf numFmtId="4" fontId="8" fillId="0" borderId="29" xfId="13210" applyNumberFormat="1" applyFont="1" applyFill="1" applyBorder="1" applyAlignment="1">
      <alignment horizontal="center" vertical="center"/>
    </xf>
    <xf numFmtId="4" fontId="8" fillId="0" borderId="29" xfId="11930" applyNumberFormat="1" applyFont="1" applyFill="1" applyBorder="1" applyAlignment="1">
      <alignment vertical="center"/>
    </xf>
    <xf numFmtId="4" fontId="6" fillId="0" borderId="29" xfId="11930" applyNumberFormat="1" applyFont="1" applyFill="1" applyBorder="1" applyAlignment="1">
      <alignment horizontal="right" vertical="center"/>
    </xf>
    <xf numFmtId="4" fontId="6" fillId="0" borderId="29" xfId="19370" applyNumberFormat="1" applyFont="1" applyFill="1" applyBorder="1" applyAlignment="1">
      <alignment horizontal="right" vertical="center" wrapText="1"/>
    </xf>
    <xf numFmtId="4" fontId="8" fillId="0" borderId="29" xfId="19370" applyNumberFormat="1" applyFont="1" applyFill="1" applyBorder="1" applyAlignment="1">
      <alignment horizontal="right" vertical="center" wrapText="1"/>
    </xf>
    <xf numFmtId="4" fontId="6" fillId="0" borderId="65" xfId="11930" applyNumberFormat="1" applyFont="1" applyFill="1" applyBorder="1" applyAlignment="1">
      <alignment horizontal="right" vertical="center"/>
    </xf>
    <xf numFmtId="4" fontId="6" fillId="0" borderId="29" xfId="11930" applyNumberFormat="1" applyFont="1" applyFill="1" applyBorder="1" applyAlignment="1">
      <alignment horizontal="center" vertical="center"/>
    </xf>
    <xf numFmtId="4" fontId="8" fillId="0" borderId="29" xfId="3" applyNumberFormat="1" applyFont="1" applyFill="1" applyBorder="1" applyAlignment="1">
      <alignment horizontal="left" vertical="center" wrapText="1"/>
    </xf>
    <xf numFmtId="4" fontId="8" fillId="0" borderId="29" xfId="9041" applyNumberFormat="1" applyFont="1" applyFill="1" applyBorder="1" applyAlignment="1">
      <alignment vertical="center"/>
    </xf>
    <xf numFmtId="4" fontId="8" fillId="0" borderId="29" xfId="9041" applyNumberFormat="1" applyFont="1" applyFill="1" applyBorder="1" applyAlignment="1">
      <alignment horizontal="center" vertical="center"/>
    </xf>
    <xf numFmtId="4" fontId="6" fillId="4" borderId="0" xfId="1" applyNumberFormat="1" applyFont="1" applyFill="1" applyBorder="1" applyAlignment="1">
      <alignment horizontal="center" vertical="center" wrapText="1"/>
    </xf>
    <xf numFmtId="0" fontId="6" fillId="0" borderId="0" xfId="10956" applyFont="1" applyFill="1" applyBorder="1" applyAlignment="1">
      <alignment horizontal="center" vertical="top" wrapText="1"/>
    </xf>
    <xf numFmtId="0" fontId="6" fillId="0" borderId="0" xfId="10956" applyFont="1" applyFill="1" applyBorder="1" applyAlignment="1">
      <alignment horizontal="center" vertical="center" wrapText="1"/>
    </xf>
    <xf numFmtId="0" fontId="6" fillId="0" borderId="0" xfId="10956" applyFont="1" applyFill="1" applyBorder="1" applyAlignment="1">
      <alignment horizontal="left" vertical="center" wrapText="1"/>
    </xf>
    <xf numFmtId="4" fontId="6" fillId="0" borderId="0" xfId="10995" applyNumberFormat="1" applyFont="1" applyFill="1" applyBorder="1" applyAlignment="1">
      <alignment horizontal="center" vertical="center"/>
    </xf>
    <xf numFmtId="248" fontId="6" fillId="4" borderId="0" xfId="19376" applyNumberFormat="1" applyFont="1" applyFill="1" applyBorder="1" applyAlignment="1" applyProtection="1">
      <alignment horizontal="center" vertical="center" wrapText="1"/>
    </xf>
    <xf numFmtId="4" fontId="6" fillId="0" borderId="0" xfId="19376" applyNumberFormat="1" applyFont="1" applyFill="1" applyBorder="1" applyAlignment="1" applyProtection="1">
      <alignment horizontal="center" wrapText="1"/>
    </xf>
    <xf numFmtId="4" fontId="8" fillId="0" borderId="0" xfId="19373" applyNumberFormat="1" applyFont="1" applyFill="1" applyAlignment="1">
      <alignment horizontal="center" wrapText="1"/>
    </xf>
    <xf numFmtId="4" fontId="83" fillId="0" borderId="0" xfId="19376" applyNumberFormat="1" applyFont="1" applyFill="1" applyBorder="1" applyAlignment="1" applyProtection="1">
      <alignment horizontal="center"/>
    </xf>
    <xf numFmtId="4" fontId="8" fillId="0" borderId="0" xfId="19373" applyNumberFormat="1" applyFont="1" applyFill="1" applyAlignment="1">
      <alignment horizontal="center"/>
    </xf>
  </cellXfs>
  <cellStyles count="27972">
    <cellStyle name="_x000d__x000a_JournalTemplate=C:\COMFO\CTALK\JOURSTD.TPL_x000d__x000a_LbStateAddress=3 3 0 251 1 89 2 311_x000d__x000a_LbStateJou" xfId="9"/>
    <cellStyle name="_x000d__x000a_JournalTemplate=C:\COMFO\CTALK\JOURSTD.TPL_x000d__x000a_LbStateAddress=3 3 0 251 1 89 2 311_x000d__x000a_LbStateJou 2" xfId="10"/>
    <cellStyle name="_x000d__x000a_JournalTemplate=C:\COMFO\CTALK\JOURSTD.TPL_x000d__x000a_LbStateAddress=3 3 0 251 1 89 2 311_x000d__x000a_LbStateJou 3" xfId="11"/>
    <cellStyle name="_x000d__x000a_JournalTemplate=C:\COMFO\CTALK\JOURSTD.TPL_x000d__x000a_LbStateAddress=3 3 0 251 1 89 2 311_x000d__x000a_LbStateJou 4" xfId="12"/>
    <cellStyle name="20% - Accent1" xfId="13"/>
    <cellStyle name="20% - Accent1 2" xfId="14"/>
    <cellStyle name="20% - Accent1 2 2" xfId="15"/>
    <cellStyle name="20% - Accent1 2 2 2" xfId="16"/>
    <cellStyle name="20% - Accent1 2 2 2 2" xfId="17"/>
    <cellStyle name="20% - Accent1 2 2 2 2 2" xfId="18"/>
    <cellStyle name="20% - Accent1 2 2 2 2 2 2" xfId="19"/>
    <cellStyle name="20% - Accent1 2 2 2 2 3" xfId="20"/>
    <cellStyle name="20% - Accent1 2 2 2 2 4" xfId="21"/>
    <cellStyle name="20% - Accent1 2 2 2 3" xfId="22"/>
    <cellStyle name="20% - Accent1 2 2 2 3 2" xfId="23"/>
    <cellStyle name="20% - Accent1 2 2 2 3 2 2" xfId="24"/>
    <cellStyle name="20% - Accent1 2 2 2 3 3" xfId="25"/>
    <cellStyle name="20% - Accent1 2 2 2 3 4" xfId="26"/>
    <cellStyle name="20% - Accent1 2 2 2 4" xfId="27"/>
    <cellStyle name="20% - Accent1 2 2 2 4 2" xfId="28"/>
    <cellStyle name="20% - Accent1 2 2 2 4 2 2" xfId="29"/>
    <cellStyle name="20% - Accent1 2 2 2 4 3" xfId="30"/>
    <cellStyle name="20% - Accent1 2 2 2 4 4" xfId="31"/>
    <cellStyle name="20% - Accent1 2 2 2 5" xfId="32"/>
    <cellStyle name="20% - Accent1 2 2 2 5 2" xfId="33"/>
    <cellStyle name="20% - Accent1 2 2 2 6" xfId="34"/>
    <cellStyle name="20% - Accent1 2 2 2 7" xfId="35"/>
    <cellStyle name="20% - Accent1 2 2 3" xfId="36"/>
    <cellStyle name="20% - Accent1 2 2 3 2" xfId="37"/>
    <cellStyle name="20% - Accent1 2 2 3 2 2" xfId="38"/>
    <cellStyle name="20% - Accent1 2 2 3 3" xfId="39"/>
    <cellStyle name="20% - Accent1 2 2 3 4" xfId="40"/>
    <cellStyle name="20% - Accent1 2 2 4" xfId="41"/>
    <cellStyle name="20% - Accent1 2 2 4 2" xfId="42"/>
    <cellStyle name="20% - Accent1 2 2 4 2 2" xfId="43"/>
    <cellStyle name="20% - Accent1 2 2 4 3" xfId="44"/>
    <cellStyle name="20% - Accent1 2 2 4 4" xfId="45"/>
    <cellStyle name="20% - Accent1 2 2 5" xfId="46"/>
    <cellStyle name="20% - Accent1 2 2 5 2" xfId="47"/>
    <cellStyle name="20% - Accent1 2 2 5 2 2" xfId="48"/>
    <cellStyle name="20% - Accent1 2 2 5 3" xfId="49"/>
    <cellStyle name="20% - Accent1 2 2 5 4" xfId="50"/>
    <cellStyle name="20% - Accent1 2 2 6" xfId="51"/>
    <cellStyle name="20% - Accent1 2 2 6 2" xfId="52"/>
    <cellStyle name="20% - Accent1 2 2 7" xfId="53"/>
    <cellStyle name="20% - Accent1 2 2 8" xfId="54"/>
    <cellStyle name="20% - Accent1 2 3" xfId="55"/>
    <cellStyle name="20% - Accent1 2 3 2" xfId="56"/>
    <cellStyle name="20% - Accent1 2 3 2 2" xfId="57"/>
    <cellStyle name="20% - Accent1 2 3 2 2 2" xfId="58"/>
    <cellStyle name="20% - Accent1 2 3 2 2 2 2" xfId="59"/>
    <cellStyle name="20% - Accent1 2 3 2 2 3" xfId="60"/>
    <cellStyle name="20% - Accent1 2 3 2 2 4" xfId="61"/>
    <cellStyle name="20% - Accent1 2 3 2 3" xfId="62"/>
    <cellStyle name="20% - Accent1 2 3 2 3 2" xfId="63"/>
    <cellStyle name="20% - Accent1 2 3 2 3 2 2" xfId="64"/>
    <cellStyle name="20% - Accent1 2 3 2 3 3" xfId="65"/>
    <cellStyle name="20% - Accent1 2 3 2 3 4" xfId="66"/>
    <cellStyle name="20% - Accent1 2 3 2 4" xfId="67"/>
    <cellStyle name="20% - Accent1 2 3 2 4 2" xfId="68"/>
    <cellStyle name="20% - Accent1 2 3 2 4 2 2" xfId="69"/>
    <cellStyle name="20% - Accent1 2 3 2 4 3" xfId="70"/>
    <cellStyle name="20% - Accent1 2 3 2 4 4" xfId="71"/>
    <cellStyle name="20% - Accent1 2 3 2 5" xfId="72"/>
    <cellStyle name="20% - Accent1 2 3 2 5 2" xfId="73"/>
    <cellStyle name="20% - Accent1 2 3 2 6" xfId="74"/>
    <cellStyle name="20% - Accent1 2 3 2 7" xfId="75"/>
    <cellStyle name="20% - Accent1 2 3 3" xfId="76"/>
    <cellStyle name="20% - Accent1 2 3 3 2" xfId="77"/>
    <cellStyle name="20% - Accent1 2 3 3 2 2" xfId="78"/>
    <cellStyle name="20% - Accent1 2 3 3 3" xfId="79"/>
    <cellStyle name="20% - Accent1 2 3 3 4" xfId="80"/>
    <cellStyle name="20% - Accent1 2 3 4" xfId="81"/>
    <cellStyle name="20% - Accent1 2 3 4 2" xfId="82"/>
    <cellStyle name="20% - Accent1 2 3 4 2 2" xfId="83"/>
    <cellStyle name="20% - Accent1 2 3 4 3" xfId="84"/>
    <cellStyle name="20% - Accent1 2 3 4 4" xfId="85"/>
    <cellStyle name="20% - Accent1 2 3 5" xfId="86"/>
    <cellStyle name="20% - Accent1 2 3 5 2" xfId="87"/>
    <cellStyle name="20% - Accent1 2 3 5 2 2" xfId="88"/>
    <cellStyle name="20% - Accent1 2 3 5 3" xfId="89"/>
    <cellStyle name="20% - Accent1 2 3 5 4" xfId="90"/>
    <cellStyle name="20% - Accent1 2 3 6" xfId="91"/>
    <cellStyle name="20% - Accent1 2 3 6 2" xfId="92"/>
    <cellStyle name="20% - Accent1 2 3 7" xfId="93"/>
    <cellStyle name="20% - Accent1 2 3 8" xfId="94"/>
    <cellStyle name="20% - Accent1 2 4" xfId="95"/>
    <cellStyle name="20% - Accent1 2 4 2" xfId="96"/>
    <cellStyle name="20% - Accent1 2 4 2 2" xfId="97"/>
    <cellStyle name="20% - Accent1 2 4 2 2 2" xfId="98"/>
    <cellStyle name="20% - Accent1 2 4 2 3" xfId="99"/>
    <cellStyle name="20% - Accent1 2 4 2 4" xfId="100"/>
    <cellStyle name="20% - Accent1 2 4 3" xfId="101"/>
    <cellStyle name="20% - Accent1 2 4 3 2" xfId="102"/>
    <cellStyle name="20% - Accent1 2 4 3 2 2" xfId="103"/>
    <cellStyle name="20% - Accent1 2 4 3 3" xfId="104"/>
    <cellStyle name="20% - Accent1 2 4 3 4" xfId="105"/>
    <cellStyle name="20% - Accent1 2 4 4" xfId="106"/>
    <cellStyle name="20% - Accent1 2 4 4 2" xfId="107"/>
    <cellStyle name="20% - Accent1 2 4 4 2 2" xfId="108"/>
    <cellStyle name="20% - Accent1 2 4 4 3" xfId="109"/>
    <cellStyle name="20% - Accent1 2 4 4 4" xfId="110"/>
    <cellStyle name="20% - Accent1 2 4 5" xfId="111"/>
    <cellStyle name="20% - Accent1 2 4 5 2" xfId="112"/>
    <cellStyle name="20% - Accent1 2 4 6" xfId="113"/>
    <cellStyle name="20% - Accent1 2 4 7" xfId="114"/>
    <cellStyle name="20% - Accent1 2 5" xfId="115"/>
    <cellStyle name="20% - Accent1 2 5 2" xfId="116"/>
    <cellStyle name="20% - Accent1 2 5 2 2" xfId="117"/>
    <cellStyle name="20% - Accent1 2 5 3" xfId="118"/>
    <cellStyle name="20% - Accent1 2 5 4" xfId="119"/>
    <cellStyle name="20% - Accent1 2 6" xfId="120"/>
    <cellStyle name="20% - Accent1 2 6 2" xfId="121"/>
    <cellStyle name="20% - Accent1 2 6 2 2" xfId="122"/>
    <cellStyle name="20% - Accent1 2 6 3" xfId="123"/>
    <cellStyle name="20% - Accent1 2 6 4" xfId="124"/>
    <cellStyle name="20% - Accent1 2 7" xfId="125"/>
    <cellStyle name="20% - Accent1 2 7 2" xfId="126"/>
    <cellStyle name="20% - Accent1 2 7 2 2" xfId="127"/>
    <cellStyle name="20% - Accent1 2 7 3" xfId="128"/>
    <cellStyle name="20% - Accent1 2 7 4" xfId="129"/>
    <cellStyle name="20% - Accent1 2 8" xfId="130"/>
    <cellStyle name="20% - Accent1 3" xfId="131"/>
    <cellStyle name="20% - Accent2" xfId="132"/>
    <cellStyle name="20% - Accent2 2" xfId="133"/>
    <cellStyle name="20% - Accent2 2 2" xfId="134"/>
    <cellStyle name="20% - Accent2 2 3" xfId="135"/>
    <cellStyle name="20% - Accent2 3" xfId="136"/>
    <cellStyle name="20% - Accent3" xfId="137"/>
    <cellStyle name="20% - Accent3 2" xfId="138"/>
    <cellStyle name="20% - Accent3 2 2" xfId="139"/>
    <cellStyle name="20% - Accent3 2 3" xfId="140"/>
    <cellStyle name="20% - Accent3 3" xfId="141"/>
    <cellStyle name="20% - Accent4" xfId="142"/>
    <cellStyle name="20% - Accent4 2" xfId="143"/>
    <cellStyle name="20% - Accent4 2 2" xfId="144"/>
    <cellStyle name="20% - Accent4 2 3" xfId="145"/>
    <cellStyle name="20% - Accent4 3" xfId="146"/>
    <cellStyle name="20% - Accent5" xfId="147"/>
    <cellStyle name="20% - Accent5 2" xfId="148"/>
    <cellStyle name="20% - Accent5 2 2" xfId="149"/>
    <cellStyle name="20% - Accent5 3" xfId="150"/>
    <cellStyle name="20% - Accent6" xfId="151"/>
    <cellStyle name="20% - Accent6 2" xfId="152"/>
    <cellStyle name="20% - Accent6 2 2" xfId="153"/>
    <cellStyle name="20% - Accent6 3" xfId="154"/>
    <cellStyle name="20% - Énfasis1 2" xfId="155"/>
    <cellStyle name="20% - Énfasis1 2 2" xfId="156"/>
    <cellStyle name="20% - Énfasis1 2 3" xfId="157"/>
    <cellStyle name="20% - Énfasis1 2 4" xfId="158"/>
    <cellStyle name="20% - Énfasis1 2 5" xfId="159"/>
    <cellStyle name="20% - Énfasis1 3" xfId="160"/>
    <cellStyle name="20% - Énfasis1 3 2" xfId="161"/>
    <cellStyle name="20% - Énfasis1 3 3" xfId="162"/>
    <cellStyle name="20% - Énfasis1 4" xfId="163"/>
    <cellStyle name="20% - Énfasis1 4 2" xfId="164"/>
    <cellStyle name="20% - Énfasis1 4 3" xfId="165"/>
    <cellStyle name="20% - Énfasis1 5" xfId="166"/>
    <cellStyle name="20% - Énfasis2 2" xfId="167"/>
    <cellStyle name="20% - Énfasis2 2 2" xfId="168"/>
    <cellStyle name="20% - Énfasis2 2 3" xfId="169"/>
    <cellStyle name="20% - Énfasis2 2 4" xfId="170"/>
    <cellStyle name="20% - Énfasis2 2 5" xfId="171"/>
    <cellStyle name="20% - Énfasis2 3" xfId="172"/>
    <cellStyle name="20% - Énfasis2 3 2" xfId="173"/>
    <cellStyle name="20% - Énfasis2 3 3" xfId="174"/>
    <cellStyle name="20% - Énfasis2 4" xfId="175"/>
    <cellStyle name="20% - Énfasis2 4 2" xfId="176"/>
    <cellStyle name="20% - Énfasis2 4 3" xfId="177"/>
    <cellStyle name="20% - Énfasis2 5" xfId="178"/>
    <cellStyle name="20% - Énfasis3 2" xfId="179"/>
    <cellStyle name="20% - Énfasis3 2 2" xfId="180"/>
    <cellStyle name="20% - Énfasis3 2 3" xfId="181"/>
    <cellStyle name="20% - Énfasis3 2 4" xfId="182"/>
    <cellStyle name="20% - Énfasis3 2 5" xfId="183"/>
    <cellStyle name="20% - Énfasis3 3" xfId="184"/>
    <cellStyle name="20% - Énfasis3 3 2" xfId="185"/>
    <cellStyle name="20% - Énfasis3 3 3" xfId="186"/>
    <cellStyle name="20% - Énfasis3 4" xfId="187"/>
    <cellStyle name="20% - Énfasis3 4 2" xfId="188"/>
    <cellStyle name="20% - Énfasis3 4 3" xfId="189"/>
    <cellStyle name="20% - Énfasis3 5" xfId="190"/>
    <cellStyle name="20% - Énfasis4 2" xfId="191"/>
    <cellStyle name="20% - Énfasis4 2 2" xfId="192"/>
    <cellStyle name="20% - Énfasis4 2 3" xfId="193"/>
    <cellStyle name="20% - Énfasis4 2 4" xfId="194"/>
    <cellStyle name="20% - Énfasis4 2 5" xfId="195"/>
    <cellStyle name="20% - Énfasis4 3" xfId="196"/>
    <cellStyle name="20% - Énfasis4 3 2" xfId="197"/>
    <cellStyle name="20% - Énfasis4 3 3" xfId="198"/>
    <cellStyle name="20% - Énfasis4 4" xfId="199"/>
    <cellStyle name="20% - Énfasis4 4 2" xfId="200"/>
    <cellStyle name="20% - Énfasis4 4 3" xfId="201"/>
    <cellStyle name="20% - Énfasis4 5" xfId="202"/>
    <cellStyle name="20% - Énfasis5 2" xfId="203"/>
    <cellStyle name="20% - Énfasis5 2 2" xfId="204"/>
    <cellStyle name="20% - Énfasis5 2 3" xfId="205"/>
    <cellStyle name="20% - Énfasis5 2 4" xfId="206"/>
    <cellStyle name="20% - Énfasis5 2 5" xfId="207"/>
    <cellStyle name="20% - Énfasis5 3" xfId="208"/>
    <cellStyle name="20% - Énfasis5 3 2" xfId="209"/>
    <cellStyle name="20% - Énfasis5 3 3" xfId="210"/>
    <cellStyle name="20% - Énfasis5 4" xfId="211"/>
    <cellStyle name="20% - Énfasis5 4 2" xfId="212"/>
    <cellStyle name="20% - Énfasis5 4 3" xfId="213"/>
    <cellStyle name="20% - Énfasis5 5" xfId="214"/>
    <cellStyle name="20% - Énfasis6 2" xfId="215"/>
    <cellStyle name="20% - Énfasis6 2 2" xfId="216"/>
    <cellStyle name="20% - Énfasis6 2 3" xfId="217"/>
    <cellStyle name="20% - Énfasis6 2 4" xfId="218"/>
    <cellStyle name="20% - Énfasis6 2 5" xfId="219"/>
    <cellStyle name="20% - Énfasis6 3" xfId="220"/>
    <cellStyle name="20% - Énfasis6 3 2" xfId="221"/>
    <cellStyle name="20% - Énfasis6 3 3" xfId="222"/>
    <cellStyle name="20% - Énfasis6 4" xfId="223"/>
    <cellStyle name="20% - Énfasis6 4 2" xfId="224"/>
    <cellStyle name="20% - Énfasis6 4 3" xfId="225"/>
    <cellStyle name="20% - Énfasis6 5" xfId="226"/>
    <cellStyle name="40% - Accent1" xfId="227"/>
    <cellStyle name="40% - Accent1 2" xfId="228"/>
    <cellStyle name="40% - Accent1 2 2" xfId="229"/>
    <cellStyle name="40% - Accent1 2 3" xfId="230"/>
    <cellStyle name="40% - Accent1 3" xfId="231"/>
    <cellStyle name="40% - Accent2" xfId="232"/>
    <cellStyle name="40% - Accent2 2" xfId="233"/>
    <cellStyle name="40% - Accent2 2 2" xfId="234"/>
    <cellStyle name="40% - Accent2 3" xfId="235"/>
    <cellStyle name="40% - Accent3" xfId="236"/>
    <cellStyle name="40% - Accent3 2" xfId="237"/>
    <cellStyle name="40% - Accent3 2 2" xfId="238"/>
    <cellStyle name="40% - Accent3 2 3" xfId="239"/>
    <cellStyle name="40% - Accent3 3" xfId="240"/>
    <cellStyle name="40% - Accent4" xfId="241"/>
    <cellStyle name="40% - Accent4 2" xfId="242"/>
    <cellStyle name="40% - Accent4 2 2" xfId="243"/>
    <cellStyle name="40% - Accent4 2 3" xfId="244"/>
    <cellStyle name="40% - Accent4 3" xfId="245"/>
    <cellStyle name="40% - Accent5" xfId="246"/>
    <cellStyle name="40% - Accent5 2" xfId="247"/>
    <cellStyle name="40% - Accent5 2 2" xfId="248"/>
    <cellStyle name="40% - Accent5 3" xfId="249"/>
    <cellStyle name="40% - Accent6" xfId="250"/>
    <cellStyle name="40% - Accent6 2" xfId="251"/>
    <cellStyle name="40% - Accent6 2 2" xfId="252"/>
    <cellStyle name="40% - Accent6 2 3" xfId="253"/>
    <cellStyle name="40% - Accent6 3" xfId="254"/>
    <cellStyle name="40% - Énfasis1 2" xfId="255"/>
    <cellStyle name="40% - Énfasis1 2 2" xfId="256"/>
    <cellStyle name="40% - Énfasis1 2 3" xfId="257"/>
    <cellStyle name="40% - Énfasis1 2 4" xfId="258"/>
    <cellStyle name="40% - Énfasis1 2 5" xfId="259"/>
    <cellStyle name="40% - Énfasis1 3" xfId="260"/>
    <cellStyle name="40% - Énfasis1 3 2" xfId="261"/>
    <cellStyle name="40% - Énfasis1 3 3" xfId="262"/>
    <cellStyle name="40% - Énfasis1 4" xfId="263"/>
    <cellStyle name="40% - Énfasis1 4 2" xfId="264"/>
    <cellStyle name="40% - Énfasis1 4 3" xfId="265"/>
    <cellStyle name="40% - Énfasis1 5" xfId="266"/>
    <cellStyle name="40% - Énfasis2 2" xfId="267"/>
    <cellStyle name="40% - Énfasis2 2 2" xfId="268"/>
    <cellStyle name="40% - Énfasis2 2 3" xfId="269"/>
    <cellStyle name="40% - Énfasis2 2 4" xfId="270"/>
    <cellStyle name="40% - Énfasis2 2 5" xfId="271"/>
    <cellStyle name="40% - Énfasis2 3" xfId="272"/>
    <cellStyle name="40% - Énfasis2 3 2" xfId="273"/>
    <cellStyle name="40% - Énfasis2 3 3" xfId="274"/>
    <cellStyle name="40% - Énfasis2 4" xfId="275"/>
    <cellStyle name="40% - Énfasis2 4 2" xfId="276"/>
    <cellStyle name="40% - Énfasis2 4 3" xfId="277"/>
    <cellStyle name="40% - Énfasis2 5" xfId="278"/>
    <cellStyle name="40% - Énfasis3 2" xfId="279"/>
    <cellStyle name="40% - Énfasis3 2 2" xfId="280"/>
    <cellStyle name="40% - Énfasis3 2 3" xfId="281"/>
    <cellStyle name="40% - Énfasis3 2 4" xfId="282"/>
    <cellStyle name="40% - Énfasis3 2 5" xfId="283"/>
    <cellStyle name="40% - Énfasis3 3" xfId="284"/>
    <cellStyle name="40% - Énfasis3 3 2" xfId="285"/>
    <cellStyle name="40% - Énfasis3 3 3" xfId="286"/>
    <cellStyle name="40% - Énfasis3 4" xfId="287"/>
    <cellStyle name="40% - Énfasis3 4 2" xfId="288"/>
    <cellStyle name="40% - Énfasis3 4 3" xfId="289"/>
    <cellStyle name="40% - Énfasis3 5" xfId="290"/>
    <cellStyle name="40% - Énfasis4 2" xfId="291"/>
    <cellStyle name="40% - Énfasis4 2 2" xfId="292"/>
    <cellStyle name="40% - Énfasis4 2 3" xfId="293"/>
    <cellStyle name="40% - Énfasis4 2 4" xfId="294"/>
    <cellStyle name="40% - Énfasis4 2 5" xfId="295"/>
    <cellStyle name="40% - Énfasis4 3" xfId="296"/>
    <cellStyle name="40% - Énfasis4 3 2" xfId="297"/>
    <cellStyle name="40% - Énfasis4 3 3" xfId="298"/>
    <cellStyle name="40% - Énfasis4 4" xfId="299"/>
    <cellStyle name="40% - Énfasis4 4 2" xfId="300"/>
    <cellStyle name="40% - Énfasis4 4 3" xfId="301"/>
    <cellStyle name="40% - Énfasis4 5" xfId="302"/>
    <cellStyle name="40% - Énfasis5 2" xfId="303"/>
    <cellStyle name="40% - Énfasis5 2 2" xfId="304"/>
    <cellStyle name="40% - Énfasis5 2 3" xfId="305"/>
    <cellStyle name="40% - Énfasis5 2 4" xfId="306"/>
    <cellStyle name="40% - Énfasis5 2 5" xfId="307"/>
    <cellStyle name="40% - Énfasis5 3" xfId="308"/>
    <cellStyle name="40% - Énfasis5 3 2" xfId="309"/>
    <cellStyle name="40% - Énfasis5 3 3" xfId="310"/>
    <cellStyle name="40% - Énfasis5 4" xfId="311"/>
    <cellStyle name="40% - Énfasis5 4 2" xfId="312"/>
    <cellStyle name="40% - Énfasis5 4 3" xfId="313"/>
    <cellStyle name="40% - Énfasis5 5" xfId="314"/>
    <cellStyle name="40% - Énfasis6 2" xfId="315"/>
    <cellStyle name="40% - Énfasis6 2 2" xfId="316"/>
    <cellStyle name="40% - Énfasis6 2 3" xfId="317"/>
    <cellStyle name="40% - Énfasis6 2 4" xfId="318"/>
    <cellStyle name="40% - Énfasis6 2 5" xfId="319"/>
    <cellStyle name="40% - Énfasis6 3" xfId="320"/>
    <cellStyle name="40% - Énfasis6 3 2" xfId="321"/>
    <cellStyle name="40% - Énfasis6 3 3" xfId="322"/>
    <cellStyle name="40% - Énfasis6 4" xfId="323"/>
    <cellStyle name="40% - Énfasis6 4 2" xfId="324"/>
    <cellStyle name="40% - Énfasis6 4 3" xfId="325"/>
    <cellStyle name="40% - Énfasis6 5" xfId="326"/>
    <cellStyle name="60% - Accent1" xfId="327"/>
    <cellStyle name="60% - Accent1 2" xfId="328"/>
    <cellStyle name="60% - Accent1 2 2" xfId="329"/>
    <cellStyle name="60% - Accent2" xfId="330"/>
    <cellStyle name="60% - Accent2 2" xfId="331"/>
    <cellStyle name="60% - Accent3" xfId="332"/>
    <cellStyle name="60% - Accent3 2" xfId="333"/>
    <cellStyle name="60% - Accent3 2 2" xfId="334"/>
    <cellStyle name="60% - Accent4" xfId="335"/>
    <cellStyle name="60% - Accent4 2" xfId="336"/>
    <cellStyle name="60% - Accent4 2 2" xfId="337"/>
    <cellStyle name="60% - Accent5" xfId="338"/>
    <cellStyle name="60% - Accent5 2" xfId="339"/>
    <cellStyle name="60% - Accent6" xfId="340"/>
    <cellStyle name="60% - Accent6 2" xfId="341"/>
    <cellStyle name="60% - Accent6 2 2" xfId="342"/>
    <cellStyle name="60% - Énfasis1 2" xfId="343"/>
    <cellStyle name="60% - Énfasis1 2 2" xfId="344"/>
    <cellStyle name="60% - Énfasis1 2 2 2" xfId="345"/>
    <cellStyle name="60% - Énfasis1 2 2 3" xfId="346"/>
    <cellStyle name="60% - Énfasis1 2 3" xfId="347"/>
    <cellStyle name="60% - Énfasis1 3" xfId="348"/>
    <cellStyle name="60% - Énfasis1 4" xfId="349"/>
    <cellStyle name="60% - Énfasis1 5" xfId="350"/>
    <cellStyle name="60% - Énfasis2 2" xfId="351"/>
    <cellStyle name="60% - Énfasis2 2 2" xfId="352"/>
    <cellStyle name="60% - Énfasis2 2 2 2" xfId="353"/>
    <cellStyle name="60% - Énfasis2 2 2 3" xfId="354"/>
    <cellStyle name="60% - Énfasis2 2 3" xfId="355"/>
    <cellStyle name="60% - Énfasis2 3" xfId="356"/>
    <cellStyle name="60% - Énfasis2 4" xfId="357"/>
    <cellStyle name="60% - Énfasis2 5" xfId="358"/>
    <cellStyle name="60% - Énfasis3 2" xfId="359"/>
    <cellStyle name="60% - Énfasis3 2 2" xfId="360"/>
    <cellStyle name="60% - Énfasis3 2 2 2" xfId="361"/>
    <cellStyle name="60% - Énfasis3 2 2 3" xfId="362"/>
    <cellStyle name="60% - Énfasis3 2 3" xfId="363"/>
    <cellStyle name="60% - Énfasis3 3" xfId="364"/>
    <cellStyle name="60% - Énfasis3 4" xfId="365"/>
    <cellStyle name="60% - Énfasis3 5" xfId="366"/>
    <cellStyle name="60% - Énfasis4 2" xfId="367"/>
    <cellStyle name="60% - Énfasis4 2 2" xfId="368"/>
    <cellStyle name="60% - Énfasis4 2 2 2" xfId="369"/>
    <cellStyle name="60% - Énfasis4 2 2 3" xfId="370"/>
    <cellStyle name="60% - Énfasis4 2 3" xfId="371"/>
    <cellStyle name="60% - Énfasis4 3" xfId="372"/>
    <cellStyle name="60% - Énfasis4 4" xfId="373"/>
    <cellStyle name="60% - Énfasis4 5" xfId="374"/>
    <cellStyle name="60% - Énfasis5 2" xfId="375"/>
    <cellStyle name="60% - Énfasis5 2 2" xfId="376"/>
    <cellStyle name="60% - Énfasis5 2 2 2" xfId="377"/>
    <cellStyle name="60% - Énfasis5 2 2 3" xfId="378"/>
    <cellStyle name="60% - Énfasis5 2 3" xfId="379"/>
    <cellStyle name="60% - Énfasis5 3" xfId="380"/>
    <cellStyle name="60% - Énfasis5 4" xfId="381"/>
    <cellStyle name="60% - Énfasis5 5" xfId="382"/>
    <cellStyle name="60% - Énfasis6 2" xfId="383"/>
    <cellStyle name="60% - Énfasis6 2 2" xfId="384"/>
    <cellStyle name="60% - Énfasis6 2 2 2" xfId="385"/>
    <cellStyle name="60% - Énfasis6 2 2 3" xfId="386"/>
    <cellStyle name="60% - Énfasis6 2 3" xfId="387"/>
    <cellStyle name="60% - Énfasis6 3" xfId="388"/>
    <cellStyle name="60% - Énfasis6 4" xfId="389"/>
    <cellStyle name="60% - Énfasis6 5" xfId="390"/>
    <cellStyle name="A4 Small 210 x 297 mm" xfId="391"/>
    <cellStyle name="A4 Small 210 x 297 mm 2" xfId="392"/>
    <cellStyle name="A4 Small 210 x 297 mm 2 2" xfId="393"/>
    <cellStyle name="A4 Small 210 x 297 mm 4" xfId="394"/>
    <cellStyle name="Accent1" xfId="395"/>
    <cellStyle name="Accent1 - 20%" xfId="396"/>
    <cellStyle name="Accent1 - 20% 2" xfId="397"/>
    <cellStyle name="Accent1 - 20% 3" xfId="398"/>
    <cellStyle name="Accent1 - 20% 4" xfId="399"/>
    <cellStyle name="Accent1 - 20% 4 2" xfId="400"/>
    <cellStyle name="Accent1 - 20% 4 3" xfId="401"/>
    <cellStyle name="Accent1 - 20% 5" xfId="402"/>
    <cellStyle name="Accent1 - 20% 6" xfId="403"/>
    <cellStyle name="Accent1 - 40%" xfId="404"/>
    <cellStyle name="Accent1 - 40% 2" xfId="405"/>
    <cellStyle name="Accent1 - 40% 3" xfId="406"/>
    <cellStyle name="Accent1 - 40% 4" xfId="407"/>
    <cellStyle name="Accent1 - 40% 4 2" xfId="408"/>
    <cellStyle name="Accent1 - 40% 4 3" xfId="409"/>
    <cellStyle name="Accent1 - 60%" xfId="410"/>
    <cellStyle name="Accent1 - 60% 2" xfId="411"/>
    <cellStyle name="Accent1 - 60% 3" xfId="412"/>
    <cellStyle name="Accent1 - 60% 4" xfId="413"/>
    <cellStyle name="Accent1 - 60% 5" xfId="414"/>
    <cellStyle name="Accent1 10" xfId="415"/>
    <cellStyle name="Accent1 11" xfId="416"/>
    <cellStyle name="Accent1 12" xfId="417"/>
    <cellStyle name="Accent1 13" xfId="418"/>
    <cellStyle name="Accent1 14" xfId="419"/>
    <cellStyle name="Accent1 15" xfId="420"/>
    <cellStyle name="Accent1 16" xfId="421"/>
    <cellStyle name="Accent1 17" xfId="422"/>
    <cellStyle name="Accent1 18" xfId="423"/>
    <cellStyle name="Accent1 19" xfId="424"/>
    <cellStyle name="Accent1 2" xfId="425"/>
    <cellStyle name="Accent1 2 2" xfId="426"/>
    <cellStyle name="Accent1 20" xfId="427"/>
    <cellStyle name="Accent1 21" xfId="428"/>
    <cellStyle name="Accent1 22" xfId="429"/>
    <cellStyle name="Accent1 23" xfId="430"/>
    <cellStyle name="Accent1 24" xfId="431"/>
    <cellStyle name="Accent1 25" xfId="432"/>
    <cellStyle name="Accent1 26" xfId="433"/>
    <cellStyle name="Accent1 27" xfId="434"/>
    <cellStyle name="Accent1 28" xfId="435"/>
    <cellStyle name="Accent1 3" xfId="436"/>
    <cellStyle name="Accent1 4" xfId="437"/>
    <cellStyle name="Accent1 5" xfId="438"/>
    <cellStyle name="Accent1 6" xfId="439"/>
    <cellStyle name="Accent1 7" xfId="440"/>
    <cellStyle name="Accent1 8" xfId="441"/>
    <cellStyle name="Accent1 9" xfId="442"/>
    <cellStyle name="Accent1_ANALISIS PARA PRESENTAR OPRET" xfId="443"/>
    <cellStyle name="Accent2" xfId="444"/>
    <cellStyle name="Accent2 - 20%" xfId="445"/>
    <cellStyle name="Accent2 - 20% 2" xfId="446"/>
    <cellStyle name="Accent2 - 20% 3" xfId="447"/>
    <cellStyle name="Accent2 - 20% 4" xfId="448"/>
    <cellStyle name="Accent2 - 20% 4 2" xfId="449"/>
    <cellStyle name="Accent2 - 20% 4 3" xfId="450"/>
    <cellStyle name="Accent2 - 20% 5" xfId="451"/>
    <cellStyle name="Accent2 - 20% 6" xfId="452"/>
    <cellStyle name="Accent2 - 40%" xfId="453"/>
    <cellStyle name="Accent2 - 40% 2" xfId="454"/>
    <cellStyle name="Accent2 - 40% 3" xfId="455"/>
    <cellStyle name="Accent2 - 40% 4" xfId="456"/>
    <cellStyle name="Accent2 - 40% 4 2" xfId="457"/>
    <cellStyle name="Accent2 - 40% 4 3" xfId="458"/>
    <cellStyle name="Accent2 - 40% 5" xfId="459"/>
    <cellStyle name="Accent2 - 40% 6" xfId="460"/>
    <cellStyle name="Accent2 - 60%" xfId="461"/>
    <cellStyle name="Accent2 - 60% 2" xfId="462"/>
    <cellStyle name="Accent2 - 60% 3" xfId="463"/>
    <cellStyle name="Accent2 - 60% 4" xfId="464"/>
    <cellStyle name="Accent2 - 60% 5" xfId="465"/>
    <cellStyle name="Accent2 10" xfId="466"/>
    <cellStyle name="Accent2 11" xfId="467"/>
    <cellStyle name="Accent2 12" xfId="468"/>
    <cellStyle name="Accent2 13" xfId="469"/>
    <cellStyle name="Accent2 14" xfId="470"/>
    <cellStyle name="Accent2 15" xfId="471"/>
    <cellStyle name="Accent2 16" xfId="472"/>
    <cellStyle name="Accent2 17" xfId="473"/>
    <cellStyle name="Accent2 18" xfId="474"/>
    <cellStyle name="Accent2 19" xfId="475"/>
    <cellStyle name="Accent2 2" xfId="476"/>
    <cellStyle name="Accent2 2 2" xfId="477"/>
    <cellStyle name="Accent2 2 3" xfId="478"/>
    <cellStyle name="Accent2 20" xfId="479"/>
    <cellStyle name="Accent2 21" xfId="480"/>
    <cellStyle name="Accent2 22" xfId="481"/>
    <cellStyle name="Accent2 23" xfId="482"/>
    <cellStyle name="Accent2 24" xfId="483"/>
    <cellStyle name="Accent2 25" xfId="484"/>
    <cellStyle name="Accent2 26" xfId="485"/>
    <cellStyle name="Accent2 27" xfId="486"/>
    <cellStyle name="Accent2 3" xfId="487"/>
    <cellStyle name="Accent2 4" xfId="488"/>
    <cellStyle name="Accent2 5" xfId="489"/>
    <cellStyle name="Accent2 6" xfId="490"/>
    <cellStyle name="Accent2 7" xfId="491"/>
    <cellStyle name="Accent2 8" xfId="492"/>
    <cellStyle name="Accent2 9" xfId="493"/>
    <cellStyle name="Accent2_ANALISIS PARA PRESENTAR OPRET" xfId="494"/>
    <cellStyle name="Accent3" xfId="495"/>
    <cellStyle name="Accent3 - 20%" xfId="496"/>
    <cellStyle name="Accent3 - 20% 2" xfId="497"/>
    <cellStyle name="Accent3 - 20% 3" xfId="498"/>
    <cellStyle name="Accent3 - 20% 4" xfId="499"/>
    <cellStyle name="Accent3 - 20% 4 2" xfId="500"/>
    <cellStyle name="Accent3 - 20% 4 3" xfId="501"/>
    <cellStyle name="Accent3 - 20% 5" xfId="502"/>
    <cellStyle name="Accent3 - 20% 6" xfId="503"/>
    <cellStyle name="Accent3 - 40%" xfId="504"/>
    <cellStyle name="Accent3 - 40% 2" xfId="505"/>
    <cellStyle name="Accent3 - 40% 3" xfId="506"/>
    <cellStyle name="Accent3 - 40% 4" xfId="507"/>
    <cellStyle name="Accent3 - 40% 4 2" xfId="508"/>
    <cellStyle name="Accent3 - 40% 4 3" xfId="509"/>
    <cellStyle name="Accent3 - 40% 5" xfId="510"/>
    <cellStyle name="Accent3 - 40% 6" xfId="511"/>
    <cellStyle name="Accent3 - 60%" xfId="512"/>
    <cellStyle name="Accent3 - 60% 2" xfId="513"/>
    <cellStyle name="Accent3 - 60% 3" xfId="514"/>
    <cellStyle name="Accent3 - 60% 4" xfId="515"/>
    <cellStyle name="Accent3 - 60% 5" xfId="516"/>
    <cellStyle name="Accent3 10" xfId="517"/>
    <cellStyle name="Accent3 11" xfId="518"/>
    <cellStyle name="Accent3 12" xfId="519"/>
    <cellStyle name="Accent3 13" xfId="520"/>
    <cellStyle name="Accent3 14" xfId="521"/>
    <cellStyle name="Accent3 15" xfId="522"/>
    <cellStyle name="Accent3 16" xfId="523"/>
    <cellStyle name="Accent3 17" xfId="524"/>
    <cellStyle name="Accent3 18" xfId="525"/>
    <cellStyle name="Accent3 19" xfId="526"/>
    <cellStyle name="Accent3 2" xfId="527"/>
    <cellStyle name="Accent3 2 2" xfId="528"/>
    <cellStyle name="Accent3 2 3" xfId="529"/>
    <cellStyle name="Accent3 20" xfId="530"/>
    <cellStyle name="Accent3 21" xfId="531"/>
    <cellStyle name="Accent3 22" xfId="532"/>
    <cellStyle name="Accent3 23" xfId="533"/>
    <cellStyle name="Accent3 24" xfId="534"/>
    <cellStyle name="Accent3 25" xfId="535"/>
    <cellStyle name="Accent3 26" xfId="536"/>
    <cellStyle name="Accent3 27" xfId="537"/>
    <cellStyle name="Accent3 3" xfId="538"/>
    <cellStyle name="Accent3 4" xfId="539"/>
    <cellStyle name="Accent3 5" xfId="540"/>
    <cellStyle name="Accent3 6" xfId="541"/>
    <cellStyle name="Accent3 7" xfId="542"/>
    <cellStyle name="Accent3 8" xfId="543"/>
    <cellStyle name="Accent3 9" xfId="544"/>
    <cellStyle name="Accent3_ANALISIS PARA PRESENTAR OPRET" xfId="545"/>
    <cellStyle name="Accent4" xfId="546"/>
    <cellStyle name="Accent4 - 20%" xfId="547"/>
    <cellStyle name="Accent4 - 20% 2" xfId="548"/>
    <cellStyle name="Accent4 - 20% 3" xfId="549"/>
    <cellStyle name="Accent4 - 20% 4" xfId="550"/>
    <cellStyle name="Accent4 - 20% 4 2" xfId="551"/>
    <cellStyle name="Accent4 - 20% 4 3" xfId="552"/>
    <cellStyle name="Accent4 - 20% 5" xfId="553"/>
    <cellStyle name="Accent4 - 20% 6" xfId="554"/>
    <cellStyle name="Accent4 - 40%" xfId="555"/>
    <cellStyle name="Accent4 - 40% 2" xfId="556"/>
    <cellStyle name="Accent4 - 40% 3" xfId="557"/>
    <cellStyle name="Accent4 - 40% 4" xfId="558"/>
    <cellStyle name="Accent4 - 40% 4 2" xfId="559"/>
    <cellStyle name="Accent4 - 40% 4 3" xfId="560"/>
    <cellStyle name="Accent4 - 40% 5" xfId="561"/>
    <cellStyle name="Accent4 - 40% 6" xfId="562"/>
    <cellStyle name="Accent4 - 60%" xfId="563"/>
    <cellStyle name="Accent4 - 60% 2" xfId="564"/>
    <cellStyle name="Accent4 - 60% 3" xfId="565"/>
    <cellStyle name="Accent4 - 60% 4" xfId="566"/>
    <cellStyle name="Accent4 - 60% 5" xfId="567"/>
    <cellStyle name="Accent4 10" xfId="568"/>
    <cellStyle name="Accent4 11" xfId="569"/>
    <cellStyle name="Accent4 12" xfId="570"/>
    <cellStyle name="Accent4 13" xfId="571"/>
    <cellStyle name="Accent4 14" xfId="572"/>
    <cellStyle name="Accent4 15" xfId="573"/>
    <cellStyle name="Accent4 16" xfId="574"/>
    <cellStyle name="Accent4 17" xfId="575"/>
    <cellStyle name="Accent4 18" xfId="576"/>
    <cellStyle name="Accent4 19" xfId="577"/>
    <cellStyle name="Accent4 2" xfId="578"/>
    <cellStyle name="Accent4 2 2" xfId="579"/>
    <cellStyle name="Accent4 2 3" xfId="580"/>
    <cellStyle name="Accent4 20" xfId="581"/>
    <cellStyle name="Accent4 21" xfId="582"/>
    <cellStyle name="Accent4 22" xfId="583"/>
    <cellStyle name="Accent4 23" xfId="584"/>
    <cellStyle name="Accent4 24" xfId="585"/>
    <cellStyle name="Accent4 25" xfId="586"/>
    <cellStyle name="Accent4 26" xfId="587"/>
    <cellStyle name="Accent4 27" xfId="588"/>
    <cellStyle name="Accent4 3" xfId="589"/>
    <cellStyle name="Accent4 4" xfId="590"/>
    <cellStyle name="Accent4 5" xfId="591"/>
    <cellStyle name="Accent4 6" xfId="592"/>
    <cellStyle name="Accent4 7" xfId="593"/>
    <cellStyle name="Accent4 8" xfId="594"/>
    <cellStyle name="Accent4 9" xfId="595"/>
    <cellStyle name="Accent4_ANALISIS PARA PRESENTAR OPRET" xfId="596"/>
    <cellStyle name="Accent5" xfId="597"/>
    <cellStyle name="Accent5 - 20%" xfId="598"/>
    <cellStyle name="Accent5 - 20% 2" xfId="599"/>
    <cellStyle name="Accent5 - 20% 3" xfId="600"/>
    <cellStyle name="Accent5 - 20% 4" xfId="601"/>
    <cellStyle name="Accent5 - 20% 4 2" xfId="602"/>
    <cellStyle name="Accent5 - 20% 4 3" xfId="603"/>
    <cellStyle name="Accent5 - 20% 5" xfId="604"/>
    <cellStyle name="Accent5 - 20% 6" xfId="605"/>
    <cellStyle name="Accent5 - 40%" xfId="606"/>
    <cellStyle name="Accent5 - 40% 2" xfId="607"/>
    <cellStyle name="Accent5 - 40% 3" xfId="608"/>
    <cellStyle name="Accent5 - 40% 4" xfId="609"/>
    <cellStyle name="Accent5 - 40% 4 2" xfId="610"/>
    <cellStyle name="Accent5 - 40% 4 3" xfId="611"/>
    <cellStyle name="Accent5 - 40% 5" xfId="612"/>
    <cellStyle name="Accent5 - 40% 6" xfId="613"/>
    <cellStyle name="Accent5 - 60%" xfId="614"/>
    <cellStyle name="Accent5 - 60% 2" xfId="615"/>
    <cellStyle name="Accent5 - 60% 3" xfId="616"/>
    <cellStyle name="Accent5 - 60% 4" xfId="617"/>
    <cellStyle name="Accent5 - 60% 5" xfId="618"/>
    <cellStyle name="Accent5 10" xfId="619"/>
    <cellStyle name="Accent5 11" xfId="620"/>
    <cellStyle name="Accent5 12" xfId="621"/>
    <cellStyle name="Accent5 13" xfId="622"/>
    <cellStyle name="Accent5 14" xfId="623"/>
    <cellStyle name="Accent5 15" xfId="624"/>
    <cellStyle name="Accent5 16" xfId="625"/>
    <cellStyle name="Accent5 17" xfId="626"/>
    <cellStyle name="Accent5 18" xfId="627"/>
    <cellStyle name="Accent5 19" xfId="628"/>
    <cellStyle name="Accent5 2" xfId="629"/>
    <cellStyle name="Accent5 2 2" xfId="630"/>
    <cellStyle name="Accent5 2 3" xfId="631"/>
    <cellStyle name="Accent5 20" xfId="632"/>
    <cellStyle name="Accent5 21" xfId="633"/>
    <cellStyle name="Accent5 22" xfId="634"/>
    <cellStyle name="Accent5 23" xfId="635"/>
    <cellStyle name="Accent5 24" xfId="636"/>
    <cellStyle name="Accent5 25" xfId="637"/>
    <cellStyle name="Accent5 26" xfId="638"/>
    <cellStyle name="Accent5 27" xfId="639"/>
    <cellStyle name="Accent5 3" xfId="640"/>
    <cellStyle name="Accent5 4" xfId="641"/>
    <cellStyle name="Accent5 5" xfId="642"/>
    <cellStyle name="Accent5 6" xfId="643"/>
    <cellStyle name="Accent5 7" xfId="644"/>
    <cellStyle name="Accent5 8" xfId="645"/>
    <cellStyle name="Accent5 9" xfId="646"/>
    <cellStyle name="Accent5_ANALISIS PARA PRESENTAR OPRET" xfId="647"/>
    <cellStyle name="Accent6" xfId="648"/>
    <cellStyle name="Accent6 - 20%" xfId="649"/>
    <cellStyle name="Accent6 - 20% 2" xfId="650"/>
    <cellStyle name="Accent6 - 20% 3" xfId="651"/>
    <cellStyle name="Accent6 - 20% 4" xfId="652"/>
    <cellStyle name="Accent6 - 20% 4 2" xfId="653"/>
    <cellStyle name="Accent6 - 20% 4 3" xfId="654"/>
    <cellStyle name="Accent6 - 40%" xfId="655"/>
    <cellStyle name="Accent6 - 40% 2" xfId="656"/>
    <cellStyle name="Accent6 - 40% 3" xfId="657"/>
    <cellStyle name="Accent6 - 40% 4" xfId="658"/>
    <cellStyle name="Accent6 - 40% 4 2" xfId="659"/>
    <cellStyle name="Accent6 - 40% 4 3" xfId="660"/>
    <cellStyle name="Accent6 - 40% 5" xfId="661"/>
    <cellStyle name="Accent6 - 40% 6" xfId="662"/>
    <cellStyle name="Accent6 - 60%" xfId="663"/>
    <cellStyle name="Accent6 - 60% 2" xfId="664"/>
    <cellStyle name="Accent6 - 60% 3" xfId="665"/>
    <cellStyle name="Accent6 - 60% 4" xfId="666"/>
    <cellStyle name="Accent6 - 60% 5" xfId="667"/>
    <cellStyle name="Accent6 10" xfId="668"/>
    <cellStyle name="Accent6 11" xfId="669"/>
    <cellStyle name="Accent6 12" xfId="670"/>
    <cellStyle name="Accent6 13" xfId="671"/>
    <cellStyle name="Accent6 14" xfId="672"/>
    <cellStyle name="Accent6 15" xfId="673"/>
    <cellStyle name="Accent6 16" xfId="674"/>
    <cellStyle name="Accent6 17" xfId="675"/>
    <cellStyle name="Accent6 18" xfId="676"/>
    <cellStyle name="Accent6 19" xfId="677"/>
    <cellStyle name="Accent6 2" xfId="678"/>
    <cellStyle name="Accent6 2 2" xfId="679"/>
    <cellStyle name="Accent6 2 3" xfId="680"/>
    <cellStyle name="Accent6 20" xfId="681"/>
    <cellStyle name="Accent6 21" xfId="682"/>
    <cellStyle name="Accent6 22" xfId="683"/>
    <cellStyle name="Accent6 23" xfId="684"/>
    <cellStyle name="Accent6 24" xfId="685"/>
    <cellStyle name="Accent6 25" xfId="686"/>
    <cellStyle name="Accent6 26" xfId="687"/>
    <cellStyle name="Accent6 27" xfId="688"/>
    <cellStyle name="Accent6 3" xfId="689"/>
    <cellStyle name="Accent6 4" xfId="690"/>
    <cellStyle name="Accent6 5" xfId="691"/>
    <cellStyle name="Accent6 6" xfId="692"/>
    <cellStyle name="Accent6 7" xfId="693"/>
    <cellStyle name="Accent6 8" xfId="694"/>
    <cellStyle name="Accent6 9" xfId="695"/>
    <cellStyle name="Accent6_ANALISIS PARA PRESENTAR OPRET" xfId="696"/>
    <cellStyle name="Bad" xfId="697"/>
    <cellStyle name="Bad 2" xfId="698"/>
    <cellStyle name="Bad 2 2" xfId="699"/>
    <cellStyle name="Bad 2 3" xfId="700"/>
    <cellStyle name="Bad 3" xfId="701"/>
    <cellStyle name="Buena 2" xfId="702"/>
    <cellStyle name="Buena 2 2" xfId="703"/>
    <cellStyle name="Buena 2 2 2" xfId="704"/>
    <cellStyle name="Buena 2 2 3" xfId="705"/>
    <cellStyle name="Buena 2 3" xfId="706"/>
    <cellStyle name="Buena 3" xfId="707"/>
    <cellStyle name="Buena 4" xfId="708"/>
    <cellStyle name="Buena 5" xfId="709"/>
    <cellStyle name="Calculation" xfId="710"/>
    <cellStyle name="Calculation 10" xfId="711"/>
    <cellStyle name="Calculation 10 2" xfId="712"/>
    <cellStyle name="Calculation 10 2 2" xfId="713"/>
    <cellStyle name="Calculation 10 2 2 2" xfId="19383"/>
    <cellStyle name="Calculation 10 2 3" xfId="714"/>
    <cellStyle name="Calculation 10 2 3 2" xfId="19384"/>
    <cellStyle name="Calculation 10 2 4" xfId="715"/>
    <cellStyle name="Calculation 10 2 5" xfId="19385"/>
    <cellStyle name="Calculation 10 3" xfId="716"/>
    <cellStyle name="Calculation 10 3 2" xfId="717"/>
    <cellStyle name="Calculation 10 3 2 2" xfId="19386"/>
    <cellStyle name="Calculation 10 3 3" xfId="718"/>
    <cellStyle name="Calculation 10 3 4" xfId="19387"/>
    <cellStyle name="Calculation 10 4" xfId="719"/>
    <cellStyle name="Calculation 10 4 2" xfId="19388"/>
    <cellStyle name="Calculation 10 5" xfId="720"/>
    <cellStyle name="Calculation 10 5 2" xfId="19389"/>
    <cellStyle name="Calculation 10 6" xfId="19390"/>
    <cellStyle name="Calculation 10 7" xfId="19391"/>
    <cellStyle name="Calculation 11" xfId="721"/>
    <cellStyle name="Calculation 11 2" xfId="722"/>
    <cellStyle name="Calculation 11 2 2" xfId="723"/>
    <cellStyle name="Calculation 11 2 2 2" xfId="19392"/>
    <cellStyle name="Calculation 11 2 3" xfId="724"/>
    <cellStyle name="Calculation 11 2 3 2" xfId="19393"/>
    <cellStyle name="Calculation 11 2 4" xfId="19394"/>
    <cellStyle name="Calculation 11 2 5" xfId="19395"/>
    <cellStyle name="Calculation 11 3" xfId="725"/>
    <cellStyle name="Calculation 11 3 2" xfId="726"/>
    <cellStyle name="Calculation 11 3 2 2" xfId="19396"/>
    <cellStyle name="Calculation 11 3 3" xfId="727"/>
    <cellStyle name="Calculation 11 3 4" xfId="19397"/>
    <cellStyle name="Calculation 11 4" xfId="728"/>
    <cellStyle name="Calculation 11 4 2" xfId="19398"/>
    <cellStyle name="Calculation 11 5" xfId="729"/>
    <cellStyle name="Calculation 11 5 2" xfId="19399"/>
    <cellStyle name="Calculation 11 6" xfId="19400"/>
    <cellStyle name="Calculation 11 7" xfId="19401"/>
    <cellStyle name="Calculation 12" xfId="730"/>
    <cellStyle name="Calculation 12 2" xfId="731"/>
    <cellStyle name="Calculation 12 2 2" xfId="732"/>
    <cellStyle name="Calculation 12 2 2 2" xfId="19402"/>
    <cellStyle name="Calculation 12 2 3" xfId="733"/>
    <cellStyle name="Calculation 12 2 3 2" xfId="19403"/>
    <cellStyle name="Calculation 12 2 4" xfId="19404"/>
    <cellStyle name="Calculation 12 2 5" xfId="19405"/>
    <cellStyle name="Calculation 12 3" xfId="734"/>
    <cellStyle name="Calculation 12 3 2" xfId="735"/>
    <cellStyle name="Calculation 12 3 2 2" xfId="19406"/>
    <cellStyle name="Calculation 12 3 3" xfId="736"/>
    <cellStyle name="Calculation 12 3 4" xfId="19407"/>
    <cellStyle name="Calculation 12 4" xfId="737"/>
    <cellStyle name="Calculation 12 4 2" xfId="19408"/>
    <cellStyle name="Calculation 12 5" xfId="738"/>
    <cellStyle name="Calculation 12 5 2" xfId="19409"/>
    <cellStyle name="Calculation 12 6" xfId="19410"/>
    <cellStyle name="Calculation 12 7" xfId="19411"/>
    <cellStyle name="Calculation 13" xfId="739"/>
    <cellStyle name="Calculation 13 2" xfId="740"/>
    <cellStyle name="Calculation 13 2 2" xfId="19412"/>
    <cellStyle name="Calculation 13 3" xfId="741"/>
    <cellStyle name="Calculation 13 3 2" xfId="19413"/>
    <cellStyle name="Calculation 13 4" xfId="19414"/>
    <cellStyle name="Calculation 13 5" xfId="19415"/>
    <cellStyle name="Calculation 14" xfId="742"/>
    <cellStyle name="Calculation 14 2" xfId="743"/>
    <cellStyle name="Calculation 14 2 2" xfId="19416"/>
    <cellStyle name="Calculation 14 3" xfId="744"/>
    <cellStyle name="Calculation 14 4" xfId="19417"/>
    <cellStyle name="Calculation 15" xfId="745"/>
    <cellStyle name="Calculation 15 2" xfId="19418"/>
    <cellStyle name="Calculation 16" xfId="746"/>
    <cellStyle name="Calculation 16 2" xfId="19419"/>
    <cellStyle name="Calculation 17" xfId="19420"/>
    <cellStyle name="Calculation 18" xfId="19421"/>
    <cellStyle name="Calculation 2" xfId="747"/>
    <cellStyle name="Calculation 2 10" xfId="748"/>
    <cellStyle name="Calculation 2 10 2" xfId="749"/>
    <cellStyle name="Calculation 2 10 2 2" xfId="750"/>
    <cellStyle name="Calculation 2 10 2 2 2" xfId="19422"/>
    <cellStyle name="Calculation 2 10 2 3" xfId="751"/>
    <cellStyle name="Calculation 2 10 2 3 2" xfId="19423"/>
    <cellStyle name="Calculation 2 10 2 4" xfId="19424"/>
    <cellStyle name="Calculation 2 10 2 5" xfId="19425"/>
    <cellStyle name="Calculation 2 10 3" xfId="752"/>
    <cellStyle name="Calculation 2 10 3 2" xfId="753"/>
    <cellStyle name="Calculation 2 10 3 2 2" xfId="19426"/>
    <cellStyle name="Calculation 2 10 3 3" xfId="754"/>
    <cellStyle name="Calculation 2 10 3 4" xfId="19427"/>
    <cellStyle name="Calculation 2 10 4" xfId="755"/>
    <cellStyle name="Calculation 2 10 4 2" xfId="19428"/>
    <cellStyle name="Calculation 2 10 5" xfId="756"/>
    <cellStyle name="Calculation 2 10 5 2" xfId="19429"/>
    <cellStyle name="Calculation 2 10 6" xfId="19430"/>
    <cellStyle name="Calculation 2 10 7" xfId="19431"/>
    <cellStyle name="Calculation 2 11" xfId="757"/>
    <cellStyle name="Calculation 2 11 2" xfId="758"/>
    <cellStyle name="Calculation 2 11 2 2" xfId="759"/>
    <cellStyle name="Calculation 2 11 2 2 2" xfId="19432"/>
    <cellStyle name="Calculation 2 11 2 3" xfId="760"/>
    <cellStyle name="Calculation 2 11 2 3 2" xfId="19433"/>
    <cellStyle name="Calculation 2 11 2 4" xfId="19434"/>
    <cellStyle name="Calculation 2 11 2 5" xfId="19435"/>
    <cellStyle name="Calculation 2 11 3" xfId="761"/>
    <cellStyle name="Calculation 2 11 3 2" xfId="762"/>
    <cellStyle name="Calculation 2 11 3 2 2" xfId="19436"/>
    <cellStyle name="Calculation 2 11 3 3" xfId="763"/>
    <cellStyle name="Calculation 2 11 3 4" xfId="19437"/>
    <cellStyle name="Calculation 2 11 4" xfId="764"/>
    <cellStyle name="Calculation 2 11 4 2" xfId="19438"/>
    <cellStyle name="Calculation 2 11 5" xfId="765"/>
    <cellStyle name="Calculation 2 11 5 2" xfId="19439"/>
    <cellStyle name="Calculation 2 11 6" xfId="766"/>
    <cellStyle name="Calculation 2 11 7" xfId="19440"/>
    <cellStyle name="Calculation 2 12" xfId="767"/>
    <cellStyle name="Calculation 2 12 2" xfId="768"/>
    <cellStyle name="Calculation 2 12 2 2" xfId="19441"/>
    <cellStyle name="Calculation 2 12 3" xfId="769"/>
    <cellStyle name="Calculation 2 12 3 2" xfId="19442"/>
    <cellStyle name="Calculation 2 12 4" xfId="19443"/>
    <cellStyle name="Calculation 2 12 5" xfId="19444"/>
    <cellStyle name="Calculation 2 13" xfId="770"/>
    <cellStyle name="Calculation 2 13 2" xfId="771"/>
    <cellStyle name="Calculation 2 13 2 2" xfId="19445"/>
    <cellStyle name="Calculation 2 13 3" xfId="772"/>
    <cellStyle name="Calculation 2 13 4" xfId="19446"/>
    <cellStyle name="Calculation 2 14" xfId="773"/>
    <cellStyle name="Calculation 2 14 2" xfId="19447"/>
    <cellStyle name="Calculation 2 15" xfId="774"/>
    <cellStyle name="Calculation 2 15 2" xfId="19448"/>
    <cellStyle name="Calculation 2 16" xfId="775"/>
    <cellStyle name="Calculation 2 17" xfId="19449"/>
    <cellStyle name="Calculation 2 2" xfId="776"/>
    <cellStyle name="Calculation 2 2 2" xfId="777"/>
    <cellStyle name="Calculation 2 2 2 2" xfId="778"/>
    <cellStyle name="Calculation 2 2 2 2 2" xfId="779"/>
    <cellStyle name="Calculation 2 2 2 2 2 2" xfId="19450"/>
    <cellStyle name="Calculation 2 2 2 2 3" xfId="780"/>
    <cellStyle name="Calculation 2 2 2 2 3 2" xfId="19451"/>
    <cellStyle name="Calculation 2 2 2 2 4" xfId="781"/>
    <cellStyle name="Calculation 2 2 2 2 5" xfId="19452"/>
    <cellStyle name="Calculation 2 2 2 3" xfId="782"/>
    <cellStyle name="Calculation 2 2 2 3 2" xfId="783"/>
    <cellStyle name="Calculation 2 2 2 3 2 2" xfId="19453"/>
    <cellStyle name="Calculation 2 2 2 3 3" xfId="784"/>
    <cellStyle name="Calculation 2 2 2 3 4" xfId="19454"/>
    <cellStyle name="Calculation 2 2 2 4" xfId="785"/>
    <cellStyle name="Calculation 2 2 2 4 2" xfId="19455"/>
    <cellStyle name="Calculation 2 2 2 5" xfId="786"/>
    <cellStyle name="Calculation 2 2 2 5 2" xfId="19456"/>
    <cellStyle name="Calculation 2 2 2 6" xfId="19457"/>
    <cellStyle name="Calculation 2 2 2 7" xfId="19458"/>
    <cellStyle name="Calculation 2 2 3" xfId="787"/>
    <cellStyle name="Calculation 2 2 3 2" xfId="788"/>
    <cellStyle name="Calculation 2 2 3 2 2" xfId="789"/>
    <cellStyle name="Calculation 2 2 3 2 2 2" xfId="19459"/>
    <cellStyle name="Calculation 2 2 3 2 3" xfId="790"/>
    <cellStyle name="Calculation 2 2 3 2 3 2" xfId="19460"/>
    <cellStyle name="Calculation 2 2 3 2 4" xfId="791"/>
    <cellStyle name="Calculation 2 2 3 2 5" xfId="19461"/>
    <cellStyle name="Calculation 2 2 3 3" xfId="792"/>
    <cellStyle name="Calculation 2 2 3 3 2" xfId="793"/>
    <cellStyle name="Calculation 2 2 3 3 2 2" xfId="19462"/>
    <cellStyle name="Calculation 2 2 3 3 3" xfId="794"/>
    <cellStyle name="Calculation 2 2 3 3 4" xfId="19463"/>
    <cellStyle name="Calculation 2 2 3 4" xfId="795"/>
    <cellStyle name="Calculation 2 2 3 4 2" xfId="19464"/>
    <cellStyle name="Calculation 2 2 3 5" xfId="796"/>
    <cellStyle name="Calculation 2 2 3 5 2" xfId="19465"/>
    <cellStyle name="Calculation 2 2 3 6" xfId="19466"/>
    <cellStyle name="Calculation 2 2 3 7" xfId="19467"/>
    <cellStyle name="Calculation 2 2 4" xfId="797"/>
    <cellStyle name="Calculation 2 2 4 2" xfId="798"/>
    <cellStyle name="Calculation 2 2 4 2 2" xfId="19468"/>
    <cellStyle name="Calculation 2 2 4 3" xfId="799"/>
    <cellStyle name="Calculation 2 2 4 3 2" xfId="19469"/>
    <cellStyle name="Calculation 2 2 4 4" xfId="800"/>
    <cellStyle name="Calculation 2 2 4 5" xfId="19470"/>
    <cellStyle name="Calculation 2 2 5" xfId="801"/>
    <cellStyle name="Calculation 2 2 5 2" xfId="802"/>
    <cellStyle name="Calculation 2 2 5 2 2" xfId="19471"/>
    <cellStyle name="Calculation 2 2 5 3" xfId="803"/>
    <cellStyle name="Calculation 2 2 5 4" xfId="19472"/>
    <cellStyle name="Calculation 2 2 6" xfId="804"/>
    <cellStyle name="Calculation 2 2 6 2" xfId="19473"/>
    <cellStyle name="Calculation 2 2 7" xfId="805"/>
    <cellStyle name="Calculation 2 2 7 2" xfId="19474"/>
    <cellStyle name="Calculation 2 2 8" xfId="19475"/>
    <cellStyle name="Calculation 2 2 9" xfId="19476"/>
    <cellStyle name="Calculation 2 3" xfId="806"/>
    <cellStyle name="Calculation 2 3 2" xfId="807"/>
    <cellStyle name="Calculation 2 3 2 2" xfId="808"/>
    <cellStyle name="Calculation 2 3 2 2 2" xfId="19477"/>
    <cellStyle name="Calculation 2 3 2 3" xfId="809"/>
    <cellStyle name="Calculation 2 3 2 3 2" xfId="19478"/>
    <cellStyle name="Calculation 2 3 2 4" xfId="810"/>
    <cellStyle name="Calculation 2 3 2 5" xfId="19479"/>
    <cellStyle name="Calculation 2 3 3" xfId="811"/>
    <cellStyle name="Calculation 2 3 3 2" xfId="812"/>
    <cellStyle name="Calculation 2 3 3 2 2" xfId="19480"/>
    <cellStyle name="Calculation 2 3 3 3" xfId="813"/>
    <cellStyle name="Calculation 2 3 3 4" xfId="19481"/>
    <cellStyle name="Calculation 2 3 4" xfId="814"/>
    <cellStyle name="Calculation 2 3 4 2" xfId="19482"/>
    <cellStyle name="Calculation 2 3 5" xfId="815"/>
    <cellStyle name="Calculation 2 3 5 2" xfId="19483"/>
    <cellStyle name="Calculation 2 3 6" xfId="19484"/>
    <cellStyle name="Calculation 2 3 7" xfId="19485"/>
    <cellStyle name="Calculation 2 4" xfId="816"/>
    <cellStyle name="Calculation 2 4 2" xfId="817"/>
    <cellStyle name="Calculation 2 4 2 2" xfId="818"/>
    <cellStyle name="Calculation 2 4 2 2 2" xfId="19486"/>
    <cellStyle name="Calculation 2 4 2 3" xfId="819"/>
    <cellStyle name="Calculation 2 4 2 3 2" xfId="19487"/>
    <cellStyle name="Calculation 2 4 2 4" xfId="820"/>
    <cellStyle name="Calculation 2 4 2 5" xfId="19488"/>
    <cellStyle name="Calculation 2 4 3" xfId="821"/>
    <cellStyle name="Calculation 2 4 3 2" xfId="822"/>
    <cellStyle name="Calculation 2 4 3 2 2" xfId="19489"/>
    <cellStyle name="Calculation 2 4 3 3" xfId="823"/>
    <cellStyle name="Calculation 2 4 3 4" xfId="19490"/>
    <cellStyle name="Calculation 2 4 4" xfId="824"/>
    <cellStyle name="Calculation 2 4 4 2" xfId="19491"/>
    <cellStyle name="Calculation 2 4 5" xfId="825"/>
    <cellStyle name="Calculation 2 4 5 2" xfId="19492"/>
    <cellStyle name="Calculation 2 4 6" xfId="19493"/>
    <cellStyle name="Calculation 2 4 7" xfId="19494"/>
    <cellStyle name="Calculation 2 5" xfId="826"/>
    <cellStyle name="Calculation 2 5 2" xfId="827"/>
    <cellStyle name="Calculation 2 5 2 2" xfId="828"/>
    <cellStyle name="Calculation 2 5 2 2 2" xfId="19495"/>
    <cellStyle name="Calculation 2 5 2 3" xfId="829"/>
    <cellStyle name="Calculation 2 5 2 3 2" xfId="19496"/>
    <cellStyle name="Calculation 2 5 2 4" xfId="830"/>
    <cellStyle name="Calculation 2 5 2 5" xfId="19497"/>
    <cellStyle name="Calculation 2 5 3" xfId="831"/>
    <cellStyle name="Calculation 2 5 3 2" xfId="832"/>
    <cellStyle name="Calculation 2 5 3 2 2" xfId="19498"/>
    <cellStyle name="Calculation 2 5 3 3" xfId="833"/>
    <cellStyle name="Calculation 2 5 3 4" xfId="19499"/>
    <cellStyle name="Calculation 2 5 4" xfId="834"/>
    <cellStyle name="Calculation 2 5 4 2" xfId="19500"/>
    <cellStyle name="Calculation 2 5 5" xfId="835"/>
    <cellStyle name="Calculation 2 5 5 2" xfId="19501"/>
    <cellStyle name="Calculation 2 5 6" xfId="19502"/>
    <cellStyle name="Calculation 2 5 7" xfId="19503"/>
    <cellStyle name="Calculation 2 6" xfId="836"/>
    <cellStyle name="Calculation 2 6 2" xfId="837"/>
    <cellStyle name="Calculation 2 6 2 2" xfId="838"/>
    <cellStyle name="Calculation 2 6 2 2 2" xfId="19504"/>
    <cellStyle name="Calculation 2 6 2 3" xfId="839"/>
    <cellStyle name="Calculation 2 6 2 3 2" xfId="19505"/>
    <cellStyle name="Calculation 2 6 2 4" xfId="840"/>
    <cellStyle name="Calculation 2 6 2 5" xfId="19506"/>
    <cellStyle name="Calculation 2 6 3" xfId="841"/>
    <cellStyle name="Calculation 2 6 3 2" xfId="842"/>
    <cellStyle name="Calculation 2 6 3 2 2" xfId="19507"/>
    <cellStyle name="Calculation 2 6 3 3" xfId="843"/>
    <cellStyle name="Calculation 2 6 3 4" xfId="19508"/>
    <cellStyle name="Calculation 2 6 4" xfId="844"/>
    <cellStyle name="Calculation 2 6 4 2" xfId="19509"/>
    <cellStyle name="Calculation 2 6 5" xfId="845"/>
    <cellStyle name="Calculation 2 6 5 2" xfId="19510"/>
    <cellStyle name="Calculation 2 6 6" xfId="19511"/>
    <cellStyle name="Calculation 2 6 7" xfId="19512"/>
    <cellStyle name="Calculation 2 7" xfId="846"/>
    <cellStyle name="Calculation 2 7 2" xfId="847"/>
    <cellStyle name="Calculation 2 7 2 2" xfId="848"/>
    <cellStyle name="Calculation 2 7 2 2 2" xfId="19513"/>
    <cellStyle name="Calculation 2 7 2 3" xfId="849"/>
    <cellStyle name="Calculation 2 7 2 3 2" xfId="19514"/>
    <cellStyle name="Calculation 2 7 2 4" xfId="850"/>
    <cellStyle name="Calculation 2 7 2 5" xfId="19515"/>
    <cellStyle name="Calculation 2 7 3" xfId="851"/>
    <cellStyle name="Calculation 2 7 3 2" xfId="852"/>
    <cellStyle name="Calculation 2 7 3 2 2" xfId="19516"/>
    <cellStyle name="Calculation 2 7 3 3" xfId="853"/>
    <cellStyle name="Calculation 2 7 3 4" xfId="19517"/>
    <cellStyle name="Calculation 2 7 4" xfId="854"/>
    <cellStyle name="Calculation 2 7 4 2" xfId="19518"/>
    <cellStyle name="Calculation 2 7 5" xfId="855"/>
    <cellStyle name="Calculation 2 7 5 2" xfId="19519"/>
    <cellStyle name="Calculation 2 7 6" xfId="19520"/>
    <cellStyle name="Calculation 2 7 7" xfId="19521"/>
    <cellStyle name="Calculation 2 8" xfId="856"/>
    <cellStyle name="Calculation 2 8 2" xfId="857"/>
    <cellStyle name="Calculation 2 8 2 2" xfId="858"/>
    <cellStyle name="Calculation 2 8 2 2 2" xfId="19522"/>
    <cellStyle name="Calculation 2 8 2 3" xfId="859"/>
    <cellStyle name="Calculation 2 8 2 3 2" xfId="19523"/>
    <cellStyle name="Calculation 2 8 2 4" xfId="860"/>
    <cellStyle name="Calculation 2 8 2 5" xfId="19524"/>
    <cellStyle name="Calculation 2 8 3" xfId="861"/>
    <cellStyle name="Calculation 2 8 3 2" xfId="862"/>
    <cellStyle name="Calculation 2 8 3 2 2" xfId="19525"/>
    <cellStyle name="Calculation 2 8 3 3" xfId="863"/>
    <cellStyle name="Calculation 2 8 3 4" xfId="19526"/>
    <cellStyle name="Calculation 2 8 4" xfId="864"/>
    <cellStyle name="Calculation 2 8 4 2" xfId="19527"/>
    <cellStyle name="Calculation 2 8 5" xfId="865"/>
    <cellStyle name="Calculation 2 8 5 2" xfId="19528"/>
    <cellStyle name="Calculation 2 8 6" xfId="19529"/>
    <cellStyle name="Calculation 2 8 7" xfId="19530"/>
    <cellStyle name="Calculation 2 9" xfId="866"/>
    <cellStyle name="Calculation 2 9 2" xfId="867"/>
    <cellStyle name="Calculation 2 9 2 2" xfId="868"/>
    <cellStyle name="Calculation 2 9 2 2 2" xfId="19531"/>
    <cellStyle name="Calculation 2 9 2 3" xfId="869"/>
    <cellStyle name="Calculation 2 9 2 3 2" xfId="19532"/>
    <cellStyle name="Calculation 2 9 2 4" xfId="870"/>
    <cellStyle name="Calculation 2 9 2 5" xfId="19533"/>
    <cellStyle name="Calculation 2 9 3" xfId="871"/>
    <cellStyle name="Calculation 2 9 3 2" xfId="872"/>
    <cellStyle name="Calculation 2 9 3 2 2" xfId="19534"/>
    <cellStyle name="Calculation 2 9 3 3" xfId="873"/>
    <cellStyle name="Calculation 2 9 3 4" xfId="19535"/>
    <cellStyle name="Calculation 2 9 4" xfId="874"/>
    <cellStyle name="Calculation 2 9 4 2" xfId="19536"/>
    <cellStyle name="Calculation 2 9 5" xfId="875"/>
    <cellStyle name="Calculation 2 9 5 2" xfId="19537"/>
    <cellStyle name="Calculation 2 9 6" xfId="19538"/>
    <cellStyle name="Calculation 2 9 7" xfId="19539"/>
    <cellStyle name="Calculation 3" xfId="876"/>
    <cellStyle name="Calculation 3 10" xfId="877"/>
    <cellStyle name="Calculation 3 10 2" xfId="878"/>
    <cellStyle name="Calculation 3 10 2 2" xfId="19540"/>
    <cellStyle name="Calculation 3 10 3" xfId="879"/>
    <cellStyle name="Calculation 3 10 4" xfId="19541"/>
    <cellStyle name="Calculation 3 11" xfId="880"/>
    <cellStyle name="Calculation 3 11 2" xfId="19542"/>
    <cellStyle name="Calculation 3 12" xfId="881"/>
    <cellStyle name="Calculation 3 12 2" xfId="19543"/>
    <cellStyle name="Calculation 3 13" xfId="19544"/>
    <cellStyle name="Calculation 3 14" xfId="19545"/>
    <cellStyle name="Calculation 3 2" xfId="882"/>
    <cellStyle name="Calculation 3 2 2" xfId="883"/>
    <cellStyle name="Calculation 3 2 2 2" xfId="884"/>
    <cellStyle name="Calculation 3 2 2 2 2" xfId="885"/>
    <cellStyle name="Calculation 3 2 2 2 2 2" xfId="19546"/>
    <cellStyle name="Calculation 3 2 2 2 3" xfId="886"/>
    <cellStyle name="Calculation 3 2 2 2 3 2" xfId="19547"/>
    <cellStyle name="Calculation 3 2 2 2 4" xfId="887"/>
    <cellStyle name="Calculation 3 2 2 2 5" xfId="19548"/>
    <cellStyle name="Calculation 3 2 2 3" xfId="888"/>
    <cellStyle name="Calculation 3 2 2 3 2" xfId="889"/>
    <cellStyle name="Calculation 3 2 2 3 2 2" xfId="19549"/>
    <cellStyle name="Calculation 3 2 2 3 3" xfId="890"/>
    <cellStyle name="Calculation 3 2 2 3 4" xfId="19550"/>
    <cellStyle name="Calculation 3 2 2 4" xfId="891"/>
    <cellStyle name="Calculation 3 2 2 4 2" xfId="19551"/>
    <cellStyle name="Calculation 3 2 2 5" xfId="892"/>
    <cellStyle name="Calculation 3 2 2 5 2" xfId="19552"/>
    <cellStyle name="Calculation 3 2 2 6" xfId="19553"/>
    <cellStyle name="Calculation 3 2 2 7" xfId="19554"/>
    <cellStyle name="Calculation 3 2 3" xfId="893"/>
    <cellStyle name="Calculation 3 2 3 2" xfId="894"/>
    <cellStyle name="Calculation 3 2 3 2 2" xfId="895"/>
    <cellStyle name="Calculation 3 2 3 2 2 2" xfId="19555"/>
    <cellStyle name="Calculation 3 2 3 2 3" xfId="896"/>
    <cellStyle name="Calculation 3 2 3 2 3 2" xfId="19556"/>
    <cellStyle name="Calculation 3 2 3 2 4" xfId="897"/>
    <cellStyle name="Calculation 3 2 3 2 5" xfId="19557"/>
    <cellStyle name="Calculation 3 2 3 3" xfId="898"/>
    <cellStyle name="Calculation 3 2 3 3 2" xfId="899"/>
    <cellStyle name="Calculation 3 2 3 3 2 2" xfId="19558"/>
    <cellStyle name="Calculation 3 2 3 3 3" xfId="900"/>
    <cellStyle name="Calculation 3 2 3 3 4" xfId="19559"/>
    <cellStyle name="Calculation 3 2 3 4" xfId="901"/>
    <cellStyle name="Calculation 3 2 3 4 2" xfId="19560"/>
    <cellStyle name="Calculation 3 2 3 5" xfId="902"/>
    <cellStyle name="Calculation 3 2 3 5 2" xfId="19561"/>
    <cellStyle name="Calculation 3 2 3 6" xfId="19562"/>
    <cellStyle name="Calculation 3 2 3 7" xfId="19563"/>
    <cellStyle name="Calculation 3 2 4" xfId="903"/>
    <cellStyle name="Calculation 3 2 4 2" xfId="904"/>
    <cellStyle name="Calculation 3 2 4 2 2" xfId="19564"/>
    <cellStyle name="Calculation 3 2 4 3" xfId="905"/>
    <cellStyle name="Calculation 3 2 4 3 2" xfId="19565"/>
    <cellStyle name="Calculation 3 2 4 4" xfId="906"/>
    <cellStyle name="Calculation 3 2 4 5" xfId="19566"/>
    <cellStyle name="Calculation 3 2 5" xfId="907"/>
    <cellStyle name="Calculation 3 2 5 2" xfId="908"/>
    <cellStyle name="Calculation 3 2 5 2 2" xfId="19567"/>
    <cellStyle name="Calculation 3 2 5 3" xfId="909"/>
    <cellStyle name="Calculation 3 2 5 4" xfId="19568"/>
    <cellStyle name="Calculation 3 2 6" xfId="910"/>
    <cellStyle name="Calculation 3 2 6 2" xfId="19569"/>
    <cellStyle name="Calculation 3 2 7" xfId="911"/>
    <cellStyle name="Calculation 3 2 7 2" xfId="19570"/>
    <cellStyle name="Calculation 3 2 8" xfId="19571"/>
    <cellStyle name="Calculation 3 2 9" xfId="19572"/>
    <cellStyle name="Calculation 3 3" xfId="912"/>
    <cellStyle name="Calculation 3 3 2" xfId="913"/>
    <cellStyle name="Calculation 3 3 2 2" xfId="914"/>
    <cellStyle name="Calculation 3 3 2 2 2" xfId="19573"/>
    <cellStyle name="Calculation 3 3 2 3" xfId="915"/>
    <cellStyle name="Calculation 3 3 2 3 2" xfId="19574"/>
    <cellStyle name="Calculation 3 3 2 4" xfId="916"/>
    <cellStyle name="Calculation 3 3 2 5" xfId="19575"/>
    <cellStyle name="Calculation 3 3 3" xfId="917"/>
    <cellStyle name="Calculation 3 3 3 2" xfId="918"/>
    <cellStyle name="Calculation 3 3 3 2 2" xfId="19576"/>
    <cellStyle name="Calculation 3 3 3 3" xfId="919"/>
    <cellStyle name="Calculation 3 3 3 4" xfId="19577"/>
    <cellStyle name="Calculation 3 3 4" xfId="920"/>
    <cellStyle name="Calculation 3 3 4 2" xfId="19578"/>
    <cellStyle name="Calculation 3 3 5" xfId="921"/>
    <cellStyle name="Calculation 3 3 5 2" xfId="19579"/>
    <cellStyle name="Calculation 3 3 6" xfId="19580"/>
    <cellStyle name="Calculation 3 3 7" xfId="19581"/>
    <cellStyle name="Calculation 3 4" xfId="922"/>
    <cellStyle name="Calculation 3 4 2" xfId="923"/>
    <cellStyle name="Calculation 3 4 2 2" xfId="924"/>
    <cellStyle name="Calculation 3 4 2 2 2" xfId="19582"/>
    <cellStyle name="Calculation 3 4 2 3" xfId="925"/>
    <cellStyle name="Calculation 3 4 2 3 2" xfId="19583"/>
    <cellStyle name="Calculation 3 4 2 4" xfId="926"/>
    <cellStyle name="Calculation 3 4 2 5" xfId="19584"/>
    <cellStyle name="Calculation 3 4 3" xfId="927"/>
    <cellStyle name="Calculation 3 4 3 2" xfId="928"/>
    <cellStyle name="Calculation 3 4 3 2 2" xfId="19585"/>
    <cellStyle name="Calculation 3 4 3 3" xfId="929"/>
    <cellStyle name="Calculation 3 4 3 4" xfId="19586"/>
    <cellStyle name="Calculation 3 4 4" xfId="930"/>
    <cellStyle name="Calculation 3 4 4 2" xfId="19587"/>
    <cellStyle name="Calculation 3 4 5" xfId="931"/>
    <cellStyle name="Calculation 3 4 5 2" xfId="19588"/>
    <cellStyle name="Calculation 3 4 6" xfId="19589"/>
    <cellStyle name="Calculation 3 4 7" xfId="19590"/>
    <cellStyle name="Calculation 3 5" xfId="932"/>
    <cellStyle name="Calculation 3 5 2" xfId="933"/>
    <cellStyle name="Calculation 3 5 2 2" xfId="934"/>
    <cellStyle name="Calculation 3 5 2 2 2" xfId="19591"/>
    <cellStyle name="Calculation 3 5 2 3" xfId="935"/>
    <cellStyle name="Calculation 3 5 2 3 2" xfId="19592"/>
    <cellStyle name="Calculation 3 5 2 4" xfId="936"/>
    <cellStyle name="Calculation 3 5 2 5" xfId="19593"/>
    <cellStyle name="Calculation 3 5 3" xfId="937"/>
    <cellStyle name="Calculation 3 5 3 2" xfId="938"/>
    <cellStyle name="Calculation 3 5 3 2 2" xfId="19594"/>
    <cellStyle name="Calculation 3 5 3 3" xfId="939"/>
    <cellStyle name="Calculation 3 5 3 4" xfId="19595"/>
    <cellStyle name="Calculation 3 5 4" xfId="940"/>
    <cellStyle name="Calculation 3 5 4 2" xfId="19596"/>
    <cellStyle name="Calculation 3 5 5" xfId="941"/>
    <cellStyle name="Calculation 3 5 5 2" xfId="19597"/>
    <cellStyle name="Calculation 3 5 6" xfId="19598"/>
    <cellStyle name="Calculation 3 5 7" xfId="19599"/>
    <cellStyle name="Calculation 3 6" xfId="942"/>
    <cellStyle name="Calculation 3 6 2" xfId="943"/>
    <cellStyle name="Calculation 3 6 2 2" xfId="944"/>
    <cellStyle name="Calculation 3 6 2 2 2" xfId="19600"/>
    <cellStyle name="Calculation 3 6 2 3" xfId="945"/>
    <cellStyle name="Calculation 3 6 2 3 2" xfId="19601"/>
    <cellStyle name="Calculation 3 6 2 4" xfId="946"/>
    <cellStyle name="Calculation 3 6 2 5" xfId="19602"/>
    <cellStyle name="Calculation 3 6 3" xfId="947"/>
    <cellStyle name="Calculation 3 6 3 2" xfId="948"/>
    <cellStyle name="Calculation 3 6 3 2 2" xfId="19603"/>
    <cellStyle name="Calculation 3 6 3 3" xfId="949"/>
    <cellStyle name="Calculation 3 6 3 4" xfId="19604"/>
    <cellStyle name="Calculation 3 6 4" xfId="950"/>
    <cellStyle name="Calculation 3 6 4 2" xfId="19605"/>
    <cellStyle name="Calculation 3 6 5" xfId="951"/>
    <cellStyle name="Calculation 3 6 5 2" xfId="19606"/>
    <cellStyle name="Calculation 3 6 6" xfId="19607"/>
    <cellStyle name="Calculation 3 6 7" xfId="19608"/>
    <cellStyle name="Calculation 3 7" xfId="952"/>
    <cellStyle name="Calculation 3 7 2" xfId="953"/>
    <cellStyle name="Calculation 3 7 2 2" xfId="954"/>
    <cellStyle name="Calculation 3 7 2 2 2" xfId="19609"/>
    <cellStyle name="Calculation 3 7 2 3" xfId="955"/>
    <cellStyle name="Calculation 3 7 2 3 2" xfId="19610"/>
    <cellStyle name="Calculation 3 7 2 4" xfId="956"/>
    <cellStyle name="Calculation 3 7 2 5" xfId="19611"/>
    <cellStyle name="Calculation 3 7 3" xfId="957"/>
    <cellStyle name="Calculation 3 7 3 2" xfId="958"/>
    <cellStyle name="Calculation 3 7 3 2 2" xfId="19612"/>
    <cellStyle name="Calculation 3 7 3 3" xfId="959"/>
    <cellStyle name="Calculation 3 7 3 4" xfId="19613"/>
    <cellStyle name="Calculation 3 7 4" xfId="960"/>
    <cellStyle name="Calculation 3 7 4 2" xfId="19614"/>
    <cellStyle name="Calculation 3 7 5" xfId="961"/>
    <cellStyle name="Calculation 3 7 5 2" xfId="19615"/>
    <cellStyle name="Calculation 3 7 6" xfId="19616"/>
    <cellStyle name="Calculation 3 7 7" xfId="19617"/>
    <cellStyle name="Calculation 3 8" xfId="962"/>
    <cellStyle name="Calculation 3 8 2" xfId="963"/>
    <cellStyle name="Calculation 3 8 2 2" xfId="964"/>
    <cellStyle name="Calculation 3 8 2 2 2" xfId="19618"/>
    <cellStyle name="Calculation 3 8 2 3" xfId="965"/>
    <cellStyle name="Calculation 3 8 2 3 2" xfId="19619"/>
    <cellStyle name="Calculation 3 8 2 4" xfId="966"/>
    <cellStyle name="Calculation 3 8 2 5" xfId="19620"/>
    <cellStyle name="Calculation 3 8 3" xfId="967"/>
    <cellStyle name="Calculation 3 8 3 2" xfId="968"/>
    <cellStyle name="Calculation 3 8 3 2 2" xfId="19621"/>
    <cellStyle name="Calculation 3 8 3 3" xfId="969"/>
    <cellStyle name="Calculation 3 8 3 4" xfId="19622"/>
    <cellStyle name="Calculation 3 8 4" xfId="970"/>
    <cellStyle name="Calculation 3 8 4 2" xfId="19623"/>
    <cellStyle name="Calculation 3 8 5" xfId="971"/>
    <cellStyle name="Calculation 3 8 5 2" xfId="19624"/>
    <cellStyle name="Calculation 3 8 6" xfId="19625"/>
    <cellStyle name="Calculation 3 8 7" xfId="19626"/>
    <cellStyle name="Calculation 3 9" xfId="972"/>
    <cellStyle name="Calculation 3 9 2" xfId="973"/>
    <cellStyle name="Calculation 3 9 2 2" xfId="19627"/>
    <cellStyle name="Calculation 3 9 3" xfId="974"/>
    <cellStyle name="Calculation 3 9 3 2" xfId="19628"/>
    <cellStyle name="Calculation 3 9 4" xfId="975"/>
    <cellStyle name="Calculation 3 9 5" xfId="19629"/>
    <cellStyle name="Calculation 4" xfId="976"/>
    <cellStyle name="Calculation 4 2" xfId="977"/>
    <cellStyle name="Calculation 4 2 2" xfId="978"/>
    <cellStyle name="Calculation 4 2 2 2" xfId="979"/>
    <cellStyle name="Calculation 4 2 2 2 2" xfId="19630"/>
    <cellStyle name="Calculation 4 2 2 3" xfId="980"/>
    <cellStyle name="Calculation 4 2 2 3 2" xfId="19631"/>
    <cellStyle name="Calculation 4 2 2 4" xfId="981"/>
    <cellStyle name="Calculation 4 2 2 5" xfId="19632"/>
    <cellStyle name="Calculation 4 2 3" xfId="982"/>
    <cellStyle name="Calculation 4 2 3 2" xfId="983"/>
    <cellStyle name="Calculation 4 2 3 2 2" xfId="19633"/>
    <cellStyle name="Calculation 4 2 3 3" xfId="984"/>
    <cellStyle name="Calculation 4 2 3 4" xfId="19634"/>
    <cellStyle name="Calculation 4 2 4" xfId="985"/>
    <cellStyle name="Calculation 4 2 4 2" xfId="19635"/>
    <cellStyle name="Calculation 4 2 5" xfId="986"/>
    <cellStyle name="Calculation 4 2 5 2" xfId="19636"/>
    <cellStyle name="Calculation 4 2 6" xfId="19637"/>
    <cellStyle name="Calculation 4 2 7" xfId="19638"/>
    <cellStyle name="Calculation 4 3" xfId="987"/>
    <cellStyle name="Calculation 4 3 2" xfId="988"/>
    <cellStyle name="Calculation 4 3 2 2" xfId="989"/>
    <cellStyle name="Calculation 4 3 2 2 2" xfId="19639"/>
    <cellStyle name="Calculation 4 3 2 3" xfId="990"/>
    <cellStyle name="Calculation 4 3 2 3 2" xfId="19640"/>
    <cellStyle name="Calculation 4 3 2 4" xfId="991"/>
    <cellStyle name="Calculation 4 3 2 5" xfId="19641"/>
    <cellStyle name="Calculation 4 3 3" xfId="992"/>
    <cellStyle name="Calculation 4 3 3 2" xfId="993"/>
    <cellStyle name="Calculation 4 3 3 2 2" xfId="19642"/>
    <cellStyle name="Calculation 4 3 3 3" xfId="994"/>
    <cellStyle name="Calculation 4 3 3 4" xfId="19643"/>
    <cellStyle name="Calculation 4 3 4" xfId="995"/>
    <cellStyle name="Calculation 4 3 4 2" xfId="19644"/>
    <cellStyle name="Calculation 4 3 5" xfId="996"/>
    <cellStyle name="Calculation 4 3 5 2" xfId="19645"/>
    <cellStyle name="Calculation 4 3 6" xfId="19646"/>
    <cellStyle name="Calculation 4 3 7" xfId="19647"/>
    <cellStyle name="Calculation 4 4" xfId="997"/>
    <cellStyle name="Calculation 4 4 2" xfId="998"/>
    <cellStyle name="Calculation 4 4 2 2" xfId="19648"/>
    <cellStyle name="Calculation 4 4 3" xfId="999"/>
    <cellStyle name="Calculation 4 4 3 2" xfId="19649"/>
    <cellStyle name="Calculation 4 4 4" xfId="1000"/>
    <cellStyle name="Calculation 4 4 5" xfId="19650"/>
    <cellStyle name="Calculation 4 5" xfId="1001"/>
    <cellStyle name="Calculation 4 5 2" xfId="1002"/>
    <cellStyle name="Calculation 4 5 2 2" xfId="19651"/>
    <cellStyle name="Calculation 4 5 3" xfId="1003"/>
    <cellStyle name="Calculation 4 5 4" xfId="19652"/>
    <cellStyle name="Calculation 4 6" xfId="1004"/>
    <cellStyle name="Calculation 4 6 2" xfId="19653"/>
    <cellStyle name="Calculation 4 7" xfId="1005"/>
    <cellStyle name="Calculation 4 7 2" xfId="19654"/>
    <cellStyle name="Calculation 4 8" xfId="19655"/>
    <cellStyle name="Calculation 4 9" xfId="19656"/>
    <cellStyle name="Calculation 5" xfId="1006"/>
    <cellStyle name="Calculation 5 2" xfId="1007"/>
    <cellStyle name="Calculation 5 2 2" xfId="1008"/>
    <cellStyle name="Calculation 5 2 2 2" xfId="19657"/>
    <cellStyle name="Calculation 5 2 3" xfId="1009"/>
    <cellStyle name="Calculation 5 2 3 2" xfId="19658"/>
    <cellStyle name="Calculation 5 2 4" xfId="1010"/>
    <cellStyle name="Calculation 5 2 5" xfId="19659"/>
    <cellStyle name="Calculation 5 3" xfId="1011"/>
    <cellStyle name="Calculation 5 3 2" xfId="1012"/>
    <cellStyle name="Calculation 5 3 2 2" xfId="19660"/>
    <cellStyle name="Calculation 5 3 3" xfId="1013"/>
    <cellStyle name="Calculation 5 3 4" xfId="19661"/>
    <cellStyle name="Calculation 5 4" xfId="1014"/>
    <cellStyle name="Calculation 5 4 2" xfId="19662"/>
    <cellStyle name="Calculation 5 5" xfId="1015"/>
    <cellStyle name="Calculation 5 5 2" xfId="19663"/>
    <cellStyle name="Calculation 5 6" xfId="19664"/>
    <cellStyle name="Calculation 5 7" xfId="19665"/>
    <cellStyle name="Calculation 6" xfId="1016"/>
    <cellStyle name="Calculation 6 2" xfId="1017"/>
    <cellStyle name="Calculation 6 2 2" xfId="1018"/>
    <cellStyle name="Calculation 6 2 2 2" xfId="19666"/>
    <cellStyle name="Calculation 6 2 3" xfId="1019"/>
    <cellStyle name="Calculation 6 2 3 2" xfId="19667"/>
    <cellStyle name="Calculation 6 2 4" xfId="1020"/>
    <cellStyle name="Calculation 6 2 5" xfId="19668"/>
    <cellStyle name="Calculation 6 3" xfId="1021"/>
    <cellStyle name="Calculation 6 3 2" xfId="1022"/>
    <cellStyle name="Calculation 6 3 2 2" xfId="19669"/>
    <cellStyle name="Calculation 6 3 3" xfId="1023"/>
    <cellStyle name="Calculation 6 3 4" xfId="19670"/>
    <cellStyle name="Calculation 6 4" xfId="1024"/>
    <cellStyle name="Calculation 6 4 2" xfId="19671"/>
    <cellStyle name="Calculation 6 5" xfId="1025"/>
    <cellStyle name="Calculation 6 5 2" xfId="19672"/>
    <cellStyle name="Calculation 6 6" xfId="19673"/>
    <cellStyle name="Calculation 6 7" xfId="19674"/>
    <cellStyle name="Calculation 7" xfId="1026"/>
    <cellStyle name="Calculation 7 2" xfId="1027"/>
    <cellStyle name="Calculation 7 2 2" xfId="1028"/>
    <cellStyle name="Calculation 7 2 2 2" xfId="19675"/>
    <cellStyle name="Calculation 7 2 3" xfId="1029"/>
    <cellStyle name="Calculation 7 2 3 2" xfId="19676"/>
    <cellStyle name="Calculation 7 2 4" xfId="1030"/>
    <cellStyle name="Calculation 7 2 5" xfId="19677"/>
    <cellStyle name="Calculation 7 3" xfId="1031"/>
    <cellStyle name="Calculation 7 3 2" xfId="1032"/>
    <cellStyle name="Calculation 7 3 2 2" xfId="19678"/>
    <cellStyle name="Calculation 7 3 3" xfId="1033"/>
    <cellStyle name="Calculation 7 3 4" xfId="19679"/>
    <cellStyle name="Calculation 7 4" xfId="1034"/>
    <cellStyle name="Calculation 7 4 2" xfId="19680"/>
    <cellStyle name="Calculation 7 5" xfId="1035"/>
    <cellStyle name="Calculation 7 5 2" xfId="19681"/>
    <cellStyle name="Calculation 7 6" xfId="19682"/>
    <cellStyle name="Calculation 7 7" xfId="19683"/>
    <cellStyle name="Calculation 8" xfId="1036"/>
    <cellStyle name="Calculation 8 2" xfId="1037"/>
    <cellStyle name="Calculation 8 2 2" xfId="1038"/>
    <cellStyle name="Calculation 8 2 2 2" xfId="19684"/>
    <cellStyle name="Calculation 8 2 3" xfId="1039"/>
    <cellStyle name="Calculation 8 2 3 2" xfId="19685"/>
    <cellStyle name="Calculation 8 2 4" xfId="1040"/>
    <cellStyle name="Calculation 8 2 5" xfId="19686"/>
    <cellStyle name="Calculation 8 3" xfId="1041"/>
    <cellStyle name="Calculation 8 3 2" xfId="1042"/>
    <cellStyle name="Calculation 8 3 2 2" xfId="19687"/>
    <cellStyle name="Calculation 8 3 3" xfId="1043"/>
    <cellStyle name="Calculation 8 3 4" xfId="19688"/>
    <cellStyle name="Calculation 8 4" xfId="1044"/>
    <cellStyle name="Calculation 8 4 2" xfId="19689"/>
    <cellStyle name="Calculation 8 5" xfId="1045"/>
    <cellStyle name="Calculation 8 5 2" xfId="19690"/>
    <cellStyle name="Calculation 8 6" xfId="19691"/>
    <cellStyle name="Calculation 8 7" xfId="19692"/>
    <cellStyle name="Calculation 9" xfId="1046"/>
    <cellStyle name="Calculation 9 2" xfId="1047"/>
    <cellStyle name="Calculation 9 2 2" xfId="1048"/>
    <cellStyle name="Calculation 9 2 2 2" xfId="19693"/>
    <cellStyle name="Calculation 9 2 3" xfId="1049"/>
    <cellStyle name="Calculation 9 2 3 2" xfId="19694"/>
    <cellStyle name="Calculation 9 2 4" xfId="1050"/>
    <cellStyle name="Calculation 9 2 5" xfId="19695"/>
    <cellStyle name="Calculation 9 3" xfId="1051"/>
    <cellStyle name="Calculation 9 3 2" xfId="1052"/>
    <cellStyle name="Calculation 9 3 2 2" xfId="19696"/>
    <cellStyle name="Calculation 9 3 3" xfId="1053"/>
    <cellStyle name="Calculation 9 3 4" xfId="19697"/>
    <cellStyle name="Calculation 9 4" xfId="1054"/>
    <cellStyle name="Calculation 9 4 2" xfId="19698"/>
    <cellStyle name="Calculation 9 5" xfId="1055"/>
    <cellStyle name="Calculation 9 5 2" xfId="19699"/>
    <cellStyle name="Calculation 9 6" xfId="19700"/>
    <cellStyle name="Calculation 9 7" xfId="19701"/>
    <cellStyle name="Cálculo 2" xfId="1056"/>
    <cellStyle name="Cálculo 2 10" xfId="1057"/>
    <cellStyle name="Cálculo 2 10 2" xfId="1058"/>
    <cellStyle name="Cálculo 2 10 2 2" xfId="1059"/>
    <cellStyle name="Cálculo 2 10 2 2 2" xfId="19702"/>
    <cellStyle name="Cálculo 2 10 2 3" xfId="1060"/>
    <cellStyle name="Cálculo 2 10 2 3 2" xfId="19703"/>
    <cellStyle name="Cálculo 2 10 2 4" xfId="19704"/>
    <cellStyle name="Cálculo 2 10 2 5" xfId="19705"/>
    <cellStyle name="Cálculo 2 10 3" xfId="1061"/>
    <cellStyle name="Cálculo 2 10 3 2" xfId="1062"/>
    <cellStyle name="Cálculo 2 10 3 2 2" xfId="19706"/>
    <cellStyle name="Cálculo 2 10 3 3" xfId="1063"/>
    <cellStyle name="Cálculo 2 10 3 4" xfId="19707"/>
    <cellStyle name="Cálculo 2 10 4" xfId="1064"/>
    <cellStyle name="Cálculo 2 10 4 2" xfId="19708"/>
    <cellStyle name="Cálculo 2 10 5" xfId="1065"/>
    <cellStyle name="Cálculo 2 10 5 2" xfId="19709"/>
    <cellStyle name="Cálculo 2 10 6" xfId="19710"/>
    <cellStyle name="Cálculo 2 10 7" xfId="19711"/>
    <cellStyle name="Cálculo 2 11" xfId="1066"/>
    <cellStyle name="Cálculo 2 11 2" xfId="1067"/>
    <cellStyle name="Cálculo 2 11 2 2" xfId="1068"/>
    <cellStyle name="Cálculo 2 11 2 2 2" xfId="19712"/>
    <cellStyle name="Cálculo 2 11 2 3" xfId="1069"/>
    <cellStyle name="Cálculo 2 11 2 3 2" xfId="19713"/>
    <cellStyle name="Cálculo 2 11 2 4" xfId="19714"/>
    <cellStyle name="Cálculo 2 11 2 5" xfId="19715"/>
    <cellStyle name="Cálculo 2 11 3" xfId="1070"/>
    <cellStyle name="Cálculo 2 11 3 2" xfId="1071"/>
    <cellStyle name="Cálculo 2 11 3 2 2" xfId="19716"/>
    <cellStyle name="Cálculo 2 11 3 3" xfId="1072"/>
    <cellStyle name="Cálculo 2 11 3 4" xfId="19717"/>
    <cellStyle name="Cálculo 2 11 4" xfId="1073"/>
    <cellStyle name="Cálculo 2 11 4 2" xfId="19718"/>
    <cellStyle name="Cálculo 2 11 5" xfId="1074"/>
    <cellStyle name="Cálculo 2 11 5 2" xfId="19719"/>
    <cellStyle name="Cálculo 2 11 6" xfId="19720"/>
    <cellStyle name="Cálculo 2 11 7" xfId="19721"/>
    <cellStyle name="Cálculo 2 12" xfId="1075"/>
    <cellStyle name="Cálculo 2 12 2" xfId="1076"/>
    <cellStyle name="Cálculo 2 12 2 2" xfId="19722"/>
    <cellStyle name="Cálculo 2 12 3" xfId="1077"/>
    <cellStyle name="Cálculo 2 12 3 2" xfId="19723"/>
    <cellStyle name="Cálculo 2 12 4" xfId="19724"/>
    <cellStyle name="Cálculo 2 12 5" xfId="19725"/>
    <cellStyle name="Cálculo 2 13" xfId="1078"/>
    <cellStyle name="Cálculo 2 13 2" xfId="1079"/>
    <cellStyle name="Cálculo 2 13 2 2" xfId="19726"/>
    <cellStyle name="Cálculo 2 13 3" xfId="1080"/>
    <cellStyle name="Cálculo 2 13 4" xfId="19727"/>
    <cellStyle name="Cálculo 2 14" xfId="1081"/>
    <cellStyle name="Cálculo 2 14 2" xfId="19728"/>
    <cellStyle name="Cálculo 2 15" xfId="1082"/>
    <cellStyle name="Cálculo 2 15 2" xfId="19729"/>
    <cellStyle name="Cálculo 2 16" xfId="19730"/>
    <cellStyle name="Cálculo 2 17" xfId="19731"/>
    <cellStyle name="Cálculo 2 2" xfId="1083"/>
    <cellStyle name="Cálculo 2 2 2" xfId="1084"/>
    <cellStyle name="Cálculo 2 2 2 2" xfId="1085"/>
    <cellStyle name="Cálculo 2 2 2 2 2" xfId="1086"/>
    <cellStyle name="Cálculo 2 2 2 2 2 2" xfId="19732"/>
    <cellStyle name="Cálculo 2 2 2 2 3" xfId="1087"/>
    <cellStyle name="Cálculo 2 2 2 2 3 2" xfId="19733"/>
    <cellStyle name="Cálculo 2 2 2 2 4" xfId="1088"/>
    <cellStyle name="Cálculo 2 2 2 2 5" xfId="19734"/>
    <cellStyle name="Cálculo 2 2 2 3" xfId="1089"/>
    <cellStyle name="Cálculo 2 2 2 3 2" xfId="1090"/>
    <cellStyle name="Cálculo 2 2 2 3 2 2" xfId="19735"/>
    <cellStyle name="Cálculo 2 2 2 3 3" xfId="1091"/>
    <cellStyle name="Cálculo 2 2 2 3 4" xfId="19736"/>
    <cellStyle name="Cálculo 2 2 2 4" xfId="1092"/>
    <cellStyle name="Cálculo 2 2 2 4 2" xfId="19737"/>
    <cellStyle name="Cálculo 2 2 2 5" xfId="1093"/>
    <cellStyle name="Cálculo 2 2 2 5 2" xfId="19738"/>
    <cellStyle name="Cálculo 2 2 2 6" xfId="19739"/>
    <cellStyle name="Cálculo 2 2 2 7" xfId="19740"/>
    <cellStyle name="Cálculo 2 2 3" xfId="1094"/>
    <cellStyle name="Cálculo 2 2 3 2" xfId="1095"/>
    <cellStyle name="Cálculo 2 2 3 2 2" xfId="1096"/>
    <cellStyle name="Cálculo 2 2 3 2 2 2" xfId="19741"/>
    <cellStyle name="Cálculo 2 2 3 2 3" xfId="1097"/>
    <cellStyle name="Cálculo 2 2 3 2 3 2" xfId="19742"/>
    <cellStyle name="Cálculo 2 2 3 2 4" xfId="1098"/>
    <cellStyle name="Cálculo 2 2 3 2 5" xfId="19743"/>
    <cellStyle name="Cálculo 2 2 3 3" xfId="1099"/>
    <cellStyle name="Cálculo 2 2 3 3 2" xfId="1100"/>
    <cellStyle name="Cálculo 2 2 3 3 2 2" xfId="19744"/>
    <cellStyle name="Cálculo 2 2 3 3 3" xfId="1101"/>
    <cellStyle name="Cálculo 2 2 3 3 4" xfId="19745"/>
    <cellStyle name="Cálculo 2 2 3 4" xfId="1102"/>
    <cellStyle name="Cálculo 2 2 3 4 2" xfId="19746"/>
    <cellStyle name="Cálculo 2 2 3 5" xfId="1103"/>
    <cellStyle name="Cálculo 2 2 3 5 2" xfId="19747"/>
    <cellStyle name="Cálculo 2 2 3 6" xfId="19748"/>
    <cellStyle name="Cálculo 2 2 3 7" xfId="19749"/>
    <cellStyle name="Cálculo 2 2 4" xfId="1104"/>
    <cellStyle name="Cálculo 2 2 4 2" xfId="1105"/>
    <cellStyle name="Cálculo 2 2 4 2 2" xfId="19750"/>
    <cellStyle name="Cálculo 2 2 4 3" xfId="1106"/>
    <cellStyle name="Cálculo 2 2 4 3 2" xfId="19751"/>
    <cellStyle name="Cálculo 2 2 4 4" xfId="1107"/>
    <cellStyle name="Cálculo 2 2 4 5" xfId="19752"/>
    <cellStyle name="Cálculo 2 2 5" xfId="1108"/>
    <cellStyle name="Cálculo 2 2 5 2" xfId="1109"/>
    <cellStyle name="Cálculo 2 2 5 2 2" xfId="19753"/>
    <cellStyle name="Cálculo 2 2 5 3" xfId="1110"/>
    <cellStyle name="Cálculo 2 2 5 4" xfId="19754"/>
    <cellStyle name="Cálculo 2 2 6" xfId="1111"/>
    <cellStyle name="Cálculo 2 2 6 2" xfId="19755"/>
    <cellStyle name="Cálculo 2 2 7" xfId="1112"/>
    <cellStyle name="Cálculo 2 2 7 2" xfId="19756"/>
    <cellStyle name="Cálculo 2 2 8" xfId="1113"/>
    <cellStyle name="Cálculo 2 2 9" xfId="19757"/>
    <cellStyle name="Cálculo 2 3" xfId="1114"/>
    <cellStyle name="Cálculo 2 3 2" xfId="1115"/>
    <cellStyle name="Cálculo 2 3 2 2" xfId="1116"/>
    <cellStyle name="Cálculo 2 3 2 2 2" xfId="19758"/>
    <cellStyle name="Cálculo 2 3 2 3" xfId="1117"/>
    <cellStyle name="Cálculo 2 3 2 3 2" xfId="19759"/>
    <cellStyle name="Cálculo 2 3 2 4" xfId="1118"/>
    <cellStyle name="Cálculo 2 3 2 5" xfId="19760"/>
    <cellStyle name="Cálculo 2 3 3" xfId="1119"/>
    <cellStyle name="Cálculo 2 3 3 2" xfId="1120"/>
    <cellStyle name="Cálculo 2 3 3 2 2" xfId="19761"/>
    <cellStyle name="Cálculo 2 3 3 3" xfId="1121"/>
    <cellStyle name="Cálculo 2 3 3 4" xfId="19762"/>
    <cellStyle name="Cálculo 2 3 4" xfId="1122"/>
    <cellStyle name="Cálculo 2 3 4 2" xfId="19763"/>
    <cellStyle name="Cálculo 2 3 5" xfId="1123"/>
    <cellStyle name="Cálculo 2 3 5 2" xfId="19764"/>
    <cellStyle name="Cálculo 2 3 6" xfId="19765"/>
    <cellStyle name="Cálculo 2 3 7" xfId="19766"/>
    <cellStyle name="Cálculo 2 4" xfId="1124"/>
    <cellStyle name="Cálculo 2 4 2" xfId="1125"/>
    <cellStyle name="Cálculo 2 4 2 2" xfId="1126"/>
    <cellStyle name="Cálculo 2 4 2 2 2" xfId="19767"/>
    <cellStyle name="Cálculo 2 4 2 3" xfId="1127"/>
    <cellStyle name="Cálculo 2 4 2 3 2" xfId="19768"/>
    <cellStyle name="Cálculo 2 4 2 4" xfId="1128"/>
    <cellStyle name="Cálculo 2 4 2 5" xfId="19769"/>
    <cellStyle name="Cálculo 2 4 3" xfId="1129"/>
    <cellStyle name="Cálculo 2 4 3 2" xfId="1130"/>
    <cellStyle name="Cálculo 2 4 3 2 2" xfId="19770"/>
    <cellStyle name="Cálculo 2 4 3 3" xfId="1131"/>
    <cellStyle name="Cálculo 2 4 3 4" xfId="19771"/>
    <cellStyle name="Cálculo 2 4 4" xfId="1132"/>
    <cellStyle name="Cálculo 2 4 4 2" xfId="19772"/>
    <cellStyle name="Cálculo 2 4 5" xfId="1133"/>
    <cellStyle name="Cálculo 2 4 5 2" xfId="19773"/>
    <cellStyle name="Cálculo 2 4 6" xfId="19774"/>
    <cellStyle name="Cálculo 2 4 7" xfId="19775"/>
    <cellStyle name="Cálculo 2 5" xfId="1134"/>
    <cellStyle name="Cálculo 2 5 2" xfId="1135"/>
    <cellStyle name="Cálculo 2 5 2 2" xfId="1136"/>
    <cellStyle name="Cálculo 2 5 2 2 2" xfId="19776"/>
    <cellStyle name="Cálculo 2 5 2 3" xfId="1137"/>
    <cellStyle name="Cálculo 2 5 2 3 2" xfId="19777"/>
    <cellStyle name="Cálculo 2 5 2 4" xfId="1138"/>
    <cellStyle name="Cálculo 2 5 2 5" xfId="19778"/>
    <cellStyle name="Cálculo 2 5 3" xfId="1139"/>
    <cellStyle name="Cálculo 2 5 3 2" xfId="1140"/>
    <cellStyle name="Cálculo 2 5 3 2 2" xfId="19779"/>
    <cellStyle name="Cálculo 2 5 3 3" xfId="1141"/>
    <cellStyle name="Cálculo 2 5 3 4" xfId="19780"/>
    <cellStyle name="Cálculo 2 5 4" xfId="1142"/>
    <cellStyle name="Cálculo 2 5 4 2" xfId="19781"/>
    <cellStyle name="Cálculo 2 5 5" xfId="1143"/>
    <cellStyle name="Cálculo 2 5 5 2" xfId="19782"/>
    <cellStyle name="Cálculo 2 5 6" xfId="19783"/>
    <cellStyle name="Cálculo 2 5 7" xfId="19784"/>
    <cellStyle name="Cálculo 2 6" xfId="1144"/>
    <cellStyle name="Cálculo 2 6 2" xfId="1145"/>
    <cellStyle name="Cálculo 2 6 2 2" xfId="1146"/>
    <cellStyle name="Cálculo 2 6 2 2 2" xfId="19785"/>
    <cellStyle name="Cálculo 2 6 2 3" xfId="1147"/>
    <cellStyle name="Cálculo 2 6 2 3 2" xfId="19786"/>
    <cellStyle name="Cálculo 2 6 2 4" xfId="1148"/>
    <cellStyle name="Cálculo 2 6 2 5" xfId="19787"/>
    <cellStyle name="Cálculo 2 6 3" xfId="1149"/>
    <cellStyle name="Cálculo 2 6 3 2" xfId="1150"/>
    <cellStyle name="Cálculo 2 6 3 2 2" xfId="19788"/>
    <cellStyle name="Cálculo 2 6 3 3" xfId="1151"/>
    <cellStyle name="Cálculo 2 6 3 4" xfId="19789"/>
    <cellStyle name="Cálculo 2 6 4" xfId="1152"/>
    <cellStyle name="Cálculo 2 6 4 2" xfId="19790"/>
    <cellStyle name="Cálculo 2 6 5" xfId="1153"/>
    <cellStyle name="Cálculo 2 6 5 2" xfId="19791"/>
    <cellStyle name="Cálculo 2 6 6" xfId="19792"/>
    <cellStyle name="Cálculo 2 6 7" xfId="19793"/>
    <cellStyle name="Cálculo 2 7" xfId="1154"/>
    <cellStyle name="Cálculo 2 7 2" xfId="1155"/>
    <cellStyle name="Cálculo 2 7 2 2" xfId="1156"/>
    <cellStyle name="Cálculo 2 7 2 2 2" xfId="19794"/>
    <cellStyle name="Cálculo 2 7 2 3" xfId="1157"/>
    <cellStyle name="Cálculo 2 7 2 3 2" xfId="19795"/>
    <cellStyle name="Cálculo 2 7 2 4" xfId="1158"/>
    <cellStyle name="Cálculo 2 7 2 5" xfId="19796"/>
    <cellStyle name="Cálculo 2 7 3" xfId="1159"/>
    <cellStyle name="Cálculo 2 7 3 2" xfId="1160"/>
    <cellStyle name="Cálculo 2 7 3 2 2" xfId="19797"/>
    <cellStyle name="Cálculo 2 7 3 3" xfId="1161"/>
    <cellStyle name="Cálculo 2 7 3 4" xfId="19798"/>
    <cellStyle name="Cálculo 2 7 4" xfId="1162"/>
    <cellStyle name="Cálculo 2 7 4 2" xfId="19799"/>
    <cellStyle name="Cálculo 2 7 5" xfId="1163"/>
    <cellStyle name="Cálculo 2 7 5 2" xfId="19800"/>
    <cellStyle name="Cálculo 2 7 6" xfId="19801"/>
    <cellStyle name="Cálculo 2 7 7" xfId="19802"/>
    <cellStyle name="Cálculo 2 8" xfId="1164"/>
    <cellStyle name="Cálculo 2 8 2" xfId="1165"/>
    <cellStyle name="Cálculo 2 8 2 2" xfId="1166"/>
    <cellStyle name="Cálculo 2 8 2 2 2" xfId="19803"/>
    <cellStyle name="Cálculo 2 8 2 3" xfId="1167"/>
    <cellStyle name="Cálculo 2 8 2 3 2" xfId="19804"/>
    <cellStyle name="Cálculo 2 8 2 4" xfId="1168"/>
    <cellStyle name="Cálculo 2 8 2 5" xfId="19805"/>
    <cellStyle name="Cálculo 2 8 3" xfId="1169"/>
    <cellStyle name="Cálculo 2 8 3 2" xfId="1170"/>
    <cellStyle name="Cálculo 2 8 3 2 2" xfId="19806"/>
    <cellStyle name="Cálculo 2 8 3 3" xfId="1171"/>
    <cellStyle name="Cálculo 2 8 3 4" xfId="19807"/>
    <cellStyle name="Cálculo 2 8 4" xfId="1172"/>
    <cellStyle name="Cálculo 2 8 4 2" xfId="19808"/>
    <cellStyle name="Cálculo 2 8 5" xfId="1173"/>
    <cellStyle name="Cálculo 2 8 5 2" xfId="19809"/>
    <cellStyle name="Cálculo 2 8 6" xfId="19810"/>
    <cellStyle name="Cálculo 2 8 7" xfId="19811"/>
    <cellStyle name="Cálculo 2 9" xfId="1174"/>
    <cellStyle name="Cálculo 2 9 2" xfId="1175"/>
    <cellStyle name="Cálculo 2 9 2 2" xfId="1176"/>
    <cellStyle name="Cálculo 2 9 2 2 2" xfId="19812"/>
    <cellStyle name="Cálculo 2 9 2 3" xfId="1177"/>
    <cellStyle name="Cálculo 2 9 2 3 2" xfId="19813"/>
    <cellStyle name="Cálculo 2 9 2 4" xfId="1178"/>
    <cellStyle name="Cálculo 2 9 2 5" xfId="19814"/>
    <cellStyle name="Cálculo 2 9 3" xfId="1179"/>
    <cellStyle name="Cálculo 2 9 3 2" xfId="1180"/>
    <cellStyle name="Cálculo 2 9 3 2 2" xfId="19815"/>
    <cellStyle name="Cálculo 2 9 3 3" xfId="1181"/>
    <cellStyle name="Cálculo 2 9 3 4" xfId="19816"/>
    <cellStyle name="Cálculo 2 9 4" xfId="1182"/>
    <cellStyle name="Cálculo 2 9 4 2" xfId="19817"/>
    <cellStyle name="Cálculo 2 9 5" xfId="1183"/>
    <cellStyle name="Cálculo 2 9 5 2" xfId="19818"/>
    <cellStyle name="Cálculo 2 9 6" xfId="19819"/>
    <cellStyle name="Cálculo 2 9 7" xfId="19820"/>
    <cellStyle name="Cálculo 3" xfId="1184"/>
    <cellStyle name="Cálculo 3 10" xfId="1185"/>
    <cellStyle name="Cálculo 3 10 2" xfId="1186"/>
    <cellStyle name="Cálculo 3 10 2 2" xfId="1187"/>
    <cellStyle name="Cálculo 3 10 2 2 2" xfId="19821"/>
    <cellStyle name="Cálculo 3 10 2 3" xfId="1188"/>
    <cellStyle name="Cálculo 3 10 2 3 2" xfId="19822"/>
    <cellStyle name="Cálculo 3 10 2 4" xfId="19823"/>
    <cellStyle name="Cálculo 3 10 2 5" xfId="19824"/>
    <cellStyle name="Cálculo 3 10 3" xfId="1189"/>
    <cellStyle name="Cálculo 3 10 3 2" xfId="1190"/>
    <cellStyle name="Cálculo 3 10 3 2 2" xfId="19825"/>
    <cellStyle name="Cálculo 3 10 3 3" xfId="1191"/>
    <cellStyle name="Cálculo 3 10 3 4" xfId="19826"/>
    <cellStyle name="Cálculo 3 10 4" xfId="1192"/>
    <cellStyle name="Cálculo 3 10 4 2" xfId="19827"/>
    <cellStyle name="Cálculo 3 10 5" xfId="1193"/>
    <cellStyle name="Cálculo 3 10 5 2" xfId="19828"/>
    <cellStyle name="Cálculo 3 10 6" xfId="19829"/>
    <cellStyle name="Cálculo 3 10 7" xfId="19830"/>
    <cellStyle name="Cálculo 3 11" xfId="1194"/>
    <cellStyle name="Cálculo 3 11 2" xfId="1195"/>
    <cellStyle name="Cálculo 3 11 2 2" xfId="19831"/>
    <cellStyle name="Cálculo 3 11 3" xfId="1196"/>
    <cellStyle name="Cálculo 3 11 3 2" xfId="19832"/>
    <cellStyle name="Cálculo 3 11 4" xfId="19833"/>
    <cellStyle name="Cálculo 3 11 5" xfId="19834"/>
    <cellStyle name="Cálculo 3 12" xfId="1197"/>
    <cellStyle name="Cálculo 3 12 2" xfId="1198"/>
    <cellStyle name="Cálculo 3 12 2 2" xfId="19835"/>
    <cellStyle name="Cálculo 3 12 3" xfId="1199"/>
    <cellStyle name="Cálculo 3 12 4" xfId="19836"/>
    <cellStyle name="Cálculo 3 13" xfId="1200"/>
    <cellStyle name="Cálculo 3 13 2" xfId="19837"/>
    <cellStyle name="Cálculo 3 14" xfId="1201"/>
    <cellStyle name="Cálculo 3 14 2" xfId="19838"/>
    <cellStyle name="Cálculo 3 15" xfId="19839"/>
    <cellStyle name="Cálculo 3 16" xfId="19840"/>
    <cellStyle name="Cálculo 3 2" xfId="1202"/>
    <cellStyle name="Cálculo 3 2 2" xfId="1203"/>
    <cellStyle name="Cálculo 3 2 2 2" xfId="1204"/>
    <cellStyle name="Cálculo 3 2 2 2 2" xfId="1205"/>
    <cellStyle name="Cálculo 3 2 2 2 2 2" xfId="19841"/>
    <cellStyle name="Cálculo 3 2 2 2 3" xfId="1206"/>
    <cellStyle name="Cálculo 3 2 2 2 3 2" xfId="19842"/>
    <cellStyle name="Cálculo 3 2 2 2 4" xfId="1207"/>
    <cellStyle name="Cálculo 3 2 2 2 5" xfId="19843"/>
    <cellStyle name="Cálculo 3 2 2 3" xfId="1208"/>
    <cellStyle name="Cálculo 3 2 2 3 2" xfId="1209"/>
    <cellStyle name="Cálculo 3 2 2 3 2 2" xfId="19844"/>
    <cellStyle name="Cálculo 3 2 2 3 3" xfId="1210"/>
    <cellStyle name="Cálculo 3 2 2 3 4" xfId="19845"/>
    <cellStyle name="Cálculo 3 2 2 4" xfId="1211"/>
    <cellStyle name="Cálculo 3 2 2 4 2" xfId="19846"/>
    <cellStyle name="Cálculo 3 2 2 5" xfId="1212"/>
    <cellStyle name="Cálculo 3 2 2 5 2" xfId="19847"/>
    <cellStyle name="Cálculo 3 2 2 6" xfId="19848"/>
    <cellStyle name="Cálculo 3 2 2 7" xfId="19849"/>
    <cellStyle name="Cálculo 3 2 3" xfId="1213"/>
    <cellStyle name="Cálculo 3 2 3 2" xfId="1214"/>
    <cellStyle name="Cálculo 3 2 3 2 2" xfId="1215"/>
    <cellStyle name="Cálculo 3 2 3 2 2 2" xfId="19850"/>
    <cellStyle name="Cálculo 3 2 3 2 3" xfId="1216"/>
    <cellStyle name="Cálculo 3 2 3 2 3 2" xfId="19851"/>
    <cellStyle name="Cálculo 3 2 3 2 4" xfId="1217"/>
    <cellStyle name="Cálculo 3 2 3 2 5" xfId="19852"/>
    <cellStyle name="Cálculo 3 2 3 3" xfId="1218"/>
    <cellStyle name="Cálculo 3 2 3 3 2" xfId="1219"/>
    <cellStyle name="Cálculo 3 2 3 3 2 2" xfId="19853"/>
    <cellStyle name="Cálculo 3 2 3 3 3" xfId="1220"/>
    <cellStyle name="Cálculo 3 2 3 3 4" xfId="19854"/>
    <cellStyle name="Cálculo 3 2 3 4" xfId="1221"/>
    <cellStyle name="Cálculo 3 2 3 4 2" xfId="19855"/>
    <cellStyle name="Cálculo 3 2 3 5" xfId="1222"/>
    <cellStyle name="Cálculo 3 2 3 5 2" xfId="19856"/>
    <cellStyle name="Cálculo 3 2 3 6" xfId="19857"/>
    <cellStyle name="Cálculo 3 2 3 7" xfId="19858"/>
    <cellStyle name="Cálculo 3 2 4" xfId="1223"/>
    <cellStyle name="Cálculo 3 2 4 2" xfId="1224"/>
    <cellStyle name="Cálculo 3 2 4 2 2" xfId="19859"/>
    <cellStyle name="Cálculo 3 2 4 3" xfId="1225"/>
    <cellStyle name="Cálculo 3 2 4 3 2" xfId="19860"/>
    <cellStyle name="Cálculo 3 2 4 4" xfId="1226"/>
    <cellStyle name="Cálculo 3 2 4 5" xfId="19861"/>
    <cellStyle name="Cálculo 3 2 5" xfId="1227"/>
    <cellStyle name="Cálculo 3 2 5 2" xfId="1228"/>
    <cellStyle name="Cálculo 3 2 5 2 2" xfId="19862"/>
    <cellStyle name="Cálculo 3 2 5 3" xfId="1229"/>
    <cellStyle name="Cálculo 3 2 5 4" xfId="19863"/>
    <cellStyle name="Cálculo 3 2 6" xfId="1230"/>
    <cellStyle name="Cálculo 3 2 6 2" xfId="19864"/>
    <cellStyle name="Cálculo 3 2 7" xfId="1231"/>
    <cellStyle name="Cálculo 3 2 7 2" xfId="19865"/>
    <cellStyle name="Cálculo 3 2 8" xfId="19866"/>
    <cellStyle name="Cálculo 3 2 9" xfId="19867"/>
    <cellStyle name="Cálculo 3 3" xfId="1232"/>
    <cellStyle name="Cálculo 3 3 2" xfId="1233"/>
    <cellStyle name="Cálculo 3 3 2 2" xfId="1234"/>
    <cellStyle name="Cálculo 3 3 2 2 2" xfId="19868"/>
    <cellStyle name="Cálculo 3 3 2 3" xfId="1235"/>
    <cellStyle name="Cálculo 3 3 2 3 2" xfId="19869"/>
    <cellStyle name="Cálculo 3 3 2 4" xfId="1236"/>
    <cellStyle name="Cálculo 3 3 2 5" xfId="19870"/>
    <cellStyle name="Cálculo 3 3 3" xfId="1237"/>
    <cellStyle name="Cálculo 3 3 3 2" xfId="1238"/>
    <cellStyle name="Cálculo 3 3 3 2 2" xfId="19871"/>
    <cellStyle name="Cálculo 3 3 3 3" xfId="1239"/>
    <cellStyle name="Cálculo 3 3 3 4" xfId="19872"/>
    <cellStyle name="Cálculo 3 3 4" xfId="1240"/>
    <cellStyle name="Cálculo 3 3 4 2" xfId="19873"/>
    <cellStyle name="Cálculo 3 3 5" xfId="1241"/>
    <cellStyle name="Cálculo 3 3 5 2" xfId="19874"/>
    <cellStyle name="Cálculo 3 3 6" xfId="19875"/>
    <cellStyle name="Cálculo 3 3 7" xfId="19876"/>
    <cellStyle name="Cálculo 3 4" xfId="1242"/>
    <cellStyle name="Cálculo 3 4 2" xfId="1243"/>
    <cellStyle name="Cálculo 3 4 2 2" xfId="1244"/>
    <cellStyle name="Cálculo 3 4 2 2 2" xfId="19877"/>
    <cellStyle name="Cálculo 3 4 2 3" xfId="1245"/>
    <cellStyle name="Cálculo 3 4 2 3 2" xfId="19878"/>
    <cellStyle name="Cálculo 3 4 2 4" xfId="1246"/>
    <cellStyle name="Cálculo 3 4 2 5" xfId="19879"/>
    <cellStyle name="Cálculo 3 4 3" xfId="1247"/>
    <cellStyle name="Cálculo 3 4 3 2" xfId="1248"/>
    <cellStyle name="Cálculo 3 4 3 2 2" xfId="19880"/>
    <cellStyle name="Cálculo 3 4 3 3" xfId="1249"/>
    <cellStyle name="Cálculo 3 4 3 4" xfId="19881"/>
    <cellStyle name="Cálculo 3 4 4" xfId="1250"/>
    <cellStyle name="Cálculo 3 4 4 2" xfId="19882"/>
    <cellStyle name="Cálculo 3 4 5" xfId="1251"/>
    <cellStyle name="Cálculo 3 4 5 2" xfId="19883"/>
    <cellStyle name="Cálculo 3 4 6" xfId="19884"/>
    <cellStyle name="Cálculo 3 4 7" xfId="19885"/>
    <cellStyle name="Cálculo 3 5" xfId="1252"/>
    <cellStyle name="Cálculo 3 5 2" xfId="1253"/>
    <cellStyle name="Cálculo 3 5 2 2" xfId="1254"/>
    <cellStyle name="Cálculo 3 5 2 2 2" xfId="19886"/>
    <cellStyle name="Cálculo 3 5 2 3" xfId="1255"/>
    <cellStyle name="Cálculo 3 5 2 3 2" xfId="19887"/>
    <cellStyle name="Cálculo 3 5 2 4" xfId="1256"/>
    <cellStyle name="Cálculo 3 5 2 5" xfId="19888"/>
    <cellStyle name="Cálculo 3 5 3" xfId="1257"/>
    <cellStyle name="Cálculo 3 5 3 2" xfId="1258"/>
    <cellStyle name="Cálculo 3 5 3 2 2" xfId="19889"/>
    <cellStyle name="Cálculo 3 5 3 3" xfId="1259"/>
    <cellStyle name="Cálculo 3 5 3 4" xfId="19890"/>
    <cellStyle name="Cálculo 3 5 4" xfId="1260"/>
    <cellStyle name="Cálculo 3 5 4 2" xfId="19891"/>
    <cellStyle name="Cálculo 3 5 5" xfId="1261"/>
    <cellStyle name="Cálculo 3 5 5 2" xfId="19892"/>
    <cellStyle name="Cálculo 3 5 6" xfId="19893"/>
    <cellStyle name="Cálculo 3 5 7" xfId="19894"/>
    <cellStyle name="Cálculo 3 6" xfId="1262"/>
    <cellStyle name="Cálculo 3 6 2" xfId="1263"/>
    <cellStyle name="Cálculo 3 6 2 2" xfId="1264"/>
    <cellStyle name="Cálculo 3 6 2 2 2" xfId="19895"/>
    <cellStyle name="Cálculo 3 6 2 3" xfId="1265"/>
    <cellStyle name="Cálculo 3 6 2 3 2" xfId="19896"/>
    <cellStyle name="Cálculo 3 6 2 4" xfId="1266"/>
    <cellStyle name="Cálculo 3 6 2 5" xfId="19897"/>
    <cellStyle name="Cálculo 3 6 3" xfId="1267"/>
    <cellStyle name="Cálculo 3 6 3 2" xfId="1268"/>
    <cellStyle name="Cálculo 3 6 3 2 2" xfId="19898"/>
    <cellStyle name="Cálculo 3 6 3 3" xfId="1269"/>
    <cellStyle name="Cálculo 3 6 3 4" xfId="19899"/>
    <cellStyle name="Cálculo 3 6 4" xfId="1270"/>
    <cellStyle name="Cálculo 3 6 4 2" xfId="19900"/>
    <cellStyle name="Cálculo 3 6 5" xfId="1271"/>
    <cellStyle name="Cálculo 3 6 5 2" xfId="19901"/>
    <cellStyle name="Cálculo 3 6 6" xfId="19902"/>
    <cellStyle name="Cálculo 3 6 7" xfId="19903"/>
    <cellStyle name="Cálculo 3 7" xfId="1272"/>
    <cellStyle name="Cálculo 3 7 2" xfId="1273"/>
    <cellStyle name="Cálculo 3 7 2 2" xfId="1274"/>
    <cellStyle name="Cálculo 3 7 2 2 2" xfId="19904"/>
    <cellStyle name="Cálculo 3 7 2 3" xfId="1275"/>
    <cellStyle name="Cálculo 3 7 2 3 2" xfId="19905"/>
    <cellStyle name="Cálculo 3 7 2 4" xfId="1276"/>
    <cellStyle name="Cálculo 3 7 2 5" xfId="19906"/>
    <cellStyle name="Cálculo 3 7 3" xfId="1277"/>
    <cellStyle name="Cálculo 3 7 3 2" xfId="1278"/>
    <cellStyle name="Cálculo 3 7 3 2 2" xfId="19907"/>
    <cellStyle name="Cálculo 3 7 3 3" xfId="1279"/>
    <cellStyle name="Cálculo 3 7 3 4" xfId="19908"/>
    <cellStyle name="Cálculo 3 7 4" xfId="1280"/>
    <cellStyle name="Cálculo 3 7 4 2" xfId="19909"/>
    <cellStyle name="Cálculo 3 7 5" xfId="1281"/>
    <cellStyle name="Cálculo 3 7 5 2" xfId="19910"/>
    <cellStyle name="Cálculo 3 7 6" xfId="19911"/>
    <cellStyle name="Cálculo 3 7 7" xfId="19912"/>
    <cellStyle name="Cálculo 3 8" xfId="1282"/>
    <cellStyle name="Cálculo 3 8 2" xfId="1283"/>
    <cellStyle name="Cálculo 3 8 2 2" xfId="1284"/>
    <cellStyle name="Cálculo 3 8 2 2 2" xfId="19913"/>
    <cellStyle name="Cálculo 3 8 2 3" xfId="1285"/>
    <cellStyle name="Cálculo 3 8 2 3 2" xfId="19914"/>
    <cellStyle name="Cálculo 3 8 2 4" xfId="1286"/>
    <cellStyle name="Cálculo 3 8 2 5" xfId="19915"/>
    <cellStyle name="Cálculo 3 8 3" xfId="1287"/>
    <cellStyle name="Cálculo 3 8 3 2" xfId="1288"/>
    <cellStyle name="Cálculo 3 8 3 2 2" xfId="19916"/>
    <cellStyle name="Cálculo 3 8 3 3" xfId="1289"/>
    <cellStyle name="Cálculo 3 8 3 4" xfId="19917"/>
    <cellStyle name="Cálculo 3 8 4" xfId="1290"/>
    <cellStyle name="Cálculo 3 8 4 2" xfId="19918"/>
    <cellStyle name="Cálculo 3 8 5" xfId="1291"/>
    <cellStyle name="Cálculo 3 8 5 2" xfId="19919"/>
    <cellStyle name="Cálculo 3 8 6" xfId="19920"/>
    <cellStyle name="Cálculo 3 8 7" xfId="19921"/>
    <cellStyle name="Cálculo 3 9" xfId="1292"/>
    <cellStyle name="Cálculo 3 9 2" xfId="1293"/>
    <cellStyle name="Cálculo 3 9 2 2" xfId="1294"/>
    <cellStyle name="Cálculo 3 9 2 2 2" xfId="19922"/>
    <cellStyle name="Cálculo 3 9 2 3" xfId="1295"/>
    <cellStyle name="Cálculo 3 9 2 3 2" xfId="19923"/>
    <cellStyle name="Cálculo 3 9 2 4" xfId="19924"/>
    <cellStyle name="Cálculo 3 9 2 5" xfId="19925"/>
    <cellStyle name="Cálculo 3 9 3" xfId="1296"/>
    <cellStyle name="Cálculo 3 9 3 2" xfId="1297"/>
    <cellStyle name="Cálculo 3 9 3 2 2" xfId="19926"/>
    <cellStyle name="Cálculo 3 9 3 3" xfId="1298"/>
    <cellStyle name="Cálculo 3 9 3 4" xfId="19927"/>
    <cellStyle name="Cálculo 3 9 4" xfId="1299"/>
    <cellStyle name="Cálculo 3 9 4 2" xfId="19928"/>
    <cellStyle name="Cálculo 3 9 5" xfId="1300"/>
    <cellStyle name="Cálculo 3 9 5 2" xfId="19929"/>
    <cellStyle name="Cálculo 3 9 6" xfId="19930"/>
    <cellStyle name="Cálculo 3 9 7" xfId="19931"/>
    <cellStyle name="Cálculo 4" xfId="1301"/>
    <cellStyle name="Cálculo 4 10" xfId="1302"/>
    <cellStyle name="Cálculo 4 10 2" xfId="1303"/>
    <cellStyle name="Cálculo 4 10 2 2" xfId="1304"/>
    <cellStyle name="Cálculo 4 10 2 2 2" xfId="19932"/>
    <cellStyle name="Cálculo 4 10 2 3" xfId="1305"/>
    <cellStyle name="Cálculo 4 10 2 3 2" xfId="19933"/>
    <cellStyle name="Cálculo 4 10 2 4" xfId="19934"/>
    <cellStyle name="Cálculo 4 10 2 5" xfId="19935"/>
    <cellStyle name="Cálculo 4 10 3" xfId="1306"/>
    <cellStyle name="Cálculo 4 10 3 2" xfId="1307"/>
    <cellStyle name="Cálculo 4 10 3 2 2" xfId="19936"/>
    <cellStyle name="Cálculo 4 10 3 3" xfId="1308"/>
    <cellStyle name="Cálculo 4 10 3 4" xfId="19937"/>
    <cellStyle name="Cálculo 4 10 4" xfId="1309"/>
    <cellStyle name="Cálculo 4 10 4 2" xfId="19938"/>
    <cellStyle name="Cálculo 4 10 5" xfId="1310"/>
    <cellStyle name="Cálculo 4 10 5 2" xfId="19939"/>
    <cellStyle name="Cálculo 4 10 6" xfId="19940"/>
    <cellStyle name="Cálculo 4 10 7" xfId="19941"/>
    <cellStyle name="Cálculo 4 11" xfId="1311"/>
    <cellStyle name="Cálculo 4 11 2" xfId="1312"/>
    <cellStyle name="Cálculo 4 11 2 2" xfId="19942"/>
    <cellStyle name="Cálculo 4 11 3" xfId="1313"/>
    <cellStyle name="Cálculo 4 11 3 2" xfId="19943"/>
    <cellStyle name="Cálculo 4 11 4" xfId="19944"/>
    <cellStyle name="Cálculo 4 11 5" xfId="19945"/>
    <cellStyle name="Cálculo 4 12" xfId="1314"/>
    <cellStyle name="Cálculo 4 12 2" xfId="1315"/>
    <cellStyle name="Cálculo 4 12 2 2" xfId="19946"/>
    <cellStyle name="Cálculo 4 12 3" xfId="1316"/>
    <cellStyle name="Cálculo 4 12 4" xfId="19947"/>
    <cellStyle name="Cálculo 4 13" xfId="1317"/>
    <cellStyle name="Cálculo 4 13 2" xfId="19948"/>
    <cellStyle name="Cálculo 4 14" xfId="1318"/>
    <cellStyle name="Cálculo 4 14 2" xfId="19949"/>
    <cellStyle name="Cálculo 4 15" xfId="19950"/>
    <cellStyle name="Cálculo 4 16" xfId="19951"/>
    <cellStyle name="Cálculo 4 2" xfId="1319"/>
    <cellStyle name="Cálculo 4 2 2" xfId="1320"/>
    <cellStyle name="Cálculo 4 2 2 2" xfId="1321"/>
    <cellStyle name="Cálculo 4 2 2 2 2" xfId="1322"/>
    <cellStyle name="Cálculo 4 2 2 2 2 2" xfId="19952"/>
    <cellStyle name="Cálculo 4 2 2 2 3" xfId="1323"/>
    <cellStyle name="Cálculo 4 2 2 2 3 2" xfId="19953"/>
    <cellStyle name="Cálculo 4 2 2 2 4" xfId="1324"/>
    <cellStyle name="Cálculo 4 2 2 2 5" xfId="19954"/>
    <cellStyle name="Cálculo 4 2 2 3" xfId="1325"/>
    <cellStyle name="Cálculo 4 2 2 3 2" xfId="1326"/>
    <cellStyle name="Cálculo 4 2 2 3 2 2" xfId="19955"/>
    <cellStyle name="Cálculo 4 2 2 3 3" xfId="1327"/>
    <cellStyle name="Cálculo 4 2 2 3 4" xfId="19956"/>
    <cellStyle name="Cálculo 4 2 2 4" xfId="1328"/>
    <cellStyle name="Cálculo 4 2 2 4 2" xfId="19957"/>
    <cellStyle name="Cálculo 4 2 2 5" xfId="1329"/>
    <cellStyle name="Cálculo 4 2 2 5 2" xfId="19958"/>
    <cellStyle name="Cálculo 4 2 2 6" xfId="19959"/>
    <cellStyle name="Cálculo 4 2 2 7" xfId="19960"/>
    <cellStyle name="Cálculo 4 2 3" xfId="1330"/>
    <cellStyle name="Cálculo 4 2 3 2" xfId="1331"/>
    <cellStyle name="Cálculo 4 2 3 2 2" xfId="1332"/>
    <cellStyle name="Cálculo 4 2 3 2 2 2" xfId="19961"/>
    <cellStyle name="Cálculo 4 2 3 2 3" xfId="1333"/>
    <cellStyle name="Cálculo 4 2 3 2 3 2" xfId="19962"/>
    <cellStyle name="Cálculo 4 2 3 2 4" xfId="1334"/>
    <cellStyle name="Cálculo 4 2 3 2 5" xfId="19963"/>
    <cellStyle name="Cálculo 4 2 3 3" xfId="1335"/>
    <cellStyle name="Cálculo 4 2 3 3 2" xfId="1336"/>
    <cellStyle name="Cálculo 4 2 3 3 2 2" xfId="19964"/>
    <cellStyle name="Cálculo 4 2 3 3 3" xfId="1337"/>
    <cellStyle name="Cálculo 4 2 3 3 4" xfId="19965"/>
    <cellStyle name="Cálculo 4 2 3 4" xfId="1338"/>
    <cellStyle name="Cálculo 4 2 3 4 2" xfId="19966"/>
    <cellStyle name="Cálculo 4 2 3 5" xfId="1339"/>
    <cellStyle name="Cálculo 4 2 3 5 2" xfId="19967"/>
    <cellStyle name="Cálculo 4 2 3 6" xfId="19968"/>
    <cellStyle name="Cálculo 4 2 3 7" xfId="19969"/>
    <cellStyle name="Cálculo 4 2 4" xfId="1340"/>
    <cellStyle name="Cálculo 4 2 4 2" xfId="1341"/>
    <cellStyle name="Cálculo 4 2 4 2 2" xfId="19970"/>
    <cellStyle name="Cálculo 4 2 4 3" xfId="1342"/>
    <cellStyle name="Cálculo 4 2 4 3 2" xfId="19971"/>
    <cellStyle name="Cálculo 4 2 4 4" xfId="1343"/>
    <cellStyle name="Cálculo 4 2 4 5" xfId="19972"/>
    <cellStyle name="Cálculo 4 2 5" xfId="1344"/>
    <cellStyle name="Cálculo 4 2 5 2" xfId="1345"/>
    <cellStyle name="Cálculo 4 2 5 2 2" xfId="19973"/>
    <cellStyle name="Cálculo 4 2 5 3" xfId="1346"/>
    <cellStyle name="Cálculo 4 2 5 4" xfId="19974"/>
    <cellStyle name="Cálculo 4 2 6" xfId="1347"/>
    <cellStyle name="Cálculo 4 2 6 2" xfId="19975"/>
    <cellStyle name="Cálculo 4 2 7" xfId="1348"/>
    <cellStyle name="Cálculo 4 2 7 2" xfId="19976"/>
    <cellStyle name="Cálculo 4 2 8" xfId="19977"/>
    <cellStyle name="Cálculo 4 2 9" xfId="19978"/>
    <cellStyle name="Cálculo 4 3" xfId="1349"/>
    <cellStyle name="Cálculo 4 3 2" xfId="1350"/>
    <cellStyle name="Cálculo 4 3 2 2" xfId="1351"/>
    <cellStyle name="Cálculo 4 3 2 2 2" xfId="19979"/>
    <cellStyle name="Cálculo 4 3 2 3" xfId="1352"/>
    <cellStyle name="Cálculo 4 3 2 3 2" xfId="19980"/>
    <cellStyle name="Cálculo 4 3 2 4" xfId="1353"/>
    <cellStyle name="Cálculo 4 3 2 5" xfId="19981"/>
    <cellStyle name="Cálculo 4 3 3" xfId="1354"/>
    <cellStyle name="Cálculo 4 3 3 2" xfId="1355"/>
    <cellStyle name="Cálculo 4 3 3 2 2" xfId="19982"/>
    <cellStyle name="Cálculo 4 3 3 3" xfId="1356"/>
    <cellStyle name="Cálculo 4 3 3 4" xfId="19983"/>
    <cellStyle name="Cálculo 4 3 4" xfId="1357"/>
    <cellStyle name="Cálculo 4 3 4 2" xfId="19984"/>
    <cellStyle name="Cálculo 4 3 5" xfId="1358"/>
    <cellStyle name="Cálculo 4 3 5 2" xfId="19985"/>
    <cellStyle name="Cálculo 4 3 6" xfId="19986"/>
    <cellStyle name="Cálculo 4 3 7" xfId="19987"/>
    <cellStyle name="Cálculo 4 4" xfId="1359"/>
    <cellStyle name="Cálculo 4 4 2" xfId="1360"/>
    <cellStyle name="Cálculo 4 4 2 2" xfId="1361"/>
    <cellStyle name="Cálculo 4 4 2 2 2" xfId="19988"/>
    <cellStyle name="Cálculo 4 4 2 3" xfId="1362"/>
    <cellStyle name="Cálculo 4 4 2 3 2" xfId="19989"/>
    <cellStyle name="Cálculo 4 4 2 4" xfId="1363"/>
    <cellStyle name="Cálculo 4 4 2 5" xfId="19990"/>
    <cellStyle name="Cálculo 4 4 3" xfId="1364"/>
    <cellStyle name="Cálculo 4 4 3 2" xfId="1365"/>
    <cellStyle name="Cálculo 4 4 3 2 2" xfId="19991"/>
    <cellStyle name="Cálculo 4 4 3 3" xfId="1366"/>
    <cellStyle name="Cálculo 4 4 3 4" xfId="19992"/>
    <cellStyle name="Cálculo 4 4 4" xfId="1367"/>
    <cellStyle name="Cálculo 4 4 4 2" xfId="19993"/>
    <cellStyle name="Cálculo 4 4 5" xfId="1368"/>
    <cellStyle name="Cálculo 4 4 5 2" xfId="19994"/>
    <cellStyle name="Cálculo 4 4 6" xfId="19995"/>
    <cellStyle name="Cálculo 4 4 7" xfId="19996"/>
    <cellStyle name="Cálculo 4 5" xfId="1369"/>
    <cellStyle name="Cálculo 4 5 2" xfId="1370"/>
    <cellStyle name="Cálculo 4 5 2 2" xfId="1371"/>
    <cellStyle name="Cálculo 4 5 2 2 2" xfId="19997"/>
    <cellStyle name="Cálculo 4 5 2 3" xfId="1372"/>
    <cellStyle name="Cálculo 4 5 2 3 2" xfId="19998"/>
    <cellStyle name="Cálculo 4 5 2 4" xfId="1373"/>
    <cellStyle name="Cálculo 4 5 2 5" xfId="19999"/>
    <cellStyle name="Cálculo 4 5 3" xfId="1374"/>
    <cellStyle name="Cálculo 4 5 3 2" xfId="1375"/>
    <cellStyle name="Cálculo 4 5 3 2 2" xfId="20000"/>
    <cellStyle name="Cálculo 4 5 3 3" xfId="1376"/>
    <cellStyle name="Cálculo 4 5 3 4" xfId="20001"/>
    <cellStyle name="Cálculo 4 5 4" xfId="1377"/>
    <cellStyle name="Cálculo 4 5 4 2" xfId="20002"/>
    <cellStyle name="Cálculo 4 5 5" xfId="1378"/>
    <cellStyle name="Cálculo 4 5 5 2" xfId="20003"/>
    <cellStyle name="Cálculo 4 5 6" xfId="20004"/>
    <cellStyle name="Cálculo 4 5 7" xfId="20005"/>
    <cellStyle name="Cálculo 4 6" xfId="1379"/>
    <cellStyle name="Cálculo 4 6 2" xfId="1380"/>
    <cellStyle name="Cálculo 4 6 2 2" xfId="1381"/>
    <cellStyle name="Cálculo 4 6 2 2 2" xfId="20006"/>
    <cellStyle name="Cálculo 4 6 2 3" xfId="1382"/>
    <cellStyle name="Cálculo 4 6 2 3 2" xfId="20007"/>
    <cellStyle name="Cálculo 4 6 2 4" xfId="1383"/>
    <cellStyle name="Cálculo 4 6 2 5" xfId="20008"/>
    <cellStyle name="Cálculo 4 6 3" xfId="1384"/>
    <cellStyle name="Cálculo 4 6 3 2" xfId="1385"/>
    <cellStyle name="Cálculo 4 6 3 2 2" xfId="20009"/>
    <cellStyle name="Cálculo 4 6 3 3" xfId="1386"/>
    <cellStyle name="Cálculo 4 6 3 4" xfId="20010"/>
    <cellStyle name="Cálculo 4 6 4" xfId="1387"/>
    <cellStyle name="Cálculo 4 6 4 2" xfId="20011"/>
    <cellStyle name="Cálculo 4 6 5" xfId="1388"/>
    <cellStyle name="Cálculo 4 6 5 2" xfId="20012"/>
    <cellStyle name="Cálculo 4 6 6" xfId="20013"/>
    <cellStyle name="Cálculo 4 6 7" xfId="20014"/>
    <cellStyle name="Cálculo 4 7" xfId="1389"/>
    <cellStyle name="Cálculo 4 7 2" xfId="1390"/>
    <cellStyle name="Cálculo 4 7 2 2" xfId="1391"/>
    <cellStyle name="Cálculo 4 7 2 2 2" xfId="20015"/>
    <cellStyle name="Cálculo 4 7 2 3" xfId="1392"/>
    <cellStyle name="Cálculo 4 7 2 3 2" xfId="20016"/>
    <cellStyle name="Cálculo 4 7 2 4" xfId="1393"/>
    <cellStyle name="Cálculo 4 7 2 5" xfId="20017"/>
    <cellStyle name="Cálculo 4 7 3" xfId="1394"/>
    <cellStyle name="Cálculo 4 7 3 2" xfId="1395"/>
    <cellStyle name="Cálculo 4 7 3 2 2" xfId="20018"/>
    <cellStyle name="Cálculo 4 7 3 3" xfId="1396"/>
    <cellStyle name="Cálculo 4 7 3 4" xfId="20019"/>
    <cellStyle name="Cálculo 4 7 4" xfId="1397"/>
    <cellStyle name="Cálculo 4 7 4 2" xfId="20020"/>
    <cellStyle name="Cálculo 4 7 5" xfId="1398"/>
    <cellStyle name="Cálculo 4 7 5 2" xfId="20021"/>
    <cellStyle name="Cálculo 4 7 6" xfId="20022"/>
    <cellStyle name="Cálculo 4 7 7" xfId="20023"/>
    <cellStyle name="Cálculo 4 8" xfId="1399"/>
    <cellStyle name="Cálculo 4 8 2" xfId="1400"/>
    <cellStyle name="Cálculo 4 8 2 2" xfId="1401"/>
    <cellStyle name="Cálculo 4 8 2 2 2" xfId="20024"/>
    <cellStyle name="Cálculo 4 8 2 3" xfId="1402"/>
    <cellStyle name="Cálculo 4 8 2 3 2" xfId="20025"/>
    <cellStyle name="Cálculo 4 8 2 4" xfId="1403"/>
    <cellStyle name="Cálculo 4 8 2 5" xfId="20026"/>
    <cellStyle name="Cálculo 4 8 3" xfId="1404"/>
    <cellStyle name="Cálculo 4 8 3 2" xfId="1405"/>
    <cellStyle name="Cálculo 4 8 3 2 2" xfId="20027"/>
    <cellStyle name="Cálculo 4 8 3 3" xfId="1406"/>
    <cellStyle name="Cálculo 4 8 3 4" xfId="20028"/>
    <cellStyle name="Cálculo 4 8 4" xfId="1407"/>
    <cellStyle name="Cálculo 4 8 4 2" xfId="20029"/>
    <cellStyle name="Cálculo 4 8 5" xfId="1408"/>
    <cellStyle name="Cálculo 4 8 5 2" xfId="20030"/>
    <cellStyle name="Cálculo 4 8 6" xfId="20031"/>
    <cellStyle name="Cálculo 4 8 7" xfId="20032"/>
    <cellStyle name="Cálculo 4 9" xfId="1409"/>
    <cellStyle name="Cálculo 4 9 2" xfId="1410"/>
    <cellStyle name="Cálculo 4 9 2 2" xfId="1411"/>
    <cellStyle name="Cálculo 4 9 2 2 2" xfId="20033"/>
    <cellStyle name="Cálculo 4 9 2 3" xfId="1412"/>
    <cellStyle name="Cálculo 4 9 2 3 2" xfId="20034"/>
    <cellStyle name="Cálculo 4 9 2 4" xfId="20035"/>
    <cellStyle name="Cálculo 4 9 2 5" xfId="20036"/>
    <cellStyle name="Cálculo 4 9 3" xfId="1413"/>
    <cellStyle name="Cálculo 4 9 3 2" xfId="1414"/>
    <cellStyle name="Cálculo 4 9 3 2 2" xfId="20037"/>
    <cellStyle name="Cálculo 4 9 3 3" xfId="1415"/>
    <cellStyle name="Cálculo 4 9 3 4" xfId="20038"/>
    <cellStyle name="Cálculo 4 9 4" xfId="1416"/>
    <cellStyle name="Cálculo 4 9 4 2" xfId="20039"/>
    <cellStyle name="Cálculo 4 9 5" xfId="1417"/>
    <cellStyle name="Cálculo 4 9 5 2" xfId="20040"/>
    <cellStyle name="Cálculo 4 9 6" xfId="20041"/>
    <cellStyle name="Cálculo 4 9 7" xfId="20042"/>
    <cellStyle name="Cálculo 5" xfId="1418"/>
    <cellStyle name="Celda de comprobación 2" xfId="1419"/>
    <cellStyle name="Celda de comprobación 2 2" xfId="1420"/>
    <cellStyle name="Celda de comprobación 2 2 2" xfId="1421"/>
    <cellStyle name="Celda de comprobación 2 2 3" xfId="1422"/>
    <cellStyle name="Celda de comprobación 2 3" xfId="1423"/>
    <cellStyle name="Celda de comprobación 2 4" xfId="1424"/>
    <cellStyle name="Celda de comprobación 3" xfId="1425"/>
    <cellStyle name="Celda de comprobación 4" xfId="1426"/>
    <cellStyle name="Celda de comprobación 5" xfId="1427"/>
    <cellStyle name="Celda vinculada 2" xfId="1428"/>
    <cellStyle name="Celda vinculada 2 2" xfId="1429"/>
    <cellStyle name="Celda vinculada 2 2 2" xfId="1430"/>
    <cellStyle name="Celda vinculada 2 2 3" xfId="1431"/>
    <cellStyle name="Celda vinculada 2 3" xfId="1432"/>
    <cellStyle name="Celda vinculada 3" xfId="1433"/>
    <cellStyle name="Celda vinculada 4" xfId="1434"/>
    <cellStyle name="Celda vinculada 5" xfId="1435"/>
    <cellStyle name="Check Cell" xfId="1436"/>
    <cellStyle name="Check Cell 2" xfId="1437"/>
    <cellStyle name="Coma 2" xfId="1438"/>
    <cellStyle name="Coma 2 2" xfId="1439"/>
    <cellStyle name="Coma 2 2 2" xfId="1440"/>
    <cellStyle name="Coma 2 2 2 2" xfId="20043"/>
    <cellStyle name="Coma 2 2 3" xfId="1441"/>
    <cellStyle name="Coma 2 2 3 2" xfId="20044"/>
    <cellStyle name="Coma 2 2 4" xfId="1442"/>
    <cellStyle name="Coma 2 2 4 2" xfId="20045"/>
    <cellStyle name="Coma 2 2 5" xfId="20046"/>
    <cellStyle name="Coma 2 3" xfId="1443"/>
    <cellStyle name="Coma 2 3 2" xfId="20047"/>
    <cellStyle name="Coma 3" xfId="1444"/>
    <cellStyle name="Coma 3 2" xfId="1445"/>
    <cellStyle name="Coma 3 2 2" xfId="1446"/>
    <cellStyle name="Coma 3 2 2 2" xfId="1447"/>
    <cellStyle name="Coma 3 2 2 2 2" xfId="20048"/>
    <cellStyle name="Coma 3 2 2 3" xfId="1448"/>
    <cellStyle name="Coma 3 2 2 3 2" xfId="20049"/>
    <cellStyle name="Coma 3 2 2 4" xfId="1449"/>
    <cellStyle name="Coma 3 2 2 4 2" xfId="20050"/>
    <cellStyle name="Coma 3 2 2 5" xfId="20051"/>
    <cellStyle name="Coma 3 3" xfId="1450"/>
    <cellStyle name="Coma 3 3 2" xfId="1451"/>
    <cellStyle name="Coma 3 3 2 2" xfId="20052"/>
    <cellStyle name="Coma 3 4" xfId="1452"/>
    <cellStyle name="Coma 3 4 2" xfId="1453"/>
    <cellStyle name="Comma 10" xfId="1454"/>
    <cellStyle name="Comma 10 2" xfId="1455"/>
    <cellStyle name="Comma 10 2 2" xfId="1456"/>
    <cellStyle name="Comma 10 2 3" xfId="1457"/>
    <cellStyle name="Comma 10 2 4" xfId="1458"/>
    <cellStyle name="Comma 10 2 4 2" xfId="20053"/>
    <cellStyle name="Comma 10 2 5" xfId="1459"/>
    <cellStyle name="Comma 10 2 5 2" xfId="20054"/>
    <cellStyle name="Comma 10 2 6" xfId="1460"/>
    <cellStyle name="Comma 10 2 6 2" xfId="20055"/>
    <cellStyle name="Comma 10 2 7" xfId="20056"/>
    <cellStyle name="Comma 10 3" xfId="1461"/>
    <cellStyle name="Comma 10 3 2" xfId="1462"/>
    <cellStyle name="Comma 10 3 3" xfId="1463"/>
    <cellStyle name="Comma 10 4" xfId="1464"/>
    <cellStyle name="Comma 11" xfId="1465"/>
    <cellStyle name="Comma 11 2" xfId="1466"/>
    <cellStyle name="Comma 11 3" xfId="1467"/>
    <cellStyle name="Comma 11 4" xfId="1468"/>
    <cellStyle name="Comma 12" xfId="1469"/>
    <cellStyle name="Comma 12 2" xfId="1470"/>
    <cellStyle name="Comma 12 3" xfId="1471"/>
    <cellStyle name="Comma 12 4" xfId="1472"/>
    <cellStyle name="Comma 13" xfId="1473"/>
    <cellStyle name="Comma 13 2" xfId="1474"/>
    <cellStyle name="Comma 13 2 2" xfId="1475"/>
    <cellStyle name="Comma 13 2 2 2" xfId="1476"/>
    <cellStyle name="Comma 13 2 2 2 2" xfId="1477"/>
    <cellStyle name="Comma 13 2 2 2 2 2" xfId="20057"/>
    <cellStyle name="Comma 13 2 2 2 3" xfId="1478"/>
    <cellStyle name="Comma 13 2 2 2 3 2" xfId="20058"/>
    <cellStyle name="Comma 13 2 2 2 4" xfId="1479"/>
    <cellStyle name="Comma 13 2 2 2 4 2" xfId="20059"/>
    <cellStyle name="Comma 13 2 2 2 5" xfId="20060"/>
    <cellStyle name="Comma 13 2 2 3" xfId="1480"/>
    <cellStyle name="Comma 13 2 3" xfId="1481"/>
    <cellStyle name="Comma 13 2 3 2" xfId="1482"/>
    <cellStyle name="Comma 13 2 3 2 2" xfId="20061"/>
    <cellStyle name="Comma 13 2 3 3" xfId="1483"/>
    <cellStyle name="Comma 13 2 3 3 2" xfId="20062"/>
    <cellStyle name="Comma 13 2 3 4" xfId="1484"/>
    <cellStyle name="Comma 13 2 3 4 2" xfId="20063"/>
    <cellStyle name="Comma 13 2 3 5" xfId="20064"/>
    <cellStyle name="Comma 13 2 4" xfId="1485"/>
    <cellStyle name="Comma 13 2 4 2" xfId="1486"/>
    <cellStyle name="Comma 13 2 4 2 2" xfId="20065"/>
    <cellStyle name="Comma 13 2 4 3" xfId="1487"/>
    <cellStyle name="Comma 13 2 4 3 2" xfId="20066"/>
    <cellStyle name="Comma 13 2 4 4" xfId="1488"/>
    <cellStyle name="Comma 13 2 4 4 2" xfId="20067"/>
    <cellStyle name="Comma 13 2 4 5" xfId="1489"/>
    <cellStyle name="Comma 13 2 5" xfId="1490"/>
    <cellStyle name="Comma 13 2 5 2" xfId="1491"/>
    <cellStyle name="Comma 13 2 5 2 2" xfId="20068"/>
    <cellStyle name="Comma 13 2 5 3" xfId="1492"/>
    <cellStyle name="Comma 13 2 5 3 2" xfId="20069"/>
    <cellStyle name="Comma 13 2 5 4" xfId="1493"/>
    <cellStyle name="Comma 13 2 5 4 2" xfId="20070"/>
    <cellStyle name="Comma 13 2 5 5" xfId="1494"/>
    <cellStyle name="Comma 13 2 6" xfId="1495"/>
    <cellStyle name="Comma 13 3" xfId="1496"/>
    <cellStyle name="Comma 13 3 2" xfId="1497"/>
    <cellStyle name="Comma 13 3 2 2" xfId="1498"/>
    <cellStyle name="Comma 13 3 2 2 2" xfId="1499"/>
    <cellStyle name="Comma 13 3 2 2 2 2" xfId="1500"/>
    <cellStyle name="Comma 13 3 2 2 2 2 2" xfId="20071"/>
    <cellStyle name="Comma 13 3 2 2 2 3" xfId="1501"/>
    <cellStyle name="Comma 13 3 2 2 2 3 2" xfId="20072"/>
    <cellStyle name="Comma 13 3 2 2 2 4" xfId="1502"/>
    <cellStyle name="Comma 13 3 2 2 2 4 2" xfId="20073"/>
    <cellStyle name="Comma 13 3 2 2 2 5" xfId="20074"/>
    <cellStyle name="Comma 13 3 2 2 3" xfId="1503"/>
    <cellStyle name="Comma 13 3 2 3" xfId="1504"/>
    <cellStyle name="Comma 13 3 2 3 2" xfId="1505"/>
    <cellStyle name="Comma 13 3 2 3 2 2" xfId="20075"/>
    <cellStyle name="Comma 13 3 2 3 3" xfId="1506"/>
    <cellStyle name="Comma 13 3 2 3 3 2" xfId="20076"/>
    <cellStyle name="Comma 13 3 2 3 4" xfId="1507"/>
    <cellStyle name="Comma 13 3 2 3 4 2" xfId="20077"/>
    <cellStyle name="Comma 13 3 2 3 5" xfId="20078"/>
    <cellStyle name="Comma 13 3 2 4" xfId="1508"/>
    <cellStyle name="Comma 13 3 2 4 2" xfId="1509"/>
    <cellStyle name="Comma 13 3 2 4 2 2" xfId="20079"/>
    <cellStyle name="Comma 13 3 2 4 3" xfId="1510"/>
    <cellStyle name="Comma 13 3 2 4 3 2" xfId="20080"/>
    <cellStyle name="Comma 13 3 2 4 4" xfId="1511"/>
    <cellStyle name="Comma 13 3 2 4 4 2" xfId="20081"/>
    <cellStyle name="Comma 13 3 2 4 5" xfId="20082"/>
    <cellStyle name="Comma 13 3 2 5" xfId="1512"/>
    <cellStyle name="Comma 13 3 2 5 2" xfId="1513"/>
    <cellStyle name="Comma 13 3 2 5 2 2" xfId="20083"/>
    <cellStyle name="Comma 13 3 2 5 3" xfId="1514"/>
    <cellStyle name="Comma 13 3 2 5 3 2" xfId="20084"/>
    <cellStyle name="Comma 13 3 2 5 4" xfId="1515"/>
    <cellStyle name="Comma 13 3 2 5 4 2" xfId="20085"/>
    <cellStyle name="Comma 13 3 2 5 5" xfId="20086"/>
    <cellStyle name="Comma 13 3 2 6" xfId="1516"/>
    <cellStyle name="Comma 13 3 3" xfId="1517"/>
    <cellStyle name="Comma 13 3 3 2" xfId="1518"/>
    <cellStyle name="Comma 13 3 3 2 2" xfId="1519"/>
    <cellStyle name="Comma 13 3 3 2 2 2" xfId="20087"/>
    <cellStyle name="Comma 13 3 3 2 3" xfId="1520"/>
    <cellStyle name="Comma 13 3 3 2 3 2" xfId="20088"/>
    <cellStyle name="Comma 13 3 3 2 4" xfId="1521"/>
    <cellStyle name="Comma 13 3 3 2 4 2" xfId="20089"/>
    <cellStyle name="Comma 13 3 3 2 5" xfId="20090"/>
    <cellStyle name="Comma 13 3 3 3" xfId="1522"/>
    <cellStyle name="Comma 13 3 4" xfId="1523"/>
    <cellStyle name="Comma 13 3 4 2" xfId="1524"/>
    <cellStyle name="Comma 13 3 4 2 2" xfId="20091"/>
    <cellStyle name="Comma 13 3 4 3" xfId="1525"/>
    <cellStyle name="Comma 13 3 4 3 2" xfId="20092"/>
    <cellStyle name="Comma 13 3 4 4" xfId="1526"/>
    <cellStyle name="Comma 13 3 4 4 2" xfId="20093"/>
    <cellStyle name="Comma 13 3 4 5" xfId="20094"/>
    <cellStyle name="Comma 13 3 5" xfId="1527"/>
    <cellStyle name="Comma 13 3 5 2" xfId="1528"/>
    <cellStyle name="Comma 13 3 5 2 2" xfId="20095"/>
    <cellStyle name="Comma 13 3 5 3" xfId="1529"/>
    <cellStyle name="Comma 13 3 5 3 2" xfId="20096"/>
    <cellStyle name="Comma 13 3 5 4" xfId="1530"/>
    <cellStyle name="Comma 13 3 5 4 2" xfId="20097"/>
    <cellStyle name="Comma 13 3 5 5" xfId="20098"/>
    <cellStyle name="Comma 13 3 6" xfId="1531"/>
    <cellStyle name="Comma 13 3 6 2" xfId="1532"/>
    <cellStyle name="Comma 13 3 6 2 2" xfId="20099"/>
    <cellStyle name="Comma 13 3 6 3" xfId="1533"/>
    <cellStyle name="Comma 13 3 6 3 2" xfId="20100"/>
    <cellStyle name="Comma 13 3 6 4" xfId="1534"/>
    <cellStyle name="Comma 13 3 6 4 2" xfId="20101"/>
    <cellStyle name="Comma 13 3 6 5" xfId="20102"/>
    <cellStyle name="Comma 13 3 7" xfId="1535"/>
    <cellStyle name="Comma 13 4" xfId="1536"/>
    <cellStyle name="Comma 13 4 2" xfId="1537"/>
    <cellStyle name="Comma 13 4 2 2" xfId="1538"/>
    <cellStyle name="Comma 13 4 2 2 2" xfId="1539"/>
    <cellStyle name="Comma 13 4 2 2 2 2" xfId="20103"/>
    <cellStyle name="Comma 13 4 2 2 3" xfId="1540"/>
    <cellStyle name="Comma 13 4 2 2 3 2" xfId="20104"/>
    <cellStyle name="Comma 13 4 2 2 4" xfId="1541"/>
    <cellStyle name="Comma 13 4 2 2 4 2" xfId="20105"/>
    <cellStyle name="Comma 13 4 2 2 5" xfId="20106"/>
    <cellStyle name="Comma 13 4 2 3" xfId="1542"/>
    <cellStyle name="Comma 13 4 3" xfId="1543"/>
    <cellStyle name="Comma 13 4 3 2" xfId="1544"/>
    <cellStyle name="Comma 13 4 3 2 2" xfId="20107"/>
    <cellStyle name="Comma 13 4 3 3" xfId="1545"/>
    <cellStyle name="Comma 13 4 3 3 2" xfId="20108"/>
    <cellStyle name="Comma 13 4 3 4" xfId="1546"/>
    <cellStyle name="Comma 13 4 3 4 2" xfId="20109"/>
    <cellStyle name="Comma 13 4 3 5" xfId="20110"/>
    <cellStyle name="Comma 13 4 4" xfId="1547"/>
    <cellStyle name="Comma 13 4 4 2" xfId="1548"/>
    <cellStyle name="Comma 13 4 4 2 2" xfId="20111"/>
    <cellStyle name="Comma 13 4 4 3" xfId="1549"/>
    <cellStyle name="Comma 13 4 4 3 2" xfId="20112"/>
    <cellStyle name="Comma 13 4 4 4" xfId="1550"/>
    <cellStyle name="Comma 13 4 4 4 2" xfId="20113"/>
    <cellStyle name="Comma 13 4 4 5" xfId="20114"/>
    <cellStyle name="Comma 13 4 5" xfId="1551"/>
    <cellStyle name="Comma 13 4 5 2" xfId="1552"/>
    <cellStyle name="Comma 13 4 5 2 2" xfId="20115"/>
    <cellStyle name="Comma 13 4 5 3" xfId="1553"/>
    <cellStyle name="Comma 13 4 5 3 2" xfId="20116"/>
    <cellStyle name="Comma 13 4 5 4" xfId="1554"/>
    <cellStyle name="Comma 13 4 5 4 2" xfId="20117"/>
    <cellStyle name="Comma 13 4 5 5" xfId="20118"/>
    <cellStyle name="Comma 13 4 6" xfId="1555"/>
    <cellStyle name="Comma 13 5" xfId="1556"/>
    <cellStyle name="Comma 13 5 2" xfId="1557"/>
    <cellStyle name="Comma 13 5 2 2" xfId="1558"/>
    <cellStyle name="Comma 13 5 2 2 2" xfId="20119"/>
    <cellStyle name="Comma 13 5 2 3" xfId="1559"/>
    <cellStyle name="Comma 13 5 2 3 2" xfId="20120"/>
    <cellStyle name="Comma 13 5 2 4" xfId="1560"/>
    <cellStyle name="Comma 13 5 2 4 2" xfId="20121"/>
    <cellStyle name="Comma 13 5 2 5" xfId="20122"/>
    <cellStyle name="Comma 13 5 3" xfId="1561"/>
    <cellStyle name="Comma 13 5 3 2" xfId="1562"/>
    <cellStyle name="Comma 13 5 3 2 2" xfId="20123"/>
    <cellStyle name="Comma 13 5 3 3" xfId="1563"/>
    <cellStyle name="Comma 13 5 3 3 2" xfId="20124"/>
    <cellStyle name="Comma 13 5 3 4" xfId="1564"/>
    <cellStyle name="Comma 13 5 3 4 2" xfId="20125"/>
    <cellStyle name="Comma 13 5 3 5" xfId="1565"/>
    <cellStyle name="Comma 13 5 4" xfId="1566"/>
    <cellStyle name="Comma 13 5 4 2" xfId="1567"/>
    <cellStyle name="Comma 13 5 4 2 2" xfId="20126"/>
    <cellStyle name="Comma 13 5 4 3" xfId="1568"/>
    <cellStyle name="Comma 13 5 4 3 2" xfId="20127"/>
    <cellStyle name="Comma 13 5 4 4" xfId="1569"/>
    <cellStyle name="Comma 13 5 4 4 2" xfId="20128"/>
    <cellStyle name="Comma 13 5 4 5" xfId="20129"/>
    <cellStyle name="Comma 13 6" xfId="1570"/>
    <cellStyle name="Comma 13 6 2" xfId="1571"/>
    <cellStyle name="Comma 13 6 2 2" xfId="20130"/>
    <cellStyle name="Comma 13 6 3" xfId="1572"/>
    <cellStyle name="Comma 13 6 3 2" xfId="20131"/>
    <cellStyle name="Comma 13 6 4" xfId="1573"/>
    <cellStyle name="Comma 13 6 4 2" xfId="20132"/>
    <cellStyle name="Comma 13 6 5" xfId="20133"/>
    <cellStyle name="Comma 13 7" xfId="1574"/>
    <cellStyle name="Comma 13 7 2" xfId="1575"/>
    <cellStyle name="Comma 13 7 3" xfId="1576"/>
    <cellStyle name="Comma 13 8" xfId="1577"/>
    <cellStyle name="Comma 13 8 2" xfId="1578"/>
    <cellStyle name="Comma 13 9" xfId="1579"/>
    <cellStyle name="Comma 14" xfId="1580"/>
    <cellStyle name="Comma 14 2" xfId="1581"/>
    <cellStyle name="Comma 14 2 2" xfId="1582"/>
    <cellStyle name="Comma 14 2 2 2" xfId="1583"/>
    <cellStyle name="Comma 14 2 2 2 2" xfId="1584"/>
    <cellStyle name="Comma 14 2 2 2 2 2" xfId="20134"/>
    <cellStyle name="Comma 14 2 2 2 3" xfId="1585"/>
    <cellStyle name="Comma 14 2 2 2 3 2" xfId="20135"/>
    <cellStyle name="Comma 14 2 2 2 4" xfId="1586"/>
    <cellStyle name="Comma 14 2 2 2 4 2" xfId="20136"/>
    <cellStyle name="Comma 14 2 2 2 5" xfId="20137"/>
    <cellStyle name="Comma 14 2 2 3" xfId="1587"/>
    <cellStyle name="Comma 14 2 3" xfId="1588"/>
    <cellStyle name="Comma 14 2 3 2" xfId="1589"/>
    <cellStyle name="Comma 14 2 3 2 2" xfId="20138"/>
    <cellStyle name="Comma 14 2 3 3" xfId="1590"/>
    <cellStyle name="Comma 14 2 3 3 2" xfId="20139"/>
    <cellStyle name="Comma 14 2 3 4" xfId="1591"/>
    <cellStyle name="Comma 14 2 3 4 2" xfId="20140"/>
    <cellStyle name="Comma 14 2 3 5" xfId="20141"/>
    <cellStyle name="Comma 14 2 4" xfId="1592"/>
    <cellStyle name="Comma 14 2 4 2" xfId="1593"/>
    <cellStyle name="Comma 14 2 4 2 2" xfId="20142"/>
    <cellStyle name="Comma 14 2 4 3" xfId="1594"/>
    <cellStyle name="Comma 14 2 4 3 2" xfId="20143"/>
    <cellStyle name="Comma 14 2 4 4" xfId="1595"/>
    <cellStyle name="Comma 14 2 4 4 2" xfId="20144"/>
    <cellStyle name="Comma 14 2 4 5" xfId="20145"/>
    <cellStyle name="Comma 14 2 5" xfId="1596"/>
    <cellStyle name="Comma 14 2 5 2" xfId="1597"/>
    <cellStyle name="Comma 14 2 5 2 2" xfId="20146"/>
    <cellStyle name="Comma 14 2 5 3" xfId="1598"/>
    <cellStyle name="Comma 14 2 5 3 2" xfId="20147"/>
    <cellStyle name="Comma 14 2 5 4" xfId="1599"/>
    <cellStyle name="Comma 14 2 5 4 2" xfId="20148"/>
    <cellStyle name="Comma 14 2 5 5" xfId="20149"/>
    <cellStyle name="Comma 14 2 6" xfId="1600"/>
    <cellStyle name="Comma 14 3" xfId="1601"/>
    <cellStyle name="Comma 14 3 2" xfId="1602"/>
    <cellStyle name="Comma 14 3 2 2" xfId="1603"/>
    <cellStyle name="Comma 14 3 2 2 2" xfId="1604"/>
    <cellStyle name="Comma 14 3 2 2 2 2" xfId="1605"/>
    <cellStyle name="Comma 14 3 2 2 2 2 2" xfId="20150"/>
    <cellStyle name="Comma 14 3 2 2 2 3" xfId="1606"/>
    <cellStyle name="Comma 14 3 2 2 2 3 2" xfId="20151"/>
    <cellStyle name="Comma 14 3 2 2 2 4" xfId="1607"/>
    <cellStyle name="Comma 14 3 2 2 2 4 2" xfId="20152"/>
    <cellStyle name="Comma 14 3 2 2 2 5" xfId="20153"/>
    <cellStyle name="Comma 14 3 2 2 3" xfId="1608"/>
    <cellStyle name="Comma 14 3 2 3" xfId="1609"/>
    <cellStyle name="Comma 14 3 2 3 2" xfId="1610"/>
    <cellStyle name="Comma 14 3 2 3 2 2" xfId="20154"/>
    <cellStyle name="Comma 14 3 2 3 3" xfId="1611"/>
    <cellStyle name="Comma 14 3 2 3 3 2" xfId="20155"/>
    <cellStyle name="Comma 14 3 2 3 4" xfId="1612"/>
    <cellStyle name="Comma 14 3 2 3 4 2" xfId="20156"/>
    <cellStyle name="Comma 14 3 2 3 5" xfId="20157"/>
    <cellStyle name="Comma 14 3 2 4" xfId="1613"/>
    <cellStyle name="Comma 14 3 2 4 2" xfId="1614"/>
    <cellStyle name="Comma 14 3 2 4 2 2" xfId="20158"/>
    <cellStyle name="Comma 14 3 2 4 3" xfId="1615"/>
    <cellStyle name="Comma 14 3 2 4 3 2" xfId="20159"/>
    <cellStyle name="Comma 14 3 2 4 4" xfId="1616"/>
    <cellStyle name="Comma 14 3 2 4 4 2" xfId="20160"/>
    <cellStyle name="Comma 14 3 2 4 5" xfId="20161"/>
    <cellStyle name="Comma 14 3 2 5" xfId="1617"/>
    <cellStyle name="Comma 14 3 2 5 2" xfId="1618"/>
    <cellStyle name="Comma 14 3 2 5 2 2" xfId="20162"/>
    <cellStyle name="Comma 14 3 2 5 3" xfId="1619"/>
    <cellStyle name="Comma 14 3 2 5 3 2" xfId="20163"/>
    <cellStyle name="Comma 14 3 2 5 4" xfId="1620"/>
    <cellStyle name="Comma 14 3 2 5 4 2" xfId="20164"/>
    <cellStyle name="Comma 14 3 2 5 5" xfId="20165"/>
    <cellStyle name="Comma 14 3 2 6" xfId="1621"/>
    <cellStyle name="Comma 14 3 3" xfId="1622"/>
    <cellStyle name="Comma 14 3 3 2" xfId="1623"/>
    <cellStyle name="Comma 14 3 3 2 2" xfId="1624"/>
    <cellStyle name="Comma 14 3 3 2 2 2" xfId="20166"/>
    <cellStyle name="Comma 14 3 3 2 3" xfId="1625"/>
    <cellStyle name="Comma 14 3 3 2 3 2" xfId="20167"/>
    <cellStyle name="Comma 14 3 3 2 4" xfId="1626"/>
    <cellStyle name="Comma 14 3 3 2 4 2" xfId="20168"/>
    <cellStyle name="Comma 14 3 3 2 5" xfId="20169"/>
    <cellStyle name="Comma 14 3 3 3" xfId="1627"/>
    <cellStyle name="Comma 14 3 4" xfId="1628"/>
    <cellStyle name="Comma 14 3 4 2" xfId="1629"/>
    <cellStyle name="Comma 14 3 4 2 2" xfId="20170"/>
    <cellStyle name="Comma 14 3 4 3" xfId="1630"/>
    <cellStyle name="Comma 14 3 4 3 2" xfId="20171"/>
    <cellStyle name="Comma 14 3 4 4" xfId="1631"/>
    <cellStyle name="Comma 14 3 4 4 2" xfId="20172"/>
    <cellStyle name="Comma 14 3 4 5" xfId="20173"/>
    <cellStyle name="Comma 14 3 5" xfId="1632"/>
    <cellStyle name="Comma 14 3 5 2" xfId="1633"/>
    <cellStyle name="Comma 14 3 5 2 2" xfId="20174"/>
    <cellStyle name="Comma 14 3 5 3" xfId="1634"/>
    <cellStyle name="Comma 14 3 5 3 2" xfId="20175"/>
    <cellStyle name="Comma 14 3 5 4" xfId="1635"/>
    <cellStyle name="Comma 14 3 5 4 2" xfId="20176"/>
    <cellStyle name="Comma 14 3 5 5" xfId="20177"/>
    <cellStyle name="Comma 14 3 6" xfId="1636"/>
    <cellStyle name="Comma 14 3 6 2" xfId="1637"/>
    <cellStyle name="Comma 14 3 6 2 2" xfId="20178"/>
    <cellStyle name="Comma 14 3 6 3" xfId="1638"/>
    <cellStyle name="Comma 14 3 6 3 2" xfId="20179"/>
    <cellStyle name="Comma 14 3 6 4" xfId="1639"/>
    <cellStyle name="Comma 14 3 6 4 2" xfId="20180"/>
    <cellStyle name="Comma 14 3 6 5" xfId="20181"/>
    <cellStyle name="Comma 14 3 7" xfId="1640"/>
    <cellStyle name="Comma 14 4" xfId="1641"/>
    <cellStyle name="Comma 14 4 2" xfId="1642"/>
    <cellStyle name="Comma 14 4 2 2" xfId="1643"/>
    <cellStyle name="Comma 14 4 2 2 2" xfId="1644"/>
    <cellStyle name="Comma 14 4 2 2 2 2" xfId="20182"/>
    <cellStyle name="Comma 14 4 2 2 3" xfId="1645"/>
    <cellStyle name="Comma 14 4 2 2 3 2" xfId="20183"/>
    <cellStyle name="Comma 14 4 2 2 4" xfId="1646"/>
    <cellStyle name="Comma 14 4 2 2 4 2" xfId="20184"/>
    <cellStyle name="Comma 14 4 2 2 5" xfId="20185"/>
    <cellStyle name="Comma 14 4 2 3" xfId="1647"/>
    <cellStyle name="Comma 14 4 3" xfId="1648"/>
    <cellStyle name="Comma 14 4 3 2" xfId="1649"/>
    <cellStyle name="Comma 14 4 3 2 2" xfId="20186"/>
    <cellStyle name="Comma 14 4 3 3" xfId="1650"/>
    <cellStyle name="Comma 14 4 3 3 2" xfId="20187"/>
    <cellStyle name="Comma 14 4 3 4" xfId="1651"/>
    <cellStyle name="Comma 14 4 3 4 2" xfId="20188"/>
    <cellStyle name="Comma 14 4 3 5" xfId="20189"/>
    <cellStyle name="Comma 14 4 4" xfId="1652"/>
    <cellStyle name="Comma 14 4 4 2" xfId="1653"/>
    <cellStyle name="Comma 14 4 4 2 2" xfId="20190"/>
    <cellStyle name="Comma 14 4 4 3" xfId="1654"/>
    <cellStyle name="Comma 14 4 4 3 2" xfId="20191"/>
    <cellStyle name="Comma 14 4 4 4" xfId="1655"/>
    <cellStyle name="Comma 14 4 4 4 2" xfId="20192"/>
    <cellStyle name="Comma 14 4 4 5" xfId="20193"/>
    <cellStyle name="Comma 14 4 5" xfId="1656"/>
    <cellStyle name="Comma 14 4 5 2" xfId="1657"/>
    <cellStyle name="Comma 14 4 5 2 2" xfId="20194"/>
    <cellStyle name="Comma 14 4 5 3" xfId="1658"/>
    <cellStyle name="Comma 14 4 5 3 2" xfId="20195"/>
    <cellStyle name="Comma 14 4 5 4" xfId="1659"/>
    <cellStyle name="Comma 14 4 5 4 2" xfId="20196"/>
    <cellStyle name="Comma 14 4 5 5" xfId="20197"/>
    <cellStyle name="Comma 14 4 6" xfId="1660"/>
    <cellStyle name="Comma 14 5" xfId="1661"/>
    <cellStyle name="Comma 14 5 2" xfId="1662"/>
    <cellStyle name="Comma 14 5 2 2" xfId="1663"/>
    <cellStyle name="Comma 14 5 2 2 2" xfId="20198"/>
    <cellStyle name="Comma 14 5 2 3" xfId="1664"/>
    <cellStyle name="Comma 14 5 2 3 2" xfId="20199"/>
    <cellStyle name="Comma 14 5 2 4" xfId="1665"/>
    <cellStyle name="Comma 14 5 2 4 2" xfId="20200"/>
    <cellStyle name="Comma 14 5 2 5" xfId="20201"/>
    <cellStyle name="Comma 14 5 3" xfId="1666"/>
    <cellStyle name="Comma 14 6" xfId="1667"/>
    <cellStyle name="Comma 14 6 2" xfId="1668"/>
    <cellStyle name="Comma 14 6 2 2" xfId="20202"/>
    <cellStyle name="Comma 14 6 3" xfId="1669"/>
    <cellStyle name="Comma 14 6 3 2" xfId="20203"/>
    <cellStyle name="Comma 14 6 4" xfId="1670"/>
    <cellStyle name="Comma 14 6 4 2" xfId="20204"/>
    <cellStyle name="Comma 14 6 5" xfId="20205"/>
    <cellStyle name="Comma 14 7" xfId="1671"/>
    <cellStyle name="Comma 14 7 2" xfId="1672"/>
    <cellStyle name="Comma 14 7 2 2" xfId="20206"/>
    <cellStyle name="Comma 14 7 3" xfId="1673"/>
    <cellStyle name="Comma 14 7 3 2" xfId="20207"/>
    <cellStyle name="Comma 14 7 4" xfId="1674"/>
    <cellStyle name="Comma 14 7 4 2" xfId="20208"/>
    <cellStyle name="Comma 14 7 5" xfId="20209"/>
    <cellStyle name="Comma 14 8" xfId="1675"/>
    <cellStyle name="Comma 14 8 2" xfId="1676"/>
    <cellStyle name="Comma 14 8 2 2" xfId="20210"/>
    <cellStyle name="Comma 14 8 3" xfId="1677"/>
    <cellStyle name="Comma 14 8 3 2" xfId="20211"/>
    <cellStyle name="Comma 14 8 4" xfId="1678"/>
    <cellStyle name="Comma 14 8 4 2" xfId="20212"/>
    <cellStyle name="Comma 14 8 5" xfId="20213"/>
    <cellStyle name="Comma 14 9" xfId="1679"/>
    <cellStyle name="Comma 15" xfId="1680"/>
    <cellStyle name="Comma 15 2" xfId="1681"/>
    <cellStyle name="Comma 15 2 2" xfId="20214"/>
    <cellStyle name="Comma 15 3" xfId="1682"/>
    <cellStyle name="Comma 15 3 2" xfId="20215"/>
    <cellStyle name="Comma 15 4" xfId="1683"/>
    <cellStyle name="Comma 15 4 2" xfId="20216"/>
    <cellStyle name="Comma 15 5" xfId="20217"/>
    <cellStyle name="Comma 16" xfId="1684"/>
    <cellStyle name="Comma 16 2" xfId="1685"/>
    <cellStyle name="Comma 16 2 2" xfId="20218"/>
    <cellStyle name="Comma 16 3" xfId="1686"/>
    <cellStyle name="Comma 19" xfId="1687"/>
    <cellStyle name="Comma 19 2" xfId="1688"/>
    <cellStyle name="Comma 19 2 2" xfId="20219"/>
    <cellStyle name="Comma 2" xfId="1689"/>
    <cellStyle name="Comma 2 10" xfId="1690"/>
    <cellStyle name="Comma 2 10 2" xfId="1691"/>
    <cellStyle name="Comma 2 10 2 2" xfId="20220"/>
    <cellStyle name="Comma 2 10 3" xfId="1692"/>
    <cellStyle name="Comma 2 10 3 2" xfId="20221"/>
    <cellStyle name="Comma 2 10 4" xfId="1693"/>
    <cellStyle name="Comma 2 10 4 2" xfId="20222"/>
    <cellStyle name="Comma 2 10 5" xfId="1694"/>
    <cellStyle name="Comma 2 11" xfId="1695"/>
    <cellStyle name="Comma 2 11 2" xfId="1696"/>
    <cellStyle name="Comma 2 11 2 2" xfId="20223"/>
    <cellStyle name="Comma 2 11 3" xfId="1697"/>
    <cellStyle name="Comma 2 11 3 2" xfId="20224"/>
    <cellStyle name="Comma 2 11 4" xfId="1698"/>
    <cellStyle name="Comma 2 11 4 2" xfId="20225"/>
    <cellStyle name="Comma 2 11 5" xfId="20226"/>
    <cellStyle name="Comma 2 12" xfId="1699"/>
    <cellStyle name="Comma 2 2" xfId="1700"/>
    <cellStyle name="Comma 2 2 2" xfId="1701"/>
    <cellStyle name="Comma 2 2 2 2" xfId="1702"/>
    <cellStyle name="Comma 2 2 2 3" xfId="1703"/>
    <cellStyle name="Comma 2 2 2 3 2" xfId="1704"/>
    <cellStyle name="Comma 2 2 2 3 2 2" xfId="20227"/>
    <cellStyle name="Comma 2 2 2 3 3" xfId="1705"/>
    <cellStyle name="Comma 2 2 2 3 3 2" xfId="20228"/>
    <cellStyle name="Comma 2 2 2 3 4" xfId="1706"/>
    <cellStyle name="Comma 2 2 2 3 4 2" xfId="20229"/>
    <cellStyle name="Comma 2 2 2 3 5" xfId="20230"/>
    <cellStyle name="Comma 2 2 2 4" xfId="1707"/>
    <cellStyle name="Comma 2 2 2 4 2" xfId="1708"/>
    <cellStyle name="Comma 2 2 2 4 2 2" xfId="20231"/>
    <cellStyle name="Comma 2 2 2 4 3" xfId="1709"/>
    <cellStyle name="Comma 2 2 2 4 3 2" xfId="20232"/>
    <cellStyle name="Comma 2 2 2 4 4" xfId="1710"/>
    <cellStyle name="Comma 2 2 2 4 4 2" xfId="20233"/>
    <cellStyle name="Comma 2 2 2 4 5" xfId="1711"/>
    <cellStyle name="Comma 2 2 2 5" xfId="1712"/>
    <cellStyle name="Comma 2 2 2 5 2" xfId="1713"/>
    <cellStyle name="Comma 2 2 2 5 2 2" xfId="20234"/>
    <cellStyle name="Comma 2 2 2 5 3" xfId="1714"/>
    <cellStyle name="Comma 2 2 2 5 3 2" xfId="20235"/>
    <cellStyle name="Comma 2 2 2 5 4" xfId="1715"/>
    <cellStyle name="Comma 2 2 2 5 4 2" xfId="20236"/>
    <cellStyle name="Comma 2 2 2 5 5" xfId="20237"/>
    <cellStyle name="Comma 2 2 3" xfId="1716"/>
    <cellStyle name="Comma 2 2 3 2" xfId="1717"/>
    <cellStyle name="Comma 2 2 3 2 2" xfId="1718"/>
    <cellStyle name="Comma 2 2 3 2 2 2" xfId="1719"/>
    <cellStyle name="Comma 2 2 3 2 2 2 2" xfId="20238"/>
    <cellStyle name="Comma 2 2 3 2 2 3" xfId="1720"/>
    <cellStyle name="Comma 2 2 3 2 2 3 2" xfId="20239"/>
    <cellStyle name="Comma 2 2 3 2 2 4" xfId="1721"/>
    <cellStyle name="Comma 2 2 3 2 2 4 2" xfId="20240"/>
    <cellStyle name="Comma 2 2 3 2 2 5" xfId="20241"/>
    <cellStyle name="Comma 2 2 3 3" xfId="1722"/>
    <cellStyle name="Comma 2 2 3 4" xfId="1723"/>
    <cellStyle name="Comma 2 2 3 4 2" xfId="1724"/>
    <cellStyle name="Comma 2 2 3 4 2 2" xfId="20242"/>
    <cellStyle name="Comma 2 2 3 4 3" xfId="1725"/>
    <cellStyle name="Comma 2 2 3 4 3 2" xfId="20243"/>
    <cellStyle name="Comma 2 2 3 4 4" xfId="1726"/>
    <cellStyle name="Comma 2 2 3 4 4 2" xfId="20244"/>
    <cellStyle name="Comma 2 2 3 4 5" xfId="20245"/>
    <cellStyle name="Comma 2 2 3 5" xfId="1727"/>
    <cellStyle name="Comma 2 2 3 5 2" xfId="1728"/>
    <cellStyle name="Comma 2 2 3 5 2 2" xfId="20246"/>
    <cellStyle name="Comma 2 2 3 5 3" xfId="1729"/>
    <cellStyle name="Comma 2 2 3 5 3 2" xfId="20247"/>
    <cellStyle name="Comma 2 2 3 5 4" xfId="1730"/>
    <cellStyle name="Comma 2 2 3 5 4 2" xfId="20248"/>
    <cellStyle name="Comma 2 2 3 5 5" xfId="20249"/>
    <cellStyle name="Comma 2 2 3 6" xfId="1731"/>
    <cellStyle name="Comma 2 2 3 6 2" xfId="1732"/>
    <cellStyle name="Comma 2 2 3 6 2 2" xfId="20250"/>
    <cellStyle name="Comma 2 2 3 6 3" xfId="1733"/>
    <cellStyle name="Comma 2 2 3 6 3 2" xfId="20251"/>
    <cellStyle name="Comma 2 2 3 6 4" xfId="1734"/>
    <cellStyle name="Comma 2 2 3 6 4 2" xfId="20252"/>
    <cellStyle name="Comma 2 2 3 6 5" xfId="20253"/>
    <cellStyle name="Comma 2 2 4" xfId="1735"/>
    <cellStyle name="Comma 2 2 5" xfId="1736"/>
    <cellStyle name="Comma 2 2 6" xfId="1737"/>
    <cellStyle name="Comma 2 2 7" xfId="1738"/>
    <cellStyle name="Comma 2 2 7 2" xfId="1739"/>
    <cellStyle name="Comma 2 2 7 2 2" xfId="20254"/>
    <cellStyle name="Comma 2 2 7 3" xfId="1740"/>
    <cellStyle name="Comma 2 2 7 3 2" xfId="20255"/>
    <cellStyle name="Comma 2 2 7 4" xfId="1741"/>
    <cellStyle name="Comma 2 2 7 4 2" xfId="20256"/>
    <cellStyle name="Comma 2 2 7 5" xfId="1742"/>
    <cellStyle name="Comma 2 2 8" xfId="1743"/>
    <cellStyle name="Comma 2 2 8 2" xfId="1744"/>
    <cellStyle name="Comma 2 2 8 2 2" xfId="20257"/>
    <cellStyle name="Comma 2 2 8 3" xfId="1745"/>
    <cellStyle name="Comma 2 2 8 3 2" xfId="20258"/>
    <cellStyle name="Comma 2 2 8 4" xfId="1746"/>
    <cellStyle name="Comma 2 2 8 4 2" xfId="20259"/>
    <cellStyle name="Comma 2 2 8 5" xfId="20260"/>
    <cellStyle name="Comma 2 3" xfId="1747"/>
    <cellStyle name="Comma 2 3 2" xfId="1748"/>
    <cellStyle name="Comma 2 3 2 2" xfId="1749"/>
    <cellStyle name="Comma 2 3 2 2 2" xfId="1750"/>
    <cellStyle name="Comma 2 3 2 2 2 2" xfId="20261"/>
    <cellStyle name="Comma 2 3 2 2 3" xfId="1751"/>
    <cellStyle name="Comma 2 3 2 2 3 2" xfId="20262"/>
    <cellStyle name="Comma 2 3 2 2 4" xfId="1752"/>
    <cellStyle name="Comma 2 3 2 2 4 2" xfId="20263"/>
    <cellStyle name="Comma 2 3 2 2 5" xfId="20264"/>
    <cellStyle name="Comma 2 3 2 3" xfId="1753"/>
    <cellStyle name="Comma 2 3 2 3 2" xfId="1754"/>
    <cellStyle name="Comma 2 3 2 3 2 2" xfId="20265"/>
    <cellStyle name="Comma 2 3 2 3 3" xfId="1755"/>
    <cellStyle name="Comma 2 3 2 3 3 2" xfId="20266"/>
    <cellStyle name="Comma 2 3 2 3 4" xfId="1756"/>
    <cellStyle name="Comma 2 3 2 3 4 2" xfId="20267"/>
    <cellStyle name="Comma 2 3 2 3 5" xfId="20268"/>
    <cellStyle name="Comma 2 3 2 4" xfId="1757"/>
    <cellStyle name="Comma 2 3 2 4 2" xfId="1758"/>
    <cellStyle name="Comma 2 3 2 4 2 2" xfId="20269"/>
    <cellStyle name="Comma 2 3 2 4 3" xfId="1759"/>
    <cellStyle name="Comma 2 3 2 4 3 2" xfId="20270"/>
    <cellStyle name="Comma 2 3 2 4 4" xfId="1760"/>
    <cellStyle name="Comma 2 3 2 4 4 2" xfId="20271"/>
    <cellStyle name="Comma 2 3 2 4 5" xfId="20272"/>
    <cellStyle name="Comma 2 3 3" xfId="1761"/>
    <cellStyle name="Comma 2 3 3 2" xfId="1762"/>
    <cellStyle name="Comma 2 3 3 2 2" xfId="1763"/>
    <cellStyle name="Comma 2 3 3 2 2 2" xfId="20273"/>
    <cellStyle name="Comma 2 3 3 2 3" xfId="1764"/>
    <cellStyle name="Comma 2 3 3 2 3 2" xfId="20274"/>
    <cellStyle name="Comma 2 3 3 2 4" xfId="1765"/>
    <cellStyle name="Comma 2 3 3 2 4 2" xfId="20275"/>
    <cellStyle name="Comma 2 3 3 2 5" xfId="20276"/>
    <cellStyle name="Comma 2 3 3 3" xfId="1766"/>
    <cellStyle name="Comma 2 3 3 3 2" xfId="1767"/>
    <cellStyle name="Comma 2 3 3 3 2 2" xfId="20277"/>
    <cellStyle name="Comma 2 3 3 3 3" xfId="1768"/>
    <cellStyle name="Comma 2 3 3 3 3 2" xfId="20278"/>
    <cellStyle name="Comma 2 3 3 3 4" xfId="1769"/>
    <cellStyle name="Comma 2 3 3 3 4 2" xfId="20279"/>
    <cellStyle name="Comma 2 3 3 3 5" xfId="20280"/>
    <cellStyle name="Comma 2 3 3 4" xfId="1770"/>
    <cellStyle name="Comma 2 3 3 4 2" xfId="1771"/>
    <cellStyle name="Comma 2 3 3 4 2 2" xfId="20281"/>
    <cellStyle name="Comma 2 3 3 4 3" xfId="1772"/>
    <cellStyle name="Comma 2 3 3 4 3 2" xfId="20282"/>
    <cellStyle name="Comma 2 3 3 4 4" xfId="1773"/>
    <cellStyle name="Comma 2 3 3 4 4 2" xfId="20283"/>
    <cellStyle name="Comma 2 3 3 4 5" xfId="20284"/>
    <cellStyle name="Comma 2 3 4" xfId="1774"/>
    <cellStyle name="Comma 2 3 4 2" xfId="1775"/>
    <cellStyle name="Comma 2 3 4 2 2" xfId="1776"/>
    <cellStyle name="Comma 2 3 4 2 2 2" xfId="20285"/>
    <cellStyle name="Comma 2 3 4 2 3" xfId="1777"/>
    <cellStyle name="Comma 2 3 4 2 3 2" xfId="20286"/>
    <cellStyle name="Comma 2 3 4 2 4" xfId="1778"/>
    <cellStyle name="Comma 2 3 4 2 4 2" xfId="20287"/>
    <cellStyle name="Comma 2 3 4 2 5" xfId="20288"/>
    <cellStyle name="Comma 2 3 4 3" xfId="1779"/>
    <cellStyle name="Comma 2 3 4 3 2" xfId="1780"/>
    <cellStyle name="Comma 2 3 4 3 2 2" xfId="20289"/>
    <cellStyle name="Comma 2 3 4 3 3" xfId="1781"/>
    <cellStyle name="Comma 2 3 4 3 3 2" xfId="20290"/>
    <cellStyle name="Comma 2 3 4 3 4" xfId="1782"/>
    <cellStyle name="Comma 2 3 4 3 4 2" xfId="20291"/>
    <cellStyle name="Comma 2 3 4 3 5" xfId="20292"/>
    <cellStyle name="Comma 2 3 5" xfId="1783"/>
    <cellStyle name="Comma 2 3 6" xfId="1784"/>
    <cellStyle name="Comma 2 3 7" xfId="1785"/>
    <cellStyle name="Comma 2 4" xfId="1786"/>
    <cellStyle name="Comma 2 4 2" xfId="1787"/>
    <cellStyle name="Comma 2 4 2 2" xfId="1788"/>
    <cellStyle name="Comma 2 4 2 2 2" xfId="1789"/>
    <cellStyle name="Comma 2 4 2 2 2 2" xfId="20293"/>
    <cellStyle name="Comma 2 4 2 2 3" xfId="1790"/>
    <cellStyle name="Comma 2 4 2 2 3 2" xfId="20294"/>
    <cellStyle name="Comma 2 4 2 2 4" xfId="1791"/>
    <cellStyle name="Comma 2 4 2 2 4 2" xfId="20295"/>
    <cellStyle name="Comma 2 4 2 2 5" xfId="20296"/>
    <cellStyle name="Comma 2 4 3" xfId="1792"/>
    <cellStyle name="Comma 2 4 3 2" xfId="1793"/>
    <cellStyle name="Comma 2 4 3 2 2" xfId="1794"/>
    <cellStyle name="Comma 2 4 3 2 2 2" xfId="20297"/>
    <cellStyle name="Comma 2 4 3 2 3" xfId="1795"/>
    <cellStyle name="Comma 2 4 3 2 3 2" xfId="20298"/>
    <cellStyle name="Comma 2 4 3 2 4" xfId="1796"/>
    <cellStyle name="Comma 2 4 3 2 4 2" xfId="20299"/>
    <cellStyle name="Comma 2 4 3 2 5" xfId="20300"/>
    <cellStyle name="Comma 2 4 4" xfId="1797"/>
    <cellStyle name="Comma 2 4 4 2" xfId="1798"/>
    <cellStyle name="Comma 2 4 4 2 2" xfId="20301"/>
    <cellStyle name="Comma 2 4 4 3" xfId="1799"/>
    <cellStyle name="Comma 2 4 4 3 2" xfId="20302"/>
    <cellStyle name="Comma 2 4 4 4" xfId="1800"/>
    <cellStyle name="Comma 2 4 4 4 2" xfId="20303"/>
    <cellStyle name="Comma 2 4 4 5" xfId="20304"/>
    <cellStyle name="Comma 2 4 5" xfId="1801"/>
    <cellStyle name="Comma 2 4 5 2" xfId="1802"/>
    <cellStyle name="Comma 2 4 5 2 2" xfId="20305"/>
    <cellStyle name="Comma 2 4 5 3" xfId="1803"/>
    <cellStyle name="Comma 2 4 5 3 2" xfId="20306"/>
    <cellStyle name="Comma 2 4 5 4" xfId="1804"/>
    <cellStyle name="Comma 2 4 5 4 2" xfId="20307"/>
    <cellStyle name="Comma 2 4 5 5" xfId="1805"/>
    <cellStyle name="Comma 2 4 6" xfId="1806"/>
    <cellStyle name="Comma 2 4 6 2" xfId="1807"/>
    <cellStyle name="Comma 2 4 6 2 2" xfId="20308"/>
    <cellStyle name="Comma 2 4 6 3" xfId="1808"/>
    <cellStyle name="Comma 2 4 6 3 2" xfId="20309"/>
    <cellStyle name="Comma 2 4 6 4" xfId="1809"/>
    <cellStyle name="Comma 2 4 6 4 2" xfId="20310"/>
    <cellStyle name="Comma 2 4 6 5" xfId="1810"/>
    <cellStyle name="Comma 2 5" xfId="1811"/>
    <cellStyle name="Comma 2 5 10" xfId="1812"/>
    <cellStyle name="Comma 2 5 10 2" xfId="1813"/>
    <cellStyle name="Comma 2 5 10 2 2" xfId="20311"/>
    <cellStyle name="Comma 2 5 10 3" xfId="1814"/>
    <cellStyle name="Comma 2 5 10 3 2" xfId="20312"/>
    <cellStyle name="Comma 2 5 10 4" xfId="1815"/>
    <cellStyle name="Comma 2 5 10 4 2" xfId="20313"/>
    <cellStyle name="Comma 2 5 10 5" xfId="20314"/>
    <cellStyle name="Comma 2 5 11" xfId="1816"/>
    <cellStyle name="Comma 2 5 11 2" xfId="1817"/>
    <cellStyle name="Comma 2 5 11 2 2" xfId="20315"/>
    <cellStyle name="Comma 2 5 11 3" xfId="1818"/>
    <cellStyle name="Comma 2 5 11 3 2" xfId="20316"/>
    <cellStyle name="Comma 2 5 11 4" xfId="1819"/>
    <cellStyle name="Comma 2 5 11 4 2" xfId="20317"/>
    <cellStyle name="Comma 2 5 11 5" xfId="20318"/>
    <cellStyle name="Comma 2 5 12" xfId="1820"/>
    <cellStyle name="Comma 2 5 2" xfId="1821"/>
    <cellStyle name="Comma 2 5 2 10" xfId="1822"/>
    <cellStyle name="Comma 2 5 2 2" xfId="1823"/>
    <cellStyle name="Comma 2 5 2 2 2" xfId="1824"/>
    <cellStyle name="Comma 2 5 2 2 2 2" xfId="1825"/>
    <cellStyle name="Comma 2 5 2 2 2 2 2" xfId="1826"/>
    <cellStyle name="Comma 2 5 2 2 2 2 2 2" xfId="1827"/>
    <cellStyle name="Comma 2 5 2 2 2 2 2 2 2" xfId="20319"/>
    <cellStyle name="Comma 2 5 2 2 2 2 2 3" xfId="1828"/>
    <cellStyle name="Comma 2 5 2 2 2 2 2 3 2" xfId="20320"/>
    <cellStyle name="Comma 2 5 2 2 2 2 2 4" xfId="1829"/>
    <cellStyle name="Comma 2 5 2 2 2 2 2 4 2" xfId="20321"/>
    <cellStyle name="Comma 2 5 2 2 2 2 2 5" xfId="20322"/>
    <cellStyle name="Comma 2 5 2 2 2 2 3" xfId="1830"/>
    <cellStyle name="Comma 2 5 2 2 2 3" xfId="1831"/>
    <cellStyle name="Comma 2 5 2 2 2 3 2" xfId="1832"/>
    <cellStyle name="Comma 2 5 2 2 2 3 2 2" xfId="20323"/>
    <cellStyle name="Comma 2 5 2 2 2 3 3" xfId="1833"/>
    <cellStyle name="Comma 2 5 2 2 2 3 3 2" xfId="20324"/>
    <cellStyle name="Comma 2 5 2 2 2 3 4" xfId="1834"/>
    <cellStyle name="Comma 2 5 2 2 2 3 4 2" xfId="20325"/>
    <cellStyle name="Comma 2 5 2 2 2 3 5" xfId="20326"/>
    <cellStyle name="Comma 2 5 2 2 2 4" xfId="1835"/>
    <cellStyle name="Comma 2 5 2 2 2 4 2" xfId="1836"/>
    <cellStyle name="Comma 2 5 2 2 2 4 2 2" xfId="20327"/>
    <cellStyle name="Comma 2 5 2 2 2 4 3" xfId="1837"/>
    <cellStyle name="Comma 2 5 2 2 2 4 3 2" xfId="20328"/>
    <cellStyle name="Comma 2 5 2 2 2 4 4" xfId="1838"/>
    <cellStyle name="Comma 2 5 2 2 2 4 4 2" xfId="20329"/>
    <cellStyle name="Comma 2 5 2 2 2 4 5" xfId="20330"/>
    <cellStyle name="Comma 2 5 2 2 2 5" xfId="1839"/>
    <cellStyle name="Comma 2 5 2 2 2 5 2" xfId="1840"/>
    <cellStyle name="Comma 2 5 2 2 2 5 2 2" xfId="20331"/>
    <cellStyle name="Comma 2 5 2 2 2 5 3" xfId="1841"/>
    <cellStyle name="Comma 2 5 2 2 2 5 3 2" xfId="20332"/>
    <cellStyle name="Comma 2 5 2 2 2 5 4" xfId="1842"/>
    <cellStyle name="Comma 2 5 2 2 2 5 4 2" xfId="20333"/>
    <cellStyle name="Comma 2 5 2 2 2 5 5" xfId="20334"/>
    <cellStyle name="Comma 2 5 2 2 2 6" xfId="1843"/>
    <cellStyle name="Comma 2 5 2 2 3" xfId="1844"/>
    <cellStyle name="Comma 2 5 2 2 3 2" xfId="1845"/>
    <cellStyle name="Comma 2 5 2 2 3 2 2" xfId="1846"/>
    <cellStyle name="Comma 2 5 2 2 3 2 2 2" xfId="1847"/>
    <cellStyle name="Comma 2 5 2 2 3 2 2 2 2" xfId="20335"/>
    <cellStyle name="Comma 2 5 2 2 3 2 2 3" xfId="1848"/>
    <cellStyle name="Comma 2 5 2 2 3 2 2 3 2" xfId="20336"/>
    <cellStyle name="Comma 2 5 2 2 3 2 2 4" xfId="1849"/>
    <cellStyle name="Comma 2 5 2 2 3 2 2 4 2" xfId="20337"/>
    <cellStyle name="Comma 2 5 2 2 3 2 2 5" xfId="20338"/>
    <cellStyle name="Comma 2 5 2 2 3 2 3" xfId="1850"/>
    <cellStyle name="Comma 2 5 2 2 3 3" xfId="1851"/>
    <cellStyle name="Comma 2 5 2 2 3 3 2" xfId="1852"/>
    <cellStyle name="Comma 2 5 2 2 3 3 2 2" xfId="20339"/>
    <cellStyle name="Comma 2 5 2 2 3 3 3" xfId="1853"/>
    <cellStyle name="Comma 2 5 2 2 3 3 3 2" xfId="20340"/>
    <cellStyle name="Comma 2 5 2 2 3 3 4" xfId="1854"/>
    <cellStyle name="Comma 2 5 2 2 3 3 4 2" xfId="20341"/>
    <cellStyle name="Comma 2 5 2 2 3 3 5" xfId="20342"/>
    <cellStyle name="Comma 2 5 2 2 3 4" xfId="1855"/>
    <cellStyle name="Comma 2 5 2 2 3 4 2" xfId="1856"/>
    <cellStyle name="Comma 2 5 2 2 3 4 2 2" xfId="20343"/>
    <cellStyle name="Comma 2 5 2 2 3 4 3" xfId="1857"/>
    <cellStyle name="Comma 2 5 2 2 3 4 3 2" xfId="20344"/>
    <cellStyle name="Comma 2 5 2 2 3 4 4" xfId="1858"/>
    <cellStyle name="Comma 2 5 2 2 3 4 4 2" xfId="20345"/>
    <cellStyle name="Comma 2 5 2 2 3 4 5" xfId="20346"/>
    <cellStyle name="Comma 2 5 2 2 3 5" xfId="1859"/>
    <cellStyle name="Comma 2 5 2 2 3 5 2" xfId="1860"/>
    <cellStyle name="Comma 2 5 2 2 3 5 2 2" xfId="20347"/>
    <cellStyle name="Comma 2 5 2 2 3 5 3" xfId="1861"/>
    <cellStyle name="Comma 2 5 2 2 3 5 3 2" xfId="20348"/>
    <cellStyle name="Comma 2 5 2 2 3 5 4" xfId="1862"/>
    <cellStyle name="Comma 2 5 2 2 3 5 4 2" xfId="20349"/>
    <cellStyle name="Comma 2 5 2 2 3 5 5" xfId="20350"/>
    <cellStyle name="Comma 2 5 2 2 3 6" xfId="1863"/>
    <cellStyle name="Comma 2 5 2 2 4" xfId="1864"/>
    <cellStyle name="Comma 2 5 2 2 4 2" xfId="1865"/>
    <cellStyle name="Comma 2 5 2 2 4 2 2" xfId="1866"/>
    <cellStyle name="Comma 2 5 2 2 4 2 2 2" xfId="1867"/>
    <cellStyle name="Comma 2 5 2 2 4 2 2 2 2" xfId="20351"/>
    <cellStyle name="Comma 2 5 2 2 4 2 2 3" xfId="1868"/>
    <cellStyle name="Comma 2 5 2 2 4 2 2 3 2" xfId="20352"/>
    <cellStyle name="Comma 2 5 2 2 4 2 2 4" xfId="1869"/>
    <cellStyle name="Comma 2 5 2 2 4 2 2 4 2" xfId="20353"/>
    <cellStyle name="Comma 2 5 2 2 4 2 2 5" xfId="20354"/>
    <cellStyle name="Comma 2 5 2 2 4 2 3" xfId="1870"/>
    <cellStyle name="Comma 2 5 2 2 4 3" xfId="1871"/>
    <cellStyle name="Comma 2 5 2 2 4 3 2" xfId="1872"/>
    <cellStyle name="Comma 2 5 2 2 4 3 2 2" xfId="20355"/>
    <cellStyle name="Comma 2 5 2 2 4 3 3" xfId="1873"/>
    <cellStyle name="Comma 2 5 2 2 4 3 3 2" xfId="20356"/>
    <cellStyle name="Comma 2 5 2 2 4 3 4" xfId="1874"/>
    <cellStyle name="Comma 2 5 2 2 4 3 4 2" xfId="20357"/>
    <cellStyle name="Comma 2 5 2 2 4 3 5" xfId="20358"/>
    <cellStyle name="Comma 2 5 2 2 4 4" xfId="1875"/>
    <cellStyle name="Comma 2 5 2 2 4 4 2" xfId="1876"/>
    <cellStyle name="Comma 2 5 2 2 4 4 2 2" xfId="20359"/>
    <cellStyle name="Comma 2 5 2 2 4 4 3" xfId="1877"/>
    <cellStyle name="Comma 2 5 2 2 4 4 3 2" xfId="20360"/>
    <cellStyle name="Comma 2 5 2 2 4 4 4" xfId="1878"/>
    <cellStyle name="Comma 2 5 2 2 4 4 4 2" xfId="20361"/>
    <cellStyle name="Comma 2 5 2 2 4 4 5" xfId="20362"/>
    <cellStyle name="Comma 2 5 2 2 4 5" xfId="1879"/>
    <cellStyle name="Comma 2 5 2 2 4 5 2" xfId="1880"/>
    <cellStyle name="Comma 2 5 2 2 4 5 2 2" xfId="20363"/>
    <cellStyle name="Comma 2 5 2 2 4 5 3" xfId="1881"/>
    <cellStyle name="Comma 2 5 2 2 4 5 3 2" xfId="20364"/>
    <cellStyle name="Comma 2 5 2 2 4 5 4" xfId="1882"/>
    <cellStyle name="Comma 2 5 2 2 4 5 4 2" xfId="20365"/>
    <cellStyle name="Comma 2 5 2 2 4 5 5" xfId="20366"/>
    <cellStyle name="Comma 2 5 2 2 4 6" xfId="1883"/>
    <cellStyle name="Comma 2 5 2 2 5" xfId="1884"/>
    <cellStyle name="Comma 2 5 2 2 5 2" xfId="1885"/>
    <cellStyle name="Comma 2 5 2 2 5 2 2" xfId="1886"/>
    <cellStyle name="Comma 2 5 2 2 5 2 2 2" xfId="20367"/>
    <cellStyle name="Comma 2 5 2 2 5 2 3" xfId="1887"/>
    <cellStyle name="Comma 2 5 2 2 5 2 3 2" xfId="20368"/>
    <cellStyle name="Comma 2 5 2 2 5 2 4" xfId="1888"/>
    <cellStyle name="Comma 2 5 2 2 5 2 4 2" xfId="20369"/>
    <cellStyle name="Comma 2 5 2 2 5 2 5" xfId="20370"/>
    <cellStyle name="Comma 2 5 2 2 5 3" xfId="1889"/>
    <cellStyle name="Comma 2 5 2 2 6" xfId="1890"/>
    <cellStyle name="Comma 2 5 2 2 6 2" xfId="1891"/>
    <cellStyle name="Comma 2 5 2 2 6 2 2" xfId="20371"/>
    <cellStyle name="Comma 2 5 2 2 6 3" xfId="1892"/>
    <cellStyle name="Comma 2 5 2 2 6 3 2" xfId="20372"/>
    <cellStyle name="Comma 2 5 2 2 6 4" xfId="1893"/>
    <cellStyle name="Comma 2 5 2 2 6 4 2" xfId="20373"/>
    <cellStyle name="Comma 2 5 2 2 6 5" xfId="20374"/>
    <cellStyle name="Comma 2 5 2 2 7" xfId="1894"/>
    <cellStyle name="Comma 2 5 2 2 7 2" xfId="1895"/>
    <cellStyle name="Comma 2 5 2 2 7 2 2" xfId="20375"/>
    <cellStyle name="Comma 2 5 2 2 7 3" xfId="1896"/>
    <cellStyle name="Comma 2 5 2 2 7 3 2" xfId="20376"/>
    <cellStyle name="Comma 2 5 2 2 7 4" xfId="1897"/>
    <cellStyle name="Comma 2 5 2 2 7 4 2" xfId="20377"/>
    <cellStyle name="Comma 2 5 2 2 7 5" xfId="20378"/>
    <cellStyle name="Comma 2 5 2 2 8" xfId="1898"/>
    <cellStyle name="Comma 2 5 2 2 8 2" xfId="1899"/>
    <cellStyle name="Comma 2 5 2 2 8 2 2" xfId="20379"/>
    <cellStyle name="Comma 2 5 2 2 8 3" xfId="1900"/>
    <cellStyle name="Comma 2 5 2 2 8 3 2" xfId="20380"/>
    <cellStyle name="Comma 2 5 2 2 8 4" xfId="1901"/>
    <cellStyle name="Comma 2 5 2 2 8 4 2" xfId="20381"/>
    <cellStyle name="Comma 2 5 2 2 8 5" xfId="20382"/>
    <cellStyle name="Comma 2 5 2 2 9" xfId="1902"/>
    <cellStyle name="Comma 2 5 2 3" xfId="1903"/>
    <cellStyle name="Comma 2 5 2 3 2" xfId="1904"/>
    <cellStyle name="Comma 2 5 2 3 2 2" xfId="1905"/>
    <cellStyle name="Comma 2 5 2 3 2 2 2" xfId="1906"/>
    <cellStyle name="Comma 2 5 2 3 2 2 2 2" xfId="20383"/>
    <cellStyle name="Comma 2 5 2 3 2 2 3" xfId="1907"/>
    <cellStyle name="Comma 2 5 2 3 2 2 3 2" xfId="20384"/>
    <cellStyle name="Comma 2 5 2 3 2 2 4" xfId="1908"/>
    <cellStyle name="Comma 2 5 2 3 2 2 4 2" xfId="20385"/>
    <cellStyle name="Comma 2 5 2 3 2 2 5" xfId="20386"/>
    <cellStyle name="Comma 2 5 2 3 2 3" xfId="1909"/>
    <cellStyle name="Comma 2 5 2 3 3" xfId="1910"/>
    <cellStyle name="Comma 2 5 2 3 3 2" xfId="1911"/>
    <cellStyle name="Comma 2 5 2 3 3 2 2" xfId="20387"/>
    <cellStyle name="Comma 2 5 2 3 3 3" xfId="1912"/>
    <cellStyle name="Comma 2 5 2 3 3 3 2" xfId="20388"/>
    <cellStyle name="Comma 2 5 2 3 3 4" xfId="1913"/>
    <cellStyle name="Comma 2 5 2 3 3 4 2" xfId="20389"/>
    <cellStyle name="Comma 2 5 2 3 3 5" xfId="20390"/>
    <cellStyle name="Comma 2 5 2 3 4" xfId="1914"/>
    <cellStyle name="Comma 2 5 2 3 4 2" xfId="1915"/>
    <cellStyle name="Comma 2 5 2 3 4 2 2" xfId="20391"/>
    <cellStyle name="Comma 2 5 2 3 4 3" xfId="1916"/>
    <cellStyle name="Comma 2 5 2 3 4 3 2" xfId="20392"/>
    <cellStyle name="Comma 2 5 2 3 4 4" xfId="1917"/>
    <cellStyle name="Comma 2 5 2 3 4 4 2" xfId="20393"/>
    <cellStyle name="Comma 2 5 2 3 4 5" xfId="20394"/>
    <cellStyle name="Comma 2 5 2 3 5" xfId="1918"/>
    <cellStyle name="Comma 2 5 2 3 5 2" xfId="1919"/>
    <cellStyle name="Comma 2 5 2 3 5 2 2" xfId="20395"/>
    <cellStyle name="Comma 2 5 2 3 5 3" xfId="1920"/>
    <cellStyle name="Comma 2 5 2 3 5 3 2" xfId="20396"/>
    <cellStyle name="Comma 2 5 2 3 5 4" xfId="1921"/>
    <cellStyle name="Comma 2 5 2 3 5 4 2" xfId="20397"/>
    <cellStyle name="Comma 2 5 2 3 5 5" xfId="20398"/>
    <cellStyle name="Comma 2 5 2 3 6" xfId="1922"/>
    <cellStyle name="Comma 2 5 2 4" xfId="1923"/>
    <cellStyle name="Comma 2 5 2 4 2" xfId="1924"/>
    <cellStyle name="Comma 2 5 2 4 2 2" xfId="1925"/>
    <cellStyle name="Comma 2 5 2 4 2 2 2" xfId="1926"/>
    <cellStyle name="Comma 2 5 2 4 2 2 2 2" xfId="20399"/>
    <cellStyle name="Comma 2 5 2 4 2 2 3" xfId="1927"/>
    <cellStyle name="Comma 2 5 2 4 2 2 3 2" xfId="20400"/>
    <cellStyle name="Comma 2 5 2 4 2 2 4" xfId="1928"/>
    <cellStyle name="Comma 2 5 2 4 2 2 4 2" xfId="20401"/>
    <cellStyle name="Comma 2 5 2 4 2 2 5" xfId="20402"/>
    <cellStyle name="Comma 2 5 2 4 2 3" xfId="1929"/>
    <cellStyle name="Comma 2 5 2 4 3" xfId="1930"/>
    <cellStyle name="Comma 2 5 2 4 3 2" xfId="1931"/>
    <cellStyle name="Comma 2 5 2 4 3 2 2" xfId="20403"/>
    <cellStyle name="Comma 2 5 2 4 3 3" xfId="1932"/>
    <cellStyle name="Comma 2 5 2 4 3 3 2" xfId="20404"/>
    <cellStyle name="Comma 2 5 2 4 3 4" xfId="1933"/>
    <cellStyle name="Comma 2 5 2 4 3 4 2" xfId="20405"/>
    <cellStyle name="Comma 2 5 2 4 3 5" xfId="20406"/>
    <cellStyle name="Comma 2 5 2 4 4" xfId="1934"/>
    <cellStyle name="Comma 2 5 2 4 4 2" xfId="1935"/>
    <cellStyle name="Comma 2 5 2 4 4 2 2" xfId="20407"/>
    <cellStyle name="Comma 2 5 2 4 4 3" xfId="1936"/>
    <cellStyle name="Comma 2 5 2 4 4 3 2" xfId="20408"/>
    <cellStyle name="Comma 2 5 2 4 4 4" xfId="1937"/>
    <cellStyle name="Comma 2 5 2 4 4 4 2" xfId="20409"/>
    <cellStyle name="Comma 2 5 2 4 4 5" xfId="20410"/>
    <cellStyle name="Comma 2 5 2 4 5" xfId="1938"/>
    <cellStyle name="Comma 2 5 2 4 5 2" xfId="1939"/>
    <cellStyle name="Comma 2 5 2 4 5 2 2" xfId="20411"/>
    <cellStyle name="Comma 2 5 2 4 5 3" xfId="1940"/>
    <cellStyle name="Comma 2 5 2 4 5 3 2" xfId="20412"/>
    <cellStyle name="Comma 2 5 2 4 5 4" xfId="1941"/>
    <cellStyle name="Comma 2 5 2 4 5 4 2" xfId="20413"/>
    <cellStyle name="Comma 2 5 2 4 5 5" xfId="20414"/>
    <cellStyle name="Comma 2 5 2 4 6" xfId="1942"/>
    <cellStyle name="Comma 2 5 2 5" xfId="1943"/>
    <cellStyle name="Comma 2 5 2 5 2" xfId="1944"/>
    <cellStyle name="Comma 2 5 2 5 2 2" xfId="1945"/>
    <cellStyle name="Comma 2 5 2 5 2 2 2" xfId="1946"/>
    <cellStyle name="Comma 2 5 2 5 2 2 2 2" xfId="20415"/>
    <cellStyle name="Comma 2 5 2 5 2 2 3" xfId="1947"/>
    <cellStyle name="Comma 2 5 2 5 2 2 3 2" xfId="20416"/>
    <cellStyle name="Comma 2 5 2 5 2 2 4" xfId="1948"/>
    <cellStyle name="Comma 2 5 2 5 2 2 4 2" xfId="20417"/>
    <cellStyle name="Comma 2 5 2 5 2 2 5" xfId="20418"/>
    <cellStyle name="Comma 2 5 2 5 2 3" xfId="1949"/>
    <cellStyle name="Comma 2 5 2 5 3" xfId="1950"/>
    <cellStyle name="Comma 2 5 2 5 3 2" xfId="1951"/>
    <cellStyle name="Comma 2 5 2 5 3 2 2" xfId="20419"/>
    <cellStyle name="Comma 2 5 2 5 3 3" xfId="1952"/>
    <cellStyle name="Comma 2 5 2 5 3 3 2" xfId="20420"/>
    <cellStyle name="Comma 2 5 2 5 3 4" xfId="1953"/>
    <cellStyle name="Comma 2 5 2 5 3 4 2" xfId="20421"/>
    <cellStyle name="Comma 2 5 2 5 3 5" xfId="20422"/>
    <cellStyle name="Comma 2 5 2 5 4" xfId="1954"/>
    <cellStyle name="Comma 2 5 2 5 4 2" xfId="1955"/>
    <cellStyle name="Comma 2 5 2 5 4 2 2" xfId="20423"/>
    <cellStyle name="Comma 2 5 2 5 4 3" xfId="1956"/>
    <cellStyle name="Comma 2 5 2 5 4 3 2" xfId="20424"/>
    <cellStyle name="Comma 2 5 2 5 4 4" xfId="1957"/>
    <cellStyle name="Comma 2 5 2 5 4 4 2" xfId="20425"/>
    <cellStyle name="Comma 2 5 2 5 4 5" xfId="20426"/>
    <cellStyle name="Comma 2 5 2 5 5" xfId="1958"/>
    <cellStyle name="Comma 2 5 2 5 5 2" xfId="1959"/>
    <cellStyle name="Comma 2 5 2 5 5 2 2" xfId="20427"/>
    <cellStyle name="Comma 2 5 2 5 5 3" xfId="1960"/>
    <cellStyle name="Comma 2 5 2 5 5 3 2" xfId="20428"/>
    <cellStyle name="Comma 2 5 2 5 5 4" xfId="1961"/>
    <cellStyle name="Comma 2 5 2 5 5 4 2" xfId="20429"/>
    <cellStyle name="Comma 2 5 2 5 5 5" xfId="20430"/>
    <cellStyle name="Comma 2 5 2 5 6" xfId="1962"/>
    <cellStyle name="Comma 2 5 2 6" xfId="1963"/>
    <cellStyle name="Comma 2 5 2 6 2" xfId="1964"/>
    <cellStyle name="Comma 2 5 2 6 2 2" xfId="1965"/>
    <cellStyle name="Comma 2 5 2 6 2 2 2" xfId="20431"/>
    <cellStyle name="Comma 2 5 2 6 2 3" xfId="1966"/>
    <cellStyle name="Comma 2 5 2 6 2 3 2" xfId="20432"/>
    <cellStyle name="Comma 2 5 2 6 2 4" xfId="1967"/>
    <cellStyle name="Comma 2 5 2 6 2 4 2" xfId="20433"/>
    <cellStyle name="Comma 2 5 2 6 2 5" xfId="20434"/>
    <cellStyle name="Comma 2 5 2 6 3" xfId="1968"/>
    <cellStyle name="Comma 2 5 2 7" xfId="1969"/>
    <cellStyle name="Comma 2 5 2 7 2" xfId="1970"/>
    <cellStyle name="Comma 2 5 2 7 2 2" xfId="20435"/>
    <cellStyle name="Comma 2 5 2 7 3" xfId="1971"/>
    <cellStyle name="Comma 2 5 2 7 3 2" xfId="20436"/>
    <cellStyle name="Comma 2 5 2 7 4" xfId="1972"/>
    <cellStyle name="Comma 2 5 2 7 4 2" xfId="20437"/>
    <cellStyle name="Comma 2 5 2 7 5" xfId="20438"/>
    <cellStyle name="Comma 2 5 2 8" xfId="1973"/>
    <cellStyle name="Comma 2 5 2 8 2" xfId="1974"/>
    <cellStyle name="Comma 2 5 2 8 2 2" xfId="20439"/>
    <cellStyle name="Comma 2 5 2 8 3" xfId="1975"/>
    <cellStyle name="Comma 2 5 2 8 3 2" xfId="20440"/>
    <cellStyle name="Comma 2 5 2 8 4" xfId="1976"/>
    <cellStyle name="Comma 2 5 2 8 4 2" xfId="20441"/>
    <cellStyle name="Comma 2 5 2 8 5" xfId="20442"/>
    <cellStyle name="Comma 2 5 2 9" xfId="1977"/>
    <cellStyle name="Comma 2 5 2 9 2" xfId="1978"/>
    <cellStyle name="Comma 2 5 2 9 2 2" xfId="20443"/>
    <cellStyle name="Comma 2 5 2 9 3" xfId="1979"/>
    <cellStyle name="Comma 2 5 2 9 3 2" xfId="20444"/>
    <cellStyle name="Comma 2 5 2 9 4" xfId="1980"/>
    <cellStyle name="Comma 2 5 2 9 4 2" xfId="20445"/>
    <cellStyle name="Comma 2 5 2 9 5" xfId="20446"/>
    <cellStyle name="Comma 2 5 3" xfId="1981"/>
    <cellStyle name="Comma 2 5 3 10" xfId="1982"/>
    <cellStyle name="Comma 2 5 3 2" xfId="1983"/>
    <cellStyle name="Comma 2 5 3 2 2" xfId="1984"/>
    <cellStyle name="Comma 2 5 3 2 2 2" xfId="1985"/>
    <cellStyle name="Comma 2 5 3 2 2 2 2" xfId="1986"/>
    <cellStyle name="Comma 2 5 3 2 2 2 2 2" xfId="1987"/>
    <cellStyle name="Comma 2 5 3 2 2 2 2 2 2" xfId="20447"/>
    <cellStyle name="Comma 2 5 3 2 2 2 2 3" xfId="1988"/>
    <cellStyle name="Comma 2 5 3 2 2 2 2 3 2" xfId="20448"/>
    <cellStyle name="Comma 2 5 3 2 2 2 2 4" xfId="1989"/>
    <cellStyle name="Comma 2 5 3 2 2 2 2 4 2" xfId="20449"/>
    <cellStyle name="Comma 2 5 3 2 2 2 2 5" xfId="20450"/>
    <cellStyle name="Comma 2 5 3 2 2 2 3" xfId="1990"/>
    <cellStyle name="Comma 2 5 3 2 2 3" xfId="1991"/>
    <cellStyle name="Comma 2 5 3 2 2 3 2" xfId="1992"/>
    <cellStyle name="Comma 2 5 3 2 2 3 2 2" xfId="20451"/>
    <cellStyle name="Comma 2 5 3 2 2 3 3" xfId="1993"/>
    <cellStyle name="Comma 2 5 3 2 2 3 3 2" xfId="20452"/>
    <cellStyle name="Comma 2 5 3 2 2 3 4" xfId="1994"/>
    <cellStyle name="Comma 2 5 3 2 2 3 4 2" xfId="20453"/>
    <cellStyle name="Comma 2 5 3 2 2 3 5" xfId="20454"/>
    <cellStyle name="Comma 2 5 3 2 2 4" xfId="1995"/>
    <cellStyle name="Comma 2 5 3 2 2 4 2" xfId="1996"/>
    <cellStyle name="Comma 2 5 3 2 2 4 2 2" xfId="20455"/>
    <cellStyle name="Comma 2 5 3 2 2 4 3" xfId="1997"/>
    <cellStyle name="Comma 2 5 3 2 2 4 3 2" xfId="20456"/>
    <cellStyle name="Comma 2 5 3 2 2 4 4" xfId="1998"/>
    <cellStyle name="Comma 2 5 3 2 2 4 4 2" xfId="20457"/>
    <cellStyle name="Comma 2 5 3 2 2 4 5" xfId="20458"/>
    <cellStyle name="Comma 2 5 3 2 2 5" xfId="1999"/>
    <cellStyle name="Comma 2 5 3 2 2 5 2" xfId="2000"/>
    <cellStyle name="Comma 2 5 3 2 2 5 2 2" xfId="20459"/>
    <cellStyle name="Comma 2 5 3 2 2 5 3" xfId="2001"/>
    <cellStyle name="Comma 2 5 3 2 2 5 3 2" xfId="20460"/>
    <cellStyle name="Comma 2 5 3 2 2 5 4" xfId="2002"/>
    <cellStyle name="Comma 2 5 3 2 2 5 4 2" xfId="20461"/>
    <cellStyle name="Comma 2 5 3 2 2 5 5" xfId="20462"/>
    <cellStyle name="Comma 2 5 3 2 2 6" xfId="2003"/>
    <cellStyle name="Comma 2 5 3 2 3" xfId="2004"/>
    <cellStyle name="Comma 2 5 3 2 3 2" xfId="2005"/>
    <cellStyle name="Comma 2 5 3 2 3 2 2" xfId="2006"/>
    <cellStyle name="Comma 2 5 3 2 3 2 2 2" xfId="2007"/>
    <cellStyle name="Comma 2 5 3 2 3 2 2 2 2" xfId="20463"/>
    <cellStyle name="Comma 2 5 3 2 3 2 2 3" xfId="2008"/>
    <cellStyle name="Comma 2 5 3 2 3 2 2 3 2" xfId="20464"/>
    <cellStyle name="Comma 2 5 3 2 3 2 2 4" xfId="2009"/>
    <cellStyle name="Comma 2 5 3 2 3 2 2 4 2" xfId="20465"/>
    <cellStyle name="Comma 2 5 3 2 3 2 2 5" xfId="20466"/>
    <cellStyle name="Comma 2 5 3 2 3 2 3" xfId="2010"/>
    <cellStyle name="Comma 2 5 3 2 3 3" xfId="2011"/>
    <cellStyle name="Comma 2 5 3 2 3 3 2" xfId="2012"/>
    <cellStyle name="Comma 2 5 3 2 3 3 2 2" xfId="20467"/>
    <cellStyle name="Comma 2 5 3 2 3 3 3" xfId="2013"/>
    <cellStyle name="Comma 2 5 3 2 3 3 3 2" xfId="20468"/>
    <cellStyle name="Comma 2 5 3 2 3 3 4" xfId="2014"/>
    <cellStyle name="Comma 2 5 3 2 3 3 4 2" xfId="20469"/>
    <cellStyle name="Comma 2 5 3 2 3 3 5" xfId="20470"/>
    <cellStyle name="Comma 2 5 3 2 3 4" xfId="2015"/>
    <cellStyle name="Comma 2 5 3 2 3 4 2" xfId="2016"/>
    <cellStyle name="Comma 2 5 3 2 3 4 2 2" xfId="20471"/>
    <cellStyle name="Comma 2 5 3 2 3 4 3" xfId="2017"/>
    <cellStyle name="Comma 2 5 3 2 3 4 3 2" xfId="20472"/>
    <cellStyle name="Comma 2 5 3 2 3 4 4" xfId="2018"/>
    <cellStyle name="Comma 2 5 3 2 3 4 4 2" xfId="20473"/>
    <cellStyle name="Comma 2 5 3 2 3 4 5" xfId="20474"/>
    <cellStyle name="Comma 2 5 3 2 3 5" xfId="2019"/>
    <cellStyle name="Comma 2 5 3 2 3 5 2" xfId="2020"/>
    <cellStyle name="Comma 2 5 3 2 3 5 2 2" xfId="20475"/>
    <cellStyle name="Comma 2 5 3 2 3 5 3" xfId="2021"/>
    <cellStyle name="Comma 2 5 3 2 3 5 3 2" xfId="20476"/>
    <cellStyle name="Comma 2 5 3 2 3 5 4" xfId="2022"/>
    <cellStyle name="Comma 2 5 3 2 3 5 4 2" xfId="20477"/>
    <cellStyle name="Comma 2 5 3 2 3 5 5" xfId="20478"/>
    <cellStyle name="Comma 2 5 3 2 3 6" xfId="2023"/>
    <cellStyle name="Comma 2 5 3 2 4" xfId="2024"/>
    <cellStyle name="Comma 2 5 3 2 4 2" xfId="2025"/>
    <cellStyle name="Comma 2 5 3 2 4 2 2" xfId="2026"/>
    <cellStyle name="Comma 2 5 3 2 4 2 2 2" xfId="2027"/>
    <cellStyle name="Comma 2 5 3 2 4 2 2 2 2" xfId="20479"/>
    <cellStyle name="Comma 2 5 3 2 4 2 2 3" xfId="2028"/>
    <cellStyle name="Comma 2 5 3 2 4 2 2 3 2" xfId="20480"/>
    <cellStyle name="Comma 2 5 3 2 4 2 2 4" xfId="2029"/>
    <cellStyle name="Comma 2 5 3 2 4 2 2 4 2" xfId="20481"/>
    <cellStyle name="Comma 2 5 3 2 4 2 2 5" xfId="20482"/>
    <cellStyle name="Comma 2 5 3 2 4 2 3" xfId="2030"/>
    <cellStyle name="Comma 2 5 3 2 4 3" xfId="2031"/>
    <cellStyle name="Comma 2 5 3 2 4 3 2" xfId="2032"/>
    <cellStyle name="Comma 2 5 3 2 4 3 2 2" xfId="20483"/>
    <cellStyle name="Comma 2 5 3 2 4 3 3" xfId="2033"/>
    <cellStyle name="Comma 2 5 3 2 4 3 3 2" xfId="20484"/>
    <cellStyle name="Comma 2 5 3 2 4 3 4" xfId="2034"/>
    <cellStyle name="Comma 2 5 3 2 4 3 4 2" xfId="20485"/>
    <cellStyle name="Comma 2 5 3 2 4 3 5" xfId="20486"/>
    <cellStyle name="Comma 2 5 3 2 4 4" xfId="2035"/>
    <cellStyle name="Comma 2 5 3 2 4 4 2" xfId="2036"/>
    <cellStyle name="Comma 2 5 3 2 4 4 2 2" xfId="20487"/>
    <cellStyle name="Comma 2 5 3 2 4 4 3" xfId="2037"/>
    <cellStyle name="Comma 2 5 3 2 4 4 3 2" xfId="20488"/>
    <cellStyle name="Comma 2 5 3 2 4 4 4" xfId="2038"/>
    <cellStyle name="Comma 2 5 3 2 4 4 4 2" xfId="20489"/>
    <cellStyle name="Comma 2 5 3 2 4 4 5" xfId="20490"/>
    <cellStyle name="Comma 2 5 3 2 4 5" xfId="2039"/>
    <cellStyle name="Comma 2 5 3 2 4 5 2" xfId="2040"/>
    <cellStyle name="Comma 2 5 3 2 4 5 2 2" xfId="20491"/>
    <cellStyle name="Comma 2 5 3 2 4 5 3" xfId="2041"/>
    <cellStyle name="Comma 2 5 3 2 4 5 3 2" xfId="20492"/>
    <cellStyle name="Comma 2 5 3 2 4 5 4" xfId="2042"/>
    <cellStyle name="Comma 2 5 3 2 4 5 4 2" xfId="20493"/>
    <cellStyle name="Comma 2 5 3 2 4 5 5" xfId="20494"/>
    <cellStyle name="Comma 2 5 3 2 4 6" xfId="2043"/>
    <cellStyle name="Comma 2 5 3 2 5" xfId="2044"/>
    <cellStyle name="Comma 2 5 3 2 5 2" xfId="2045"/>
    <cellStyle name="Comma 2 5 3 2 5 2 2" xfId="2046"/>
    <cellStyle name="Comma 2 5 3 2 5 2 2 2" xfId="20495"/>
    <cellStyle name="Comma 2 5 3 2 5 2 3" xfId="2047"/>
    <cellStyle name="Comma 2 5 3 2 5 2 3 2" xfId="20496"/>
    <cellStyle name="Comma 2 5 3 2 5 2 4" xfId="2048"/>
    <cellStyle name="Comma 2 5 3 2 5 2 4 2" xfId="20497"/>
    <cellStyle name="Comma 2 5 3 2 5 2 5" xfId="20498"/>
    <cellStyle name="Comma 2 5 3 2 5 3" xfId="2049"/>
    <cellStyle name="Comma 2 5 3 2 6" xfId="2050"/>
    <cellStyle name="Comma 2 5 3 2 6 2" xfId="2051"/>
    <cellStyle name="Comma 2 5 3 2 6 2 2" xfId="20499"/>
    <cellStyle name="Comma 2 5 3 2 6 3" xfId="2052"/>
    <cellStyle name="Comma 2 5 3 2 6 3 2" xfId="20500"/>
    <cellStyle name="Comma 2 5 3 2 6 4" xfId="2053"/>
    <cellStyle name="Comma 2 5 3 2 6 4 2" xfId="20501"/>
    <cellStyle name="Comma 2 5 3 2 6 5" xfId="20502"/>
    <cellStyle name="Comma 2 5 3 2 7" xfId="2054"/>
    <cellStyle name="Comma 2 5 3 2 7 2" xfId="2055"/>
    <cellStyle name="Comma 2 5 3 2 7 2 2" xfId="20503"/>
    <cellStyle name="Comma 2 5 3 2 7 3" xfId="2056"/>
    <cellStyle name="Comma 2 5 3 2 7 3 2" xfId="20504"/>
    <cellStyle name="Comma 2 5 3 2 7 4" xfId="2057"/>
    <cellStyle name="Comma 2 5 3 2 7 4 2" xfId="20505"/>
    <cellStyle name="Comma 2 5 3 2 7 5" xfId="20506"/>
    <cellStyle name="Comma 2 5 3 2 8" xfId="2058"/>
    <cellStyle name="Comma 2 5 3 2 8 2" xfId="2059"/>
    <cellStyle name="Comma 2 5 3 2 8 2 2" xfId="20507"/>
    <cellStyle name="Comma 2 5 3 2 8 3" xfId="2060"/>
    <cellStyle name="Comma 2 5 3 2 8 3 2" xfId="20508"/>
    <cellStyle name="Comma 2 5 3 2 8 4" xfId="2061"/>
    <cellStyle name="Comma 2 5 3 2 8 4 2" xfId="20509"/>
    <cellStyle name="Comma 2 5 3 2 8 5" xfId="20510"/>
    <cellStyle name="Comma 2 5 3 2 9" xfId="2062"/>
    <cellStyle name="Comma 2 5 3 3" xfId="2063"/>
    <cellStyle name="Comma 2 5 3 3 2" xfId="2064"/>
    <cellStyle name="Comma 2 5 3 3 2 2" xfId="2065"/>
    <cellStyle name="Comma 2 5 3 3 2 2 2" xfId="2066"/>
    <cellStyle name="Comma 2 5 3 3 2 2 2 2" xfId="20511"/>
    <cellStyle name="Comma 2 5 3 3 2 2 3" xfId="2067"/>
    <cellStyle name="Comma 2 5 3 3 2 2 3 2" xfId="20512"/>
    <cellStyle name="Comma 2 5 3 3 2 2 4" xfId="2068"/>
    <cellStyle name="Comma 2 5 3 3 2 2 4 2" xfId="20513"/>
    <cellStyle name="Comma 2 5 3 3 2 2 5" xfId="20514"/>
    <cellStyle name="Comma 2 5 3 3 2 3" xfId="2069"/>
    <cellStyle name="Comma 2 5 3 3 3" xfId="2070"/>
    <cellStyle name="Comma 2 5 3 3 3 2" xfId="2071"/>
    <cellStyle name="Comma 2 5 3 3 3 2 2" xfId="20515"/>
    <cellStyle name="Comma 2 5 3 3 3 3" xfId="2072"/>
    <cellStyle name="Comma 2 5 3 3 3 3 2" xfId="20516"/>
    <cellStyle name="Comma 2 5 3 3 3 4" xfId="2073"/>
    <cellStyle name="Comma 2 5 3 3 3 4 2" xfId="20517"/>
    <cellStyle name="Comma 2 5 3 3 3 5" xfId="20518"/>
    <cellStyle name="Comma 2 5 3 3 4" xfId="2074"/>
    <cellStyle name="Comma 2 5 3 3 4 2" xfId="2075"/>
    <cellStyle name="Comma 2 5 3 3 4 2 2" xfId="20519"/>
    <cellStyle name="Comma 2 5 3 3 4 3" xfId="2076"/>
    <cellStyle name="Comma 2 5 3 3 4 3 2" xfId="20520"/>
    <cellStyle name="Comma 2 5 3 3 4 4" xfId="2077"/>
    <cellStyle name="Comma 2 5 3 3 4 4 2" xfId="20521"/>
    <cellStyle name="Comma 2 5 3 3 4 5" xfId="20522"/>
    <cellStyle name="Comma 2 5 3 3 5" xfId="2078"/>
    <cellStyle name="Comma 2 5 3 3 5 2" xfId="2079"/>
    <cellStyle name="Comma 2 5 3 3 5 2 2" xfId="20523"/>
    <cellStyle name="Comma 2 5 3 3 5 3" xfId="2080"/>
    <cellStyle name="Comma 2 5 3 3 5 3 2" xfId="20524"/>
    <cellStyle name="Comma 2 5 3 3 5 4" xfId="2081"/>
    <cellStyle name="Comma 2 5 3 3 5 4 2" xfId="20525"/>
    <cellStyle name="Comma 2 5 3 3 5 5" xfId="20526"/>
    <cellStyle name="Comma 2 5 3 3 6" xfId="2082"/>
    <cellStyle name="Comma 2 5 3 4" xfId="2083"/>
    <cellStyle name="Comma 2 5 3 4 2" xfId="2084"/>
    <cellStyle name="Comma 2 5 3 4 2 2" xfId="2085"/>
    <cellStyle name="Comma 2 5 3 4 2 2 2" xfId="2086"/>
    <cellStyle name="Comma 2 5 3 4 2 2 2 2" xfId="20527"/>
    <cellStyle name="Comma 2 5 3 4 2 2 3" xfId="2087"/>
    <cellStyle name="Comma 2 5 3 4 2 2 3 2" xfId="20528"/>
    <cellStyle name="Comma 2 5 3 4 2 2 4" xfId="2088"/>
    <cellStyle name="Comma 2 5 3 4 2 2 4 2" xfId="20529"/>
    <cellStyle name="Comma 2 5 3 4 2 2 5" xfId="20530"/>
    <cellStyle name="Comma 2 5 3 4 2 3" xfId="2089"/>
    <cellStyle name="Comma 2 5 3 4 3" xfId="2090"/>
    <cellStyle name="Comma 2 5 3 4 3 2" xfId="2091"/>
    <cellStyle name="Comma 2 5 3 4 3 2 2" xfId="20531"/>
    <cellStyle name="Comma 2 5 3 4 3 3" xfId="2092"/>
    <cellStyle name="Comma 2 5 3 4 3 3 2" xfId="20532"/>
    <cellStyle name="Comma 2 5 3 4 3 4" xfId="2093"/>
    <cellStyle name="Comma 2 5 3 4 3 4 2" xfId="20533"/>
    <cellStyle name="Comma 2 5 3 4 3 5" xfId="20534"/>
    <cellStyle name="Comma 2 5 3 4 4" xfId="2094"/>
    <cellStyle name="Comma 2 5 3 4 4 2" xfId="2095"/>
    <cellStyle name="Comma 2 5 3 4 4 2 2" xfId="20535"/>
    <cellStyle name="Comma 2 5 3 4 4 3" xfId="2096"/>
    <cellStyle name="Comma 2 5 3 4 4 3 2" xfId="20536"/>
    <cellStyle name="Comma 2 5 3 4 4 4" xfId="2097"/>
    <cellStyle name="Comma 2 5 3 4 4 4 2" xfId="20537"/>
    <cellStyle name="Comma 2 5 3 4 4 5" xfId="20538"/>
    <cellStyle name="Comma 2 5 3 4 5" xfId="2098"/>
    <cellStyle name="Comma 2 5 3 4 5 2" xfId="2099"/>
    <cellStyle name="Comma 2 5 3 4 5 2 2" xfId="20539"/>
    <cellStyle name="Comma 2 5 3 4 5 3" xfId="2100"/>
    <cellStyle name="Comma 2 5 3 4 5 3 2" xfId="20540"/>
    <cellStyle name="Comma 2 5 3 4 5 4" xfId="2101"/>
    <cellStyle name="Comma 2 5 3 4 5 4 2" xfId="20541"/>
    <cellStyle name="Comma 2 5 3 4 5 5" xfId="20542"/>
    <cellStyle name="Comma 2 5 3 4 6" xfId="2102"/>
    <cellStyle name="Comma 2 5 3 5" xfId="2103"/>
    <cellStyle name="Comma 2 5 3 5 2" xfId="2104"/>
    <cellStyle name="Comma 2 5 3 5 2 2" xfId="2105"/>
    <cellStyle name="Comma 2 5 3 5 2 2 2" xfId="2106"/>
    <cellStyle name="Comma 2 5 3 5 2 2 2 2" xfId="20543"/>
    <cellStyle name="Comma 2 5 3 5 2 2 3" xfId="2107"/>
    <cellStyle name="Comma 2 5 3 5 2 2 3 2" xfId="20544"/>
    <cellStyle name="Comma 2 5 3 5 2 2 4" xfId="2108"/>
    <cellStyle name="Comma 2 5 3 5 2 2 4 2" xfId="20545"/>
    <cellStyle name="Comma 2 5 3 5 2 2 5" xfId="20546"/>
    <cellStyle name="Comma 2 5 3 5 2 3" xfId="2109"/>
    <cellStyle name="Comma 2 5 3 5 3" xfId="2110"/>
    <cellStyle name="Comma 2 5 3 5 3 2" xfId="2111"/>
    <cellStyle name="Comma 2 5 3 5 3 2 2" xfId="20547"/>
    <cellStyle name="Comma 2 5 3 5 3 3" xfId="2112"/>
    <cellStyle name="Comma 2 5 3 5 3 3 2" xfId="20548"/>
    <cellStyle name="Comma 2 5 3 5 3 4" xfId="2113"/>
    <cellStyle name="Comma 2 5 3 5 3 4 2" xfId="20549"/>
    <cellStyle name="Comma 2 5 3 5 3 5" xfId="20550"/>
    <cellStyle name="Comma 2 5 3 5 4" xfId="2114"/>
    <cellStyle name="Comma 2 5 3 5 4 2" xfId="2115"/>
    <cellStyle name="Comma 2 5 3 5 4 2 2" xfId="20551"/>
    <cellStyle name="Comma 2 5 3 5 4 3" xfId="2116"/>
    <cellStyle name="Comma 2 5 3 5 4 3 2" xfId="20552"/>
    <cellStyle name="Comma 2 5 3 5 4 4" xfId="2117"/>
    <cellStyle name="Comma 2 5 3 5 4 4 2" xfId="20553"/>
    <cellStyle name="Comma 2 5 3 5 4 5" xfId="20554"/>
    <cellStyle name="Comma 2 5 3 5 5" xfId="2118"/>
    <cellStyle name="Comma 2 5 3 5 5 2" xfId="2119"/>
    <cellStyle name="Comma 2 5 3 5 5 2 2" xfId="20555"/>
    <cellStyle name="Comma 2 5 3 5 5 3" xfId="2120"/>
    <cellStyle name="Comma 2 5 3 5 5 3 2" xfId="20556"/>
    <cellStyle name="Comma 2 5 3 5 5 4" xfId="2121"/>
    <cellStyle name="Comma 2 5 3 5 5 4 2" xfId="20557"/>
    <cellStyle name="Comma 2 5 3 5 5 5" xfId="20558"/>
    <cellStyle name="Comma 2 5 3 5 6" xfId="2122"/>
    <cellStyle name="Comma 2 5 3 6" xfId="2123"/>
    <cellStyle name="Comma 2 5 3 6 2" xfId="2124"/>
    <cellStyle name="Comma 2 5 3 6 2 2" xfId="2125"/>
    <cellStyle name="Comma 2 5 3 6 2 2 2" xfId="20559"/>
    <cellStyle name="Comma 2 5 3 6 2 3" xfId="2126"/>
    <cellStyle name="Comma 2 5 3 6 2 3 2" xfId="20560"/>
    <cellStyle name="Comma 2 5 3 6 2 4" xfId="2127"/>
    <cellStyle name="Comma 2 5 3 6 2 4 2" xfId="20561"/>
    <cellStyle name="Comma 2 5 3 6 2 5" xfId="20562"/>
    <cellStyle name="Comma 2 5 3 6 3" xfId="2128"/>
    <cellStyle name="Comma 2 5 3 7" xfId="2129"/>
    <cellStyle name="Comma 2 5 3 7 2" xfId="2130"/>
    <cellStyle name="Comma 2 5 3 7 2 2" xfId="20563"/>
    <cellStyle name="Comma 2 5 3 7 3" xfId="2131"/>
    <cellStyle name="Comma 2 5 3 7 3 2" xfId="20564"/>
    <cellStyle name="Comma 2 5 3 7 4" xfId="2132"/>
    <cellStyle name="Comma 2 5 3 7 4 2" xfId="20565"/>
    <cellStyle name="Comma 2 5 3 7 5" xfId="20566"/>
    <cellStyle name="Comma 2 5 3 8" xfId="2133"/>
    <cellStyle name="Comma 2 5 3 8 2" xfId="2134"/>
    <cellStyle name="Comma 2 5 3 8 2 2" xfId="20567"/>
    <cellStyle name="Comma 2 5 3 8 3" xfId="2135"/>
    <cellStyle name="Comma 2 5 3 8 3 2" xfId="20568"/>
    <cellStyle name="Comma 2 5 3 8 4" xfId="2136"/>
    <cellStyle name="Comma 2 5 3 8 4 2" xfId="20569"/>
    <cellStyle name="Comma 2 5 3 8 5" xfId="20570"/>
    <cellStyle name="Comma 2 5 3 9" xfId="2137"/>
    <cellStyle name="Comma 2 5 3 9 2" xfId="2138"/>
    <cellStyle name="Comma 2 5 3 9 2 2" xfId="20571"/>
    <cellStyle name="Comma 2 5 3 9 3" xfId="2139"/>
    <cellStyle name="Comma 2 5 3 9 3 2" xfId="20572"/>
    <cellStyle name="Comma 2 5 3 9 4" xfId="2140"/>
    <cellStyle name="Comma 2 5 3 9 4 2" xfId="20573"/>
    <cellStyle name="Comma 2 5 3 9 5" xfId="20574"/>
    <cellStyle name="Comma 2 5 4" xfId="2141"/>
    <cellStyle name="Comma 2 5 4 2" xfId="2142"/>
    <cellStyle name="Comma 2 5 4 2 2" xfId="2143"/>
    <cellStyle name="Comma 2 5 4 2 2 2" xfId="2144"/>
    <cellStyle name="Comma 2 5 4 2 2 2 2" xfId="2145"/>
    <cellStyle name="Comma 2 5 4 2 2 2 2 2" xfId="20575"/>
    <cellStyle name="Comma 2 5 4 2 2 2 3" xfId="2146"/>
    <cellStyle name="Comma 2 5 4 2 2 2 3 2" xfId="20576"/>
    <cellStyle name="Comma 2 5 4 2 2 2 4" xfId="2147"/>
    <cellStyle name="Comma 2 5 4 2 2 2 4 2" xfId="20577"/>
    <cellStyle name="Comma 2 5 4 2 2 2 5" xfId="20578"/>
    <cellStyle name="Comma 2 5 4 2 2 3" xfId="2148"/>
    <cellStyle name="Comma 2 5 4 2 3" xfId="2149"/>
    <cellStyle name="Comma 2 5 4 2 3 2" xfId="2150"/>
    <cellStyle name="Comma 2 5 4 2 3 2 2" xfId="20579"/>
    <cellStyle name="Comma 2 5 4 2 3 3" xfId="2151"/>
    <cellStyle name="Comma 2 5 4 2 3 3 2" xfId="20580"/>
    <cellStyle name="Comma 2 5 4 2 3 4" xfId="2152"/>
    <cellStyle name="Comma 2 5 4 2 3 4 2" xfId="20581"/>
    <cellStyle name="Comma 2 5 4 2 3 5" xfId="20582"/>
    <cellStyle name="Comma 2 5 4 2 4" xfId="2153"/>
    <cellStyle name="Comma 2 5 4 2 4 2" xfId="2154"/>
    <cellStyle name="Comma 2 5 4 2 4 2 2" xfId="20583"/>
    <cellStyle name="Comma 2 5 4 2 4 3" xfId="2155"/>
    <cellStyle name="Comma 2 5 4 2 4 3 2" xfId="20584"/>
    <cellStyle name="Comma 2 5 4 2 4 4" xfId="2156"/>
    <cellStyle name="Comma 2 5 4 2 4 4 2" xfId="20585"/>
    <cellStyle name="Comma 2 5 4 2 4 5" xfId="20586"/>
    <cellStyle name="Comma 2 5 4 2 5" xfId="2157"/>
    <cellStyle name="Comma 2 5 4 2 5 2" xfId="2158"/>
    <cellStyle name="Comma 2 5 4 2 5 2 2" xfId="20587"/>
    <cellStyle name="Comma 2 5 4 2 5 3" xfId="2159"/>
    <cellStyle name="Comma 2 5 4 2 5 3 2" xfId="20588"/>
    <cellStyle name="Comma 2 5 4 2 5 4" xfId="2160"/>
    <cellStyle name="Comma 2 5 4 2 5 4 2" xfId="20589"/>
    <cellStyle name="Comma 2 5 4 2 5 5" xfId="20590"/>
    <cellStyle name="Comma 2 5 4 2 6" xfId="2161"/>
    <cellStyle name="Comma 2 5 4 3" xfId="2162"/>
    <cellStyle name="Comma 2 5 4 3 2" xfId="2163"/>
    <cellStyle name="Comma 2 5 4 3 2 2" xfId="2164"/>
    <cellStyle name="Comma 2 5 4 3 2 2 2" xfId="2165"/>
    <cellStyle name="Comma 2 5 4 3 2 2 2 2" xfId="20591"/>
    <cellStyle name="Comma 2 5 4 3 2 2 3" xfId="2166"/>
    <cellStyle name="Comma 2 5 4 3 2 2 3 2" xfId="20592"/>
    <cellStyle name="Comma 2 5 4 3 2 2 4" xfId="2167"/>
    <cellStyle name="Comma 2 5 4 3 2 2 4 2" xfId="20593"/>
    <cellStyle name="Comma 2 5 4 3 2 2 5" xfId="20594"/>
    <cellStyle name="Comma 2 5 4 3 2 3" xfId="2168"/>
    <cellStyle name="Comma 2 5 4 3 3" xfId="2169"/>
    <cellStyle name="Comma 2 5 4 3 3 2" xfId="2170"/>
    <cellStyle name="Comma 2 5 4 3 3 2 2" xfId="20595"/>
    <cellStyle name="Comma 2 5 4 3 3 3" xfId="2171"/>
    <cellStyle name="Comma 2 5 4 3 3 3 2" xfId="20596"/>
    <cellStyle name="Comma 2 5 4 3 3 4" xfId="2172"/>
    <cellStyle name="Comma 2 5 4 3 3 4 2" xfId="20597"/>
    <cellStyle name="Comma 2 5 4 3 3 5" xfId="20598"/>
    <cellStyle name="Comma 2 5 4 3 4" xfId="2173"/>
    <cellStyle name="Comma 2 5 4 3 4 2" xfId="2174"/>
    <cellStyle name="Comma 2 5 4 3 4 2 2" xfId="20599"/>
    <cellStyle name="Comma 2 5 4 3 4 3" xfId="2175"/>
    <cellStyle name="Comma 2 5 4 3 4 3 2" xfId="20600"/>
    <cellStyle name="Comma 2 5 4 3 4 4" xfId="2176"/>
    <cellStyle name="Comma 2 5 4 3 4 4 2" xfId="20601"/>
    <cellStyle name="Comma 2 5 4 3 4 5" xfId="20602"/>
    <cellStyle name="Comma 2 5 4 3 5" xfId="2177"/>
    <cellStyle name="Comma 2 5 4 3 5 2" xfId="2178"/>
    <cellStyle name="Comma 2 5 4 3 5 2 2" xfId="20603"/>
    <cellStyle name="Comma 2 5 4 3 5 3" xfId="2179"/>
    <cellStyle name="Comma 2 5 4 3 5 3 2" xfId="20604"/>
    <cellStyle name="Comma 2 5 4 3 5 4" xfId="2180"/>
    <cellStyle name="Comma 2 5 4 3 5 4 2" xfId="20605"/>
    <cellStyle name="Comma 2 5 4 3 5 5" xfId="20606"/>
    <cellStyle name="Comma 2 5 4 3 6" xfId="2181"/>
    <cellStyle name="Comma 2 5 4 4" xfId="2182"/>
    <cellStyle name="Comma 2 5 4 4 2" xfId="2183"/>
    <cellStyle name="Comma 2 5 4 4 2 2" xfId="2184"/>
    <cellStyle name="Comma 2 5 4 4 2 2 2" xfId="2185"/>
    <cellStyle name="Comma 2 5 4 4 2 2 2 2" xfId="20607"/>
    <cellStyle name="Comma 2 5 4 4 2 2 3" xfId="2186"/>
    <cellStyle name="Comma 2 5 4 4 2 2 3 2" xfId="20608"/>
    <cellStyle name="Comma 2 5 4 4 2 2 4" xfId="2187"/>
    <cellStyle name="Comma 2 5 4 4 2 2 4 2" xfId="20609"/>
    <cellStyle name="Comma 2 5 4 4 2 2 5" xfId="20610"/>
    <cellStyle name="Comma 2 5 4 4 2 3" xfId="2188"/>
    <cellStyle name="Comma 2 5 4 4 3" xfId="2189"/>
    <cellStyle name="Comma 2 5 4 4 3 2" xfId="2190"/>
    <cellStyle name="Comma 2 5 4 4 3 2 2" xfId="20611"/>
    <cellStyle name="Comma 2 5 4 4 3 3" xfId="2191"/>
    <cellStyle name="Comma 2 5 4 4 3 3 2" xfId="20612"/>
    <cellStyle name="Comma 2 5 4 4 3 4" xfId="2192"/>
    <cellStyle name="Comma 2 5 4 4 3 4 2" xfId="20613"/>
    <cellStyle name="Comma 2 5 4 4 3 5" xfId="20614"/>
    <cellStyle name="Comma 2 5 4 4 4" xfId="2193"/>
    <cellStyle name="Comma 2 5 4 4 4 2" xfId="2194"/>
    <cellStyle name="Comma 2 5 4 4 4 2 2" xfId="20615"/>
    <cellStyle name="Comma 2 5 4 4 4 3" xfId="2195"/>
    <cellStyle name="Comma 2 5 4 4 4 3 2" xfId="20616"/>
    <cellStyle name="Comma 2 5 4 4 4 4" xfId="2196"/>
    <cellStyle name="Comma 2 5 4 4 4 4 2" xfId="20617"/>
    <cellStyle name="Comma 2 5 4 4 4 5" xfId="20618"/>
    <cellStyle name="Comma 2 5 4 4 5" xfId="2197"/>
    <cellStyle name="Comma 2 5 4 4 5 2" xfId="2198"/>
    <cellStyle name="Comma 2 5 4 4 5 2 2" xfId="20619"/>
    <cellStyle name="Comma 2 5 4 4 5 3" xfId="2199"/>
    <cellStyle name="Comma 2 5 4 4 5 3 2" xfId="20620"/>
    <cellStyle name="Comma 2 5 4 4 5 4" xfId="2200"/>
    <cellStyle name="Comma 2 5 4 4 5 4 2" xfId="20621"/>
    <cellStyle name="Comma 2 5 4 4 5 5" xfId="20622"/>
    <cellStyle name="Comma 2 5 4 4 6" xfId="2201"/>
    <cellStyle name="Comma 2 5 4 5" xfId="2202"/>
    <cellStyle name="Comma 2 5 4 5 2" xfId="2203"/>
    <cellStyle name="Comma 2 5 4 5 2 2" xfId="2204"/>
    <cellStyle name="Comma 2 5 4 5 2 2 2" xfId="20623"/>
    <cellStyle name="Comma 2 5 4 5 2 3" xfId="2205"/>
    <cellStyle name="Comma 2 5 4 5 2 3 2" xfId="20624"/>
    <cellStyle name="Comma 2 5 4 5 2 4" xfId="2206"/>
    <cellStyle name="Comma 2 5 4 5 2 4 2" xfId="20625"/>
    <cellStyle name="Comma 2 5 4 5 2 5" xfId="20626"/>
    <cellStyle name="Comma 2 5 4 5 3" xfId="2207"/>
    <cellStyle name="Comma 2 5 4 6" xfId="2208"/>
    <cellStyle name="Comma 2 5 4 6 2" xfId="2209"/>
    <cellStyle name="Comma 2 5 4 6 2 2" xfId="20627"/>
    <cellStyle name="Comma 2 5 4 6 3" xfId="2210"/>
    <cellStyle name="Comma 2 5 4 6 3 2" xfId="20628"/>
    <cellStyle name="Comma 2 5 4 6 4" xfId="2211"/>
    <cellStyle name="Comma 2 5 4 6 4 2" xfId="20629"/>
    <cellStyle name="Comma 2 5 4 6 5" xfId="20630"/>
    <cellStyle name="Comma 2 5 4 7" xfId="2212"/>
    <cellStyle name="Comma 2 5 4 7 2" xfId="2213"/>
    <cellStyle name="Comma 2 5 4 7 2 2" xfId="20631"/>
    <cellStyle name="Comma 2 5 4 7 3" xfId="2214"/>
    <cellStyle name="Comma 2 5 4 7 3 2" xfId="20632"/>
    <cellStyle name="Comma 2 5 4 7 4" xfId="2215"/>
    <cellStyle name="Comma 2 5 4 7 4 2" xfId="20633"/>
    <cellStyle name="Comma 2 5 4 7 5" xfId="20634"/>
    <cellStyle name="Comma 2 5 4 8" xfId="2216"/>
    <cellStyle name="Comma 2 5 4 8 2" xfId="2217"/>
    <cellStyle name="Comma 2 5 4 8 2 2" xfId="20635"/>
    <cellStyle name="Comma 2 5 4 8 3" xfId="2218"/>
    <cellStyle name="Comma 2 5 4 8 3 2" xfId="20636"/>
    <cellStyle name="Comma 2 5 4 8 4" xfId="2219"/>
    <cellStyle name="Comma 2 5 4 8 4 2" xfId="20637"/>
    <cellStyle name="Comma 2 5 4 8 5" xfId="20638"/>
    <cellStyle name="Comma 2 5 4 9" xfId="2220"/>
    <cellStyle name="Comma 2 5 5" xfId="2221"/>
    <cellStyle name="Comma 2 5 5 2" xfId="2222"/>
    <cellStyle name="Comma 2 5 5 2 2" xfId="2223"/>
    <cellStyle name="Comma 2 5 5 2 2 2" xfId="2224"/>
    <cellStyle name="Comma 2 5 5 2 2 2 2" xfId="20639"/>
    <cellStyle name="Comma 2 5 5 2 2 3" xfId="2225"/>
    <cellStyle name="Comma 2 5 5 2 2 3 2" xfId="20640"/>
    <cellStyle name="Comma 2 5 5 2 2 4" xfId="2226"/>
    <cellStyle name="Comma 2 5 5 2 2 4 2" xfId="20641"/>
    <cellStyle name="Comma 2 5 5 2 2 5" xfId="20642"/>
    <cellStyle name="Comma 2 5 5 2 3" xfId="2227"/>
    <cellStyle name="Comma 2 5 5 3" xfId="2228"/>
    <cellStyle name="Comma 2 5 5 3 2" xfId="2229"/>
    <cellStyle name="Comma 2 5 5 3 2 2" xfId="20643"/>
    <cellStyle name="Comma 2 5 5 3 3" xfId="2230"/>
    <cellStyle name="Comma 2 5 5 3 3 2" xfId="20644"/>
    <cellStyle name="Comma 2 5 5 3 4" xfId="2231"/>
    <cellStyle name="Comma 2 5 5 3 4 2" xfId="20645"/>
    <cellStyle name="Comma 2 5 5 3 5" xfId="20646"/>
    <cellStyle name="Comma 2 5 5 4" xfId="2232"/>
    <cellStyle name="Comma 2 5 5 4 2" xfId="2233"/>
    <cellStyle name="Comma 2 5 5 4 2 2" xfId="20647"/>
    <cellStyle name="Comma 2 5 5 4 3" xfId="2234"/>
    <cellStyle name="Comma 2 5 5 4 3 2" xfId="20648"/>
    <cellStyle name="Comma 2 5 5 4 4" xfId="2235"/>
    <cellStyle name="Comma 2 5 5 4 4 2" xfId="20649"/>
    <cellStyle name="Comma 2 5 5 4 5" xfId="20650"/>
    <cellStyle name="Comma 2 5 5 5" xfId="2236"/>
    <cellStyle name="Comma 2 5 5 5 2" xfId="2237"/>
    <cellStyle name="Comma 2 5 5 5 2 2" xfId="20651"/>
    <cellStyle name="Comma 2 5 5 5 3" xfId="2238"/>
    <cellStyle name="Comma 2 5 5 5 3 2" xfId="20652"/>
    <cellStyle name="Comma 2 5 5 5 4" xfId="2239"/>
    <cellStyle name="Comma 2 5 5 5 4 2" xfId="20653"/>
    <cellStyle name="Comma 2 5 5 5 5" xfId="20654"/>
    <cellStyle name="Comma 2 5 5 6" xfId="2240"/>
    <cellStyle name="Comma 2 5 6" xfId="2241"/>
    <cellStyle name="Comma 2 5 6 2" xfId="2242"/>
    <cellStyle name="Comma 2 5 6 2 2" xfId="2243"/>
    <cellStyle name="Comma 2 5 6 2 2 2" xfId="2244"/>
    <cellStyle name="Comma 2 5 6 2 2 2 2" xfId="20655"/>
    <cellStyle name="Comma 2 5 6 2 2 3" xfId="2245"/>
    <cellStyle name="Comma 2 5 6 2 2 3 2" xfId="20656"/>
    <cellStyle name="Comma 2 5 6 2 2 4" xfId="2246"/>
    <cellStyle name="Comma 2 5 6 2 2 4 2" xfId="20657"/>
    <cellStyle name="Comma 2 5 6 2 2 5" xfId="20658"/>
    <cellStyle name="Comma 2 5 6 2 3" xfId="2247"/>
    <cellStyle name="Comma 2 5 6 3" xfId="2248"/>
    <cellStyle name="Comma 2 5 6 3 2" xfId="2249"/>
    <cellStyle name="Comma 2 5 6 3 2 2" xfId="20659"/>
    <cellStyle name="Comma 2 5 6 3 3" xfId="2250"/>
    <cellStyle name="Comma 2 5 6 3 3 2" xfId="20660"/>
    <cellStyle name="Comma 2 5 6 3 4" xfId="2251"/>
    <cellStyle name="Comma 2 5 6 3 4 2" xfId="20661"/>
    <cellStyle name="Comma 2 5 6 3 5" xfId="20662"/>
    <cellStyle name="Comma 2 5 6 4" xfId="2252"/>
    <cellStyle name="Comma 2 5 6 4 2" xfId="2253"/>
    <cellStyle name="Comma 2 5 6 4 2 2" xfId="20663"/>
    <cellStyle name="Comma 2 5 6 4 3" xfId="2254"/>
    <cellStyle name="Comma 2 5 6 4 3 2" xfId="20664"/>
    <cellStyle name="Comma 2 5 6 4 4" xfId="2255"/>
    <cellStyle name="Comma 2 5 6 4 4 2" xfId="20665"/>
    <cellStyle name="Comma 2 5 6 4 5" xfId="20666"/>
    <cellStyle name="Comma 2 5 6 5" xfId="2256"/>
    <cellStyle name="Comma 2 5 6 5 2" xfId="2257"/>
    <cellStyle name="Comma 2 5 6 5 2 2" xfId="20667"/>
    <cellStyle name="Comma 2 5 6 5 3" xfId="2258"/>
    <cellStyle name="Comma 2 5 6 5 3 2" xfId="20668"/>
    <cellStyle name="Comma 2 5 6 5 4" xfId="2259"/>
    <cellStyle name="Comma 2 5 6 5 4 2" xfId="20669"/>
    <cellStyle name="Comma 2 5 6 5 5" xfId="20670"/>
    <cellStyle name="Comma 2 5 6 6" xfId="2260"/>
    <cellStyle name="Comma 2 5 7" xfId="2261"/>
    <cellStyle name="Comma 2 5 7 2" xfId="2262"/>
    <cellStyle name="Comma 2 5 7 2 2" xfId="2263"/>
    <cellStyle name="Comma 2 5 7 2 2 2" xfId="2264"/>
    <cellStyle name="Comma 2 5 7 2 2 2 2" xfId="20671"/>
    <cellStyle name="Comma 2 5 7 2 2 3" xfId="2265"/>
    <cellStyle name="Comma 2 5 7 2 2 3 2" xfId="20672"/>
    <cellStyle name="Comma 2 5 7 2 2 4" xfId="2266"/>
    <cellStyle name="Comma 2 5 7 2 2 4 2" xfId="20673"/>
    <cellStyle name="Comma 2 5 7 2 2 5" xfId="20674"/>
    <cellStyle name="Comma 2 5 7 2 3" xfId="2267"/>
    <cellStyle name="Comma 2 5 7 3" xfId="2268"/>
    <cellStyle name="Comma 2 5 7 3 2" xfId="2269"/>
    <cellStyle name="Comma 2 5 7 3 2 2" xfId="20675"/>
    <cellStyle name="Comma 2 5 7 3 3" xfId="2270"/>
    <cellStyle name="Comma 2 5 7 3 3 2" xfId="20676"/>
    <cellStyle name="Comma 2 5 7 3 4" xfId="2271"/>
    <cellStyle name="Comma 2 5 7 3 4 2" xfId="20677"/>
    <cellStyle name="Comma 2 5 7 3 5" xfId="20678"/>
    <cellStyle name="Comma 2 5 7 4" xfId="2272"/>
    <cellStyle name="Comma 2 5 7 4 2" xfId="2273"/>
    <cellStyle name="Comma 2 5 7 4 2 2" xfId="20679"/>
    <cellStyle name="Comma 2 5 7 4 3" xfId="2274"/>
    <cellStyle name="Comma 2 5 7 4 3 2" xfId="20680"/>
    <cellStyle name="Comma 2 5 7 4 4" xfId="2275"/>
    <cellStyle name="Comma 2 5 7 4 4 2" xfId="20681"/>
    <cellStyle name="Comma 2 5 7 4 5" xfId="20682"/>
    <cellStyle name="Comma 2 5 7 5" xfId="2276"/>
    <cellStyle name="Comma 2 5 7 5 2" xfId="2277"/>
    <cellStyle name="Comma 2 5 7 5 2 2" xfId="20683"/>
    <cellStyle name="Comma 2 5 7 5 3" xfId="2278"/>
    <cellStyle name="Comma 2 5 7 5 3 2" xfId="20684"/>
    <cellStyle name="Comma 2 5 7 5 4" xfId="2279"/>
    <cellStyle name="Comma 2 5 7 5 4 2" xfId="20685"/>
    <cellStyle name="Comma 2 5 7 5 5" xfId="20686"/>
    <cellStyle name="Comma 2 5 7 6" xfId="2280"/>
    <cellStyle name="Comma 2 5 8" xfId="2281"/>
    <cellStyle name="Comma 2 5 8 2" xfId="2282"/>
    <cellStyle name="Comma 2 5 8 2 2" xfId="2283"/>
    <cellStyle name="Comma 2 5 8 2 2 2" xfId="20687"/>
    <cellStyle name="Comma 2 5 8 2 3" xfId="2284"/>
    <cellStyle name="Comma 2 5 8 2 3 2" xfId="20688"/>
    <cellStyle name="Comma 2 5 8 2 4" xfId="2285"/>
    <cellStyle name="Comma 2 5 8 2 4 2" xfId="20689"/>
    <cellStyle name="Comma 2 5 8 2 5" xfId="20690"/>
    <cellStyle name="Comma 2 5 8 3" xfId="2286"/>
    <cellStyle name="Comma 2 5 9" xfId="2287"/>
    <cellStyle name="Comma 2 5 9 2" xfId="2288"/>
    <cellStyle name="Comma 2 5 9 2 2" xfId="20691"/>
    <cellStyle name="Comma 2 5 9 3" xfId="2289"/>
    <cellStyle name="Comma 2 5 9 3 2" xfId="20692"/>
    <cellStyle name="Comma 2 5 9 4" xfId="2290"/>
    <cellStyle name="Comma 2 5 9 4 2" xfId="20693"/>
    <cellStyle name="Comma 2 5 9 5" xfId="20694"/>
    <cellStyle name="Comma 2 6" xfId="2291"/>
    <cellStyle name="Comma 2 6 10" xfId="2292"/>
    <cellStyle name="Comma 2 6 10 2" xfId="2293"/>
    <cellStyle name="Comma 2 6 10 2 2" xfId="20695"/>
    <cellStyle name="Comma 2 6 10 3" xfId="2294"/>
    <cellStyle name="Comma 2 6 10 3 2" xfId="20696"/>
    <cellStyle name="Comma 2 6 10 4" xfId="2295"/>
    <cellStyle name="Comma 2 6 10 4 2" xfId="20697"/>
    <cellStyle name="Comma 2 6 10 5" xfId="20698"/>
    <cellStyle name="Comma 2 6 11" xfId="2296"/>
    <cellStyle name="Comma 2 6 11 2" xfId="2297"/>
    <cellStyle name="Comma 2 6 11 2 2" xfId="20699"/>
    <cellStyle name="Comma 2 6 11 3" xfId="2298"/>
    <cellStyle name="Comma 2 6 11 3 2" xfId="20700"/>
    <cellStyle name="Comma 2 6 11 4" xfId="2299"/>
    <cellStyle name="Comma 2 6 11 4 2" xfId="20701"/>
    <cellStyle name="Comma 2 6 11 5" xfId="20702"/>
    <cellStyle name="Comma 2 6 12" xfId="2300"/>
    <cellStyle name="Comma 2 6 2" xfId="2301"/>
    <cellStyle name="Comma 2 6 2 10" xfId="2302"/>
    <cellStyle name="Comma 2 6 2 2" xfId="2303"/>
    <cellStyle name="Comma 2 6 2 2 2" xfId="2304"/>
    <cellStyle name="Comma 2 6 2 2 2 2" xfId="2305"/>
    <cellStyle name="Comma 2 6 2 2 2 2 2" xfId="2306"/>
    <cellStyle name="Comma 2 6 2 2 2 2 2 2" xfId="2307"/>
    <cellStyle name="Comma 2 6 2 2 2 2 2 2 2" xfId="20703"/>
    <cellStyle name="Comma 2 6 2 2 2 2 2 3" xfId="2308"/>
    <cellStyle name="Comma 2 6 2 2 2 2 2 3 2" xfId="20704"/>
    <cellStyle name="Comma 2 6 2 2 2 2 2 4" xfId="2309"/>
    <cellStyle name="Comma 2 6 2 2 2 2 2 4 2" xfId="20705"/>
    <cellStyle name="Comma 2 6 2 2 2 2 2 5" xfId="20706"/>
    <cellStyle name="Comma 2 6 2 2 2 2 3" xfId="2310"/>
    <cellStyle name="Comma 2 6 2 2 2 3" xfId="2311"/>
    <cellStyle name="Comma 2 6 2 2 2 3 2" xfId="2312"/>
    <cellStyle name="Comma 2 6 2 2 2 3 2 2" xfId="20707"/>
    <cellStyle name="Comma 2 6 2 2 2 3 3" xfId="2313"/>
    <cellStyle name="Comma 2 6 2 2 2 3 3 2" xfId="20708"/>
    <cellStyle name="Comma 2 6 2 2 2 3 4" xfId="2314"/>
    <cellStyle name="Comma 2 6 2 2 2 3 4 2" xfId="20709"/>
    <cellStyle name="Comma 2 6 2 2 2 3 5" xfId="20710"/>
    <cellStyle name="Comma 2 6 2 2 2 4" xfId="2315"/>
    <cellStyle name="Comma 2 6 2 2 2 4 2" xfId="2316"/>
    <cellStyle name="Comma 2 6 2 2 2 4 2 2" xfId="20711"/>
    <cellStyle name="Comma 2 6 2 2 2 4 3" xfId="2317"/>
    <cellStyle name="Comma 2 6 2 2 2 4 3 2" xfId="20712"/>
    <cellStyle name="Comma 2 6 2 2 2 4 4" xfId="2318"/>
    <cellStyle name="Comma 2 6 2 2 2 4 4 2" xfId="20713"/>
    <cellStyle name="Comma 2 6 2 2 2 4 5" xfId="20714"/>
    <cellStyle name="Comma 2 6 2 2 2 5" xfId="2319"/>
    <cellStyle name="Comma 2 6 2 2 2 5 2" xfId="2320"/>
    <cellStyle name="Comma 2 6 2 2 2 5 2 2" xfId="20715"/>
    <cellStyle name="Comma 2 6 2 2 2 5 3" xfId="2321"/>
    <cellStyle name="Comma 2 6 2 2 2 5 3 2" xfId="20716"/>
    <cellStyle name="Comma 2 6 2 2 2 5 4" xfId="2322"/>
    <cellStyle name="Comma 2 6 2 2 2 5 4 2" xfId="20717"/>
    <cellStyle name="Comma 2 6 2 2 2 5 5" xfId="20718"/>
    <cellStyle name="Comma 2 6 2 2 2 6" xfId="2323"/>
    <cellStyle name="Comma 2 6 2 2 3" xfId="2324"/>
    <cellStyle name="Comma 2 6 2 2 3 2" xfId="2325"/>
    <cellStyle name="Comma 2 6 2 2 3 2 2" xfId="2326"/>
    <cellStyle name="Comma 2 6 2 2 3 2 2 2" xfId="2327"/>
    <cellStyle name="Comma 2 6 2 2 3 2 2 2 2" xfId="20719"/>
    <cellStyle name="Comma 2 6 2 2 3 2 2 3" xfId="2328"/>
    <cellStyle name="Comma 2 6 2 2 3 2 2 3 2" xfId="20720"/>
    <cellStyle name="Comma 2 6 2 2 3 2 2 4" xfId="2329"/>
    <cellStyle name="Comma 2 6 2 2 3 2 2 4 2" xfId="20721"/>
    <cellStyle name="Comma 2 6 2 2 3 2 2 5" xfId="20722"/>
    <cellStyle name="Comma 2 6 2 2 3 2 3" xfId="2330"/>
    <cellStyle name="Comma 2 6 2 2 3 3" xfId="2331"/>
    <cellStyle name="Comma 2 6 2 2 3 3 2" xfId="2332"/>
    <cellStyle name="Comma 2 6 2 2 3 3 2 2" xfId="20723"/>
    <cellStyle name="Comma 2 6 2 2 3 3 3" xfId="2333"/>
    <cellStyle name="Comma 2 6 2 2 3 3 3 2" xfId="20724"/>
    <cellStyle name="Comma 2 6 2 2 3 3 4" xfId="2334"/>
    <cellStyle name="Comma 2 6 2 2 3 3 4 2" xfId="20725"/>
    <cellStyle name="Comma 2 6 2 2 3 3 5" xfId="20726"/>
    <cellStyle name="Comma 2 6 2 2 3 4" xfId="2335"/>
    <cellStyle name="Comma 2 6 2 2 3 4 2" xfId="2336"/>
    <cellStyle name="Comma 2 6 2 2 3 4 2 2" xfId="20727"/>
    <cellStyle name="Comma 2 6 2 2 3 4 3" xfId="2337"/>
    <cellStyle name="Comma 2 6 2 2 3 4 3 2" xfId="20728"/>
    <cellStyle name="Comma 2 6 2 2 3 4 4" xfId="2338"/>
    <cellStyle name="Comma 2 6 2 2 3 4 4 2" xfId="20729"/>
    <cellStyle name="Comma 2 6 2 2 3 4 5" xfId="20730"/>
    <cellStyle name="Comma 2 6 2 2 3 5" xfId="2339"/>
    <cellStyle name="Comma 2 6 2 2 3 5 2" xfId="2340"/>
    <cellStyle name="Comma 2 6 2 2 3 5 2 2" xfId="20731"/>
    <cellStyle name="Comma 2 6 2 2 3 5 3" xfId="2341"/>
    <cellStyle name="Comma 2 6 2 2 3 5 3 2" xfId="20732"/>
    <cellStyle name="Comma 2 6 2 2 3 5 4" xfId="2342"/>
    <cellStyle name="Comma 2 6 2 2 3 5 4 2" xfId="20733"/>
    <cellStyle name="Comma 2 6 2 2 3 5 5" xfId="20734"/>
    <cellStyle name="Comma 2 6 2 2 3 6" xfId="2343"/>
    <cellStyle name="Comma 2 6 2 2 4" xfId="2344"/>
    <cellStyle name="Comma 2 6 2 2 4 2" xfId="2345"/>
    <cellStyle name="Comma 2 6 2 2 4 2 2" xfId="2346"/>
    <cellStyle name="Comma 2 6 2 2 4 2 2 2" xfId="2347"/>
    <cellStyle name="Comma 2 6 2 2 4 2 2 2 2" xfId="20735"/>
    <cellStyle name="Comma 2 6 2 2 4 2 2 3" xfId="2348"/>
    <cellStyle name="Comma 2 6 2 2 4 2 2 3 2" xfId="20736"/>
    <cellStyle name="Comma 2 6 2 2 4 2 2 4" xfId="2349"/>
    <cellStyle name="Comma 2 6 2 2 4 2 2 4 2" xfId="20737"/>
    <cellStyle name="Comma 2 6 2 2 4 2 2 5" xfId="20738"/>
    <cellStyle name="Comma 2 6 2 2 4 2 3" xfId="2350"/>
    <cellStyle name="Comma 2 6 2 2 4 3" xfId="2351"/>
    <cellStyle name="Comma 2 6 2 2 4 3 2" xfId="2352"/>
    <cellStyle name="Comma 2 6 2 2 4 3 2 2" xfId="20739"/>
    <cellStyle name="Comma 2 6 2 2 4 3 3" xfId="2353"/>
    <cellStyle name="Comma 2 6 2 2 4 3 3 2" xfId="20740"/>
    <cellStyle name="Comma 2 6 2 2 4 3 4" xfId="2354"/>
    <cellStyle name="Comma 2 6 2 2 4 3 4 2" xfId="20741"/>
    <cellStyle name="Comma 2 6 2 2 4 3 5" xfId="20742"/>
    <cellStyle name="Comma 2 6 2 2 4 4" xfId="2355"/>
    <cellStyle name="Comma 2 6 2 2 4 4 2" xfId="2356"/>
    <cellStyle name="Comma 2 6 2 2 4 4 2 2" xfId="20743"/>
    <cellStyle name="Comma 2 6 2 2 4 4 3" xfId="2357"/>
    <cellStyle name="Comma 2 6 2 2 4 4 3 2" xfId="20744"/>
    <cellStyle name="Comma 2 6 2 2 4 4 4" xfId="2358"/>
    <cellStyle name="Comma 2 6 2 2 4 4 4 2" xfId="20745"/>
    <cellStyle name="Comma 2 6 2 2 4 4 5" xfId="20746"/>
    <cellStyle name="Comma 2 6 2 2 4 5" xfId="2359"/>
    <cellStyle name="Comma 2 6 2 2 4 5 2" xfId="2360"/>
    <cellStyle name="Comma 2 6 2 2 4 5 2 2" xfId="20747"/>
    <cellStyle name="Comma 2 6 2 2 4 5 3" xfId="2361"/>
    <cellStyle name="Comma 2 6 2 2 4 5 3 2" xfId="20748"/>
    <cellStyle name="Comma 2 6 2 2 4 5 4" xfId="2362"/>
    <cellStyle name="Comma 2 6 2 2 4 5 4 2" xfId="20749"/>
    <cellStyle name="Comma 2 6 2 2 4 5 5" xfId="20750"/>
    <cellStyle name="Comma 2 6 2 2 4 6" xfId="2363"/>
    <cellStyle name="Comma 2 6 2 2 5" xfId="2364"/>
    <cellStyle name="Comma 2 6 2 2 5 2" xfId="2365"/>
    <cellStyle name="Comma 2 6 2 2 5 2 2" xfId="2366"/>
    <cellStyle name="Comma 2 6 2 2 5 2 2 2" xfId="20751"/>
    <cellStyle name="Comma 2 6 2 2 5 2 3" xfId="2367"/>
    <cellStyle name="Comma 2 6 2 2 5 2 3 2" xfId="20752"/>
    <cellStyle name="Comma 2 6 2 2 5 2 4" xfId="2368"/>
    <cellStyle name="Comma 2 6 2 2 5 2 4 2" xfId="20753"/>
    <cellStyle name="Comma 2 6 2 2 5 2 5" xfId="20754"/>
    <cellStyle name="Comma 2 6 2 2 5 3" xfId="2369"/>
    <cellStyle name="Comma 2 6 2 2 6" xfId="2370"/>
    <cellStyle name="Comma 2 6 2 2 6 2" xfId="2371"/>
    <cellStyle name="Comma 2 6 2 2 6 2 2" xfId="20755"/>
    <cellStyle name="Comma 2 6 2 2 6 3" xfId="2372"/>
    <cellStyle name="Comma 2 6 2 2 6 3 2" xfId="20756"/>
    <cellStyle name="Comma 2 6 2 2 6 4" xfId="2373"/>
    <cellStyle name="Comma 2 6 2 2 6 4 2" xfId="20757"/>
    <cellStyle name="Comma 2 6 2 2 6 5" xfId="20758"/>
    <cellStyle name="Comma 2 6 2 2 7" xfId="2374"/>
    <cellStyle name="Comma 2 6 2 2 7 2" xfId="2375"/>
    <cellStyle name="Comma 2 6 2 2 7 2 2" xfId="20759"/>
    <cellStyle name="Comma 2 6 2 2 7 3" xfId="2376"/>
    <cellStyle name="Comma 2 6 2 2 7 3 2" xfId="20760"/>
    <cellStyle name="Comma 2 6 2 2 7 4" xfId="2377"/>
    <cellStyle name="Comma 2 6 2 2 7 4 2" xfId="20761"/>
    <cellStyle name="Comma 2 6 2 2 7 5" xfId="20762"/>
    <cellStyle name="Comma 2 6 2 2 8" xfId="2378"/>
    <cellStyle name="Comma 2 6 2 2 8 2" xfId="2379"/>
    <cellStyle name="Comma 2 6 2 2 8 2 2" xfId="20763"/>
    <cellStyle name="Comma 2 6 2 2 8 3" xfId="2380"/>
    <cellStyle name="Comma 2 6 2 2 8 3 2" xfId="20764"/>
    <cellStyle name="Comma 2 6 2 2 8 4" xfId="2381"/>
    <cellStyle name="Comma 2 6 2 2 8 4 2" xfId="20765"/>
    <cellStyle name="Comma 2 6 2 2 8 5" xfId="20766"/>
    <cellStyle name="Comma 2 6 2 2 9" xfId="2382"/>
    <cellStyle name="Comma 2 6 2 3" xfId="2383"/>
    <cellStyle name="Comma 2 6 2 3 2" xfId="2384"/>
    <cellStyle name="Comma 2 6 2 3 2 2" xfId="2385"/>
    <cellStyle name="Comma 2 6 2 3 2 2 2" xfId="2386"/>
    <cellStyle name="Comma 2 6 2 3 2 2 2 2" xfId="20767"/>
    <cellStyle name="Comma 2 6 2 3 2 2 3" xfId="2387"/>
    <cellStyle name="Comma 2 6 2 3 2 2 3 2" xfId="20768"/>
    <cellStyle name="Comma 2 6 2 3 2 2 4" xfId="2388"/>
    <cellStyle name="Comma 2 6 2 3 2 2 4 2" xfId="20769"/>
    <cellStyle name="Comma 2 6 2 3 2 2 5" xfId="20770"/>
    <cellStyle name="Comma 2 6 2 3 2 3" xfId="2389"/>
    <cellStyle name="Comma 2 6 2 3 3" xfId="2390"/>
    <cellStyle name="Comma 2 6 2 3 3 2" xfId="2391"/>
    <cellStyle name="Comma 2 6 2 3 3 2 2" xfId="20771"/>
    <cellStyle name="Comma 2 6 2 3 3 3" xfId="2392"/>
    <cellStyle name="Comma 2 6 2 3 3 3 2" xfId="20772"/>
    <cellStyle name="Comma 2 6 2 3 3 4" xfId="2393"/>
    <cellStyle name="Comma 2 6 2 3 3 4 2" xfId="20773"/>
    <cellStyle name="Comma 2 6 2 3 3 5" xfId="20774"/>
    <cellStyle name="Comma 2 6 2 3 4" xfId="2394"/>
    <cellStyle name="Comma 2 6 2 3 4 2" xfId="2395"/>
    <cellStyle name="Comma 2 6 2 3 4 2 2" xfId="20775"/>
    <cellStyle name="Comma 2 6 2 3 4 3" xfId="2396"/>
    <cellStyle name="Comma 2 6 2 3 4 3 2" xfId="20776"/>
    <cellStyle name="Comma 2 6 2 3 4 4" xfId="2397"/>
    <cellStyle name="Comma 2 6 2 3 4 4 2" xfId="20777"/>
    <cellStyle name="Comma 2 6 2 3 4 5" xfId="20778"/>
    <cellStyle name="Comma 2 6 2 3 5" xfId="2398"/>
    <cellStyle name="Comma 2 6 2 3 5 2" xfId="2399"/>
    <cellStyle name="Comma 2 6 2 3 5 2 2" xfId="20779"/>
    <cellStyle name="Comma 2 6 2 3 5 3" xfId="2400"/>
    <cellStyle name="Comma 2 6 2 3 5 3 2" xfId="20780"/>
    <cellStyle name="Comma 2 6 2 3 5 4" xfId="2401"/>
    <cellStyle name="Comma 2 6 2 3 5 4 2" xfId="20781"/>
    <cellStyle name="Comma 2 6 2 3 5 5" xfId="20782"/>
    <cellStyle name="Comma 2 6 2 3 6" xfId="2402"/>
    <cellStyle name="Comma 2 6 2 4" xfId="2403"/>
    <cellStyle name="Comma 2 6 2 4 2" xfId="2404"/>
    <cellStyle name="Comma 2 6 2 4 2 2" xfId="2405"/>
    <cellStyle name="Comma 2 6 2 4 2 2 2" xfId="2406"/>
    <cellStyle name="Comma 2 6 2 4 2 2 2 2" xfId="20783"/>
    <cellStyle name="Comma 2 6 2 4 2 2 3" xfId="2407"/>
    <cellStyle name="Comma 2 6 2 4 2 2 3 2" xfId="20784"/>
    <cellStyle name="Comma 2 6 2 4 2 2 4" xfId="2408"/>
    <cellStyle name="Comma 2 6 2 4 2 2 4 2" xfId="20785"/>
    <cellStyle name="Comma 2 6 2 4 2 2 5" xfId="20786"/>
    <cellStyle name="Comma 2 6 2 4 2 3" xfId="2409"/>
    <cellStyle name="Comma 2 6 2 4 3" xfId="2410"/>
    <cellStyle name="Comma 2 6 2 4 3 2" xfId="2411"/>
    <cellStyle name="Comma 2 6 2 4 3 2 2" xfId="20787"/>
    <cellStyle name="Comma 2 6 2 4 3 3" xfId="2412"/>
    <cellStyle name="Comma 2 6 2 4 3 3 2" xfId="20788"/>
    <cellStyle name="Comma 2 6 2 4 3 4" xfId="2413"/>
    <cellStyle name="Comma 2 6 2 4 3 4 2" xfId="20789"/>
    <cellStyle name="Comma 2 6 2 4 3 5" xfId="20790"/>
    <cellStyle name="Comma 2 6 2 4 4" xfId="2414"/>
    <cellStyle name="Comma 2 6 2 4 4 2" xfId="2415"/>
    <cellStyle name="Comma 2 6 2 4 4 2 2" xfId="20791"/>
    <cellStyle name="Comma 2 6 2 4 4 3" xfId="2416"/>
    <cellStyle name="Comma 2 6 2 4 4 3 2" xfId="20792"/>
    <cellStyle name="Comma 2 6 2 4 4 4" xfId="2417"/>
    <cellStyle name="Comma 2 6 2 4 4 4 2" xfId="20793"/>
    <cellStyle name="Comma 2 6 2 4 4 5" xfId="20794"/>
    <cellStyle name="Comma 2 6 2 4 5" xfId="2418"/>
    <cellStyle name="Comma 2 6 2 4 5 2" xfId="2419"/>
    <cellStyle name="Comma 2 6 2 4 5 2 2" xfId="20795"/>
    <cellStyle name="Comma 2 6 2 4 5 3" xfId="2420"/>
    <cellStyle name="Comma 2 6 2 4 5 3 2" xfId="20796"/>
    <cellStyle name="Comma 2 6 2 4 5 4" xfId="2421"/>
    <cellStyle name="Comma 2 6 2 4 5 4 2" xfId="20797"/>
    <cellStyle name="Comma 2 6 2 4 5 5" xfId="20798"/>
    <cellStyle name="Comma 2 6 2 4 6" xfId="2422"/>
    <cellStyle name="Comma 2 6 2 5" xfId="2423"/>
    <cellStyle name="Comma 2 6 2 5 2" xfId="2424"/>
    <cellStyle name="Comma 2 6 2 5 2 2" xfId="2425"/>
    <cellStyle name="Comma 2 6 2 5 2 2 2" xfId="2426"/>
    <cellStyle name="Comma 2 6 2 5 2 2 2 2" xfId="20799"/>
    <cellStyle name="Comma 2 6 2 5 2 2 3" xfId="2427"/>
    <cellStyle name="Comma 2 6 2 5 2 2 3 2" xfId="20800"/>
    <cellStyle name="Comma 2 6 2 5 2 2 4" xfId="2428"/>
    <cellStyle name="Comma 2 6 2 5 2 2 4 2" xfId="20801"/>
    <cellStyle name="Comma 2 6 2 5 2 2 5" xfId="20802"/>
    <cellStyle name="Comma 2 6 2 5 2 3" xfId="2429"/>
    <cellStyle name="Comma 2 6 2 5 3" xfId="2430"/>
    <cellStyle name="Comma 2 6 2 5 3 2" xfId="2431"/>
    <cellStyle name="Comma 2 6 2 5 3 2 2" xfId="20803"/>
    <cellStyle name="Comma 2 6 2 5 3 3" xfId="2432"/>
    <cellStyle name="Comma 2 6 2 5 3 3 2" xfId="20804"/>
    <cellStyle name="Comma 2 6 2 5 3 4" xfId="2433"/>
    <cellStyle name="Comma 2 6 2 5 3 4 2" xfId="20805"/>
    <cellStyle name="Comma 2 6 2 5 3 5" xfId="20806"/>
    <cellStyle name="Comma 2 6 2 5 4" xfId="2434"/>
    <cellStyle name="Comma 2 6 2 5 4 2" xfId="2435"/>
    <cellStyle name="Comma 2 6 2 5 4 2 2" xfId="20807"/>
    <cellStyle name="Comma 2 6 2 5 4 3" xfId="2436"/>
    <cellStyle name="Comma 2 6 2 5 4 3 2" xfId="20808"/>
    <cellStyle name="Comma 2 6 2 5 4 4" xfId="2437"/>
    <cellStyle name="Comma 2 6 2 5 4 4 2" xfId="20809"/>
    <cellStyle name="Comma 2 6 2 5 4 5" xfId="20810"/>
    <cellStyle name="Comma 2 6 2 5 5" xfId="2438"/>
    <cellStyle name="Comma 2 6 2 5 5 2" xfId="2439"/>
    <cellStyle name="Comma 2 6 2 5 5 2 2" xfId="20811"/>
    <cellStyle name="Comma 2 6 2 5 5 3" xfId="2440"/>
    <cellStyle name="Comma 2 6 2 5 5 3 2" xfId="20812"/>
    <cellStyle name="Comma 2 6 2 5 5 4" xfId="2441"/>
    <cellStyle name="Comma 2 6 2 5 5 4 2" xfId="20813"/>
    <cellStyle name="Comma 2 6 2 5 5 5" xfId="20814"/>
    <cellStyle name="Comma 2 6 2 5 6" xfId="2442"/>
    <cellStyle name="Comma 2 6 2 6" xfId="2443"/>
    <cellStyle name="Comma 2 6 2 6 2" xfId="2444"/>
    <cellStyle name="Comma 2 6 2 6 2 2" xfId="2445"/>
    <cellStyle name="Comma 2 6 2 6 2 2 2" xfId="20815"/>
    <cellStyle name="Comma 2 6 2 6 2 3" xfId="2446"/>
    <cellStyle name="Comma 2 6 2 6 2 3 2" xfId="20816"/>
    <cellStyle name="Comma 2 6 2 6 2 4" xfId="2447"/>
    <cellStyle name="Comma 2 6 2 6 2 4 2" xfId="20817"/>
    <cellStyle name="Comma 2 6 2 6 2 5" xfId="20818"/>
    <cellStyle name="Comma 2 6 2 6 3" xfId="2448"/>
    <cellStyle name="Comma 2 6 2 7" xfId="2449"/>
    <cellStyle name="Comma 2 6 2 7 2" xfId="2450"/>
    <cellStyle name="Comma 2 6 2 7 2 2" xfId="20819"/>
    <cellStyle name="Comma 2 6 2 7 3" xfId="2451"/>
    <cellStyle name="Comma 2 6 2 7 3 2" xfId="20820"/>
    <cellStyle name="Comma 2 6 2 7 4" xfId="2452"/>
    <cellStyle name="Comma 2 6 2 7 4 2" xfId="20821"/>
    <cellStyle name="Comma 2 6 2 7 5" xfId="20822"/>
    <cellStyle name="Comma 2 6 2 8" xfId="2453"/>
    <cellStyle name="Comma 2 6 2 8 2" xfId="2454"/>
    <cellStyle name="Comma 2 6 2 8 2 2" xfId="20823"/>
    <cellStyle name="Comma 2 6 2 8 3" xfId="2455"/>
    <cellStyle name="Comma 2 6 2 8 3 2" xfId="20824"/>
    <cellStyle name="Comma 2 6 2 8 4" xfId="2456"/>
    <cellStyle name="Comma 2 6 2 8 4 2" xfId="20825"/>
    <cellStyle name="Comma 2 6 2 8 5" xfId="20826"/>
    <cellStyle name="Comma 2 6 2 9" xfId="2457"/>
    <cellStyle name="Comma 2 6 2 9 2" xfId="2458"/>
    <cellStyle name="Comma 2 6 2 9 2 2" xfId="20827"/>
    <cellStyle name="Comma 2 6 2 9 3" xfId="2459"/>
    <cellStyle name="Comma 2 6 2 9 3 2" xfId="20828"/>
    <cellStyle name="Comma 2 6 2 9 4" xfId="2460"/>
    <cellStyle name="Comma 2 6 2 9 4 2" xfId="20829"/>
    <cellStyle name="Comma 2 6 2 9 5" xfId="20830"/>
    <cellStyle name="Comma 2 6 3" xfId="2461"/>
    <cellStyle name="Comma 2 6 3 10" xfId="2462"/>
    <cellStyle name="Comma 2 6 3 2" xfId="2463"/>
    <cellStyle name="Comma 2 6 3 2 2" xfId="2464"/>
    <cellStyle name="Comma 2 6 3 2 2 2" xfId="2465"/>
    <cellStyle name="Comma 2 6 3 2 2 2 2" xfId="2466"/>
    <cellStyle name="Comma 2 6 3 2 2 2 2 2" xfId="2467"/>
    <cellStyle name="Comma 2 6 3 2 2 2 2 2 2" xfId="20831"/>
    <cellStyle name="Comma 2 6 3 2 2 2 2 3" xfId="2468"/>
    <cellStyle name="Comma 2 6 3 2 2 2 2 3 2" xfId="20832"/>
    <cellStyle name="Comma 2 6 3 2 2 2 2 4" xfId="2469"/>
    <cellStyle name="Comma 2 6 3 2 2 2 2 4 2" xfId="20833"/>
    <cellStyle name="Comma 2 6 3 2 2 2 2 5" xfId="20834"/>
    <cellStyle name="Comma 2 6 3 2 2 2 3" xfId="2470"/>
    <cellStyle name="Comma 2 6 3 2 2 3" xfId="2471"/>
    <cellStyle name="Comma 2 6 3 2 2 3 2" xfId="2472"/>
    <cellStyle name="Comma 2 6 3 2 2 3 2 2" xfId="20835"/>
    <cellStyle name="Comma 2 6 3 2 2 3 3" xfId="2473"/>
    <cellStyle name="Comma 2 6 3 2 2 3 3 2" xfId="20836"/>
    <cellStyle name="Comma 2 6 3 2 2 3 4" xfId="2474"/>
    <cellStyle name="Comma 2 6 3 2 2 3 4 2" xfId="20837"/>
    <cellStyle name="Comma 2 6 3 2 2 3 5" xfId="20838"/>
    <cellStyle name="Comma 2 6 3 2 2 4" xfId="2475"/>
    <cellStyle name="Comma 2 6 3 2 2 4 2" xfId="2476"/>
    <cellStyle name="Comma 2 6 3 2 2 4 2 2" xfId="20839"/>
    <cellStyle name="Comma 2 6 3 2 2 4 3" xfId="2477"/>
    <cellStyle name="Comma 2 6 3 2 2 4 3 2" xfId="20840"/>
    <cellStyle name="Comma 2 6 3 2 2 4 4" xfId="2478"/>
    <cellStyle name="Comma 2 6 3 2 2 4 4 2" xfId="20841"/>
    <cellStyle name="Comma 2 6 3 2 2 4 5" xfId="20842"/>
    <cellStyle name="Comma 2 6 3 2 2 5" xfId="2479"/>
    <cellStyle name="Comma 2 6 3 2 2 5 2" xfId="2480"/>
    <cellStyle name="Comma 2 6 3 2 2 5 2 2" xfId="20843"/>
    <cellStyle name="Comma 2 6 3 2 2 5 3" xfId="2481"/>
    <cellStyle name="Comma 2 6 3 2 2 5 3 2" xfId="20844"/>
    <cellStyle name="Comma 2 6 3 2 2 5 4" xfId="2482"/>
    <cellStyle name="Comma 2 6 3 2 2 5 4 2" xfId="20845"/>
    <cellStyle name="Comma 2 6 3 2 2 5 5" xfId="20846"/>
    <cellStyle name="Comma 2 6 3 2 2 6" xfId="2483"/>
    <cellStyle name="Comma 2 6 3 2 3" xfId="2484"/>
    <cellStyle name="Comma 2 6 3 2 3 2" xfId="2485"/>
    <cellStyle name="Comma 2 6 3 2 3 2 2" xfId="2486"/>
    <cellStyle name="Comma 2 6 3 2 3 2 2 2" xfId="2487"/>
    <cellStyle name="Comma 2 6 3 2 3 2 2 2 2" xfId="20847"/>
    <cellStyle name="Comma 2 6 3 2 3 2 2 3" xfId="2488"/>
    <cellStyle name="Comma 2 6 3 2 3 2 2 3 2" xfId="20848"/>
    <cellStyle name="Comma 2 6 3 2 3 2 2 4" xfId="2489"/>
    <cellStyle name="Comma 2 6 3 2 3 2 2 4 2" xfId="20849"/>
    <cellStyle name="Comma 2 6 3 2 3 2 2 5" xfId="20850"/>
    <cellStyle name="Comma 2 6 3 2 3 2 3" xfId="2490"/>
    <cellStyle name="Comma 2 6 3 2 3 3" xfId="2491"/>
    <cellStyle name="Comma 2 6 3 2 3 3 2" xfId="2492"/>
    <cellStyle name="Comma 2 6 3 2 3 3 2 2" xfId="20851"/>
    <cellStyle name="Comma 2 6 3 2 3 3 3" xfId="2493"/>
    <cellStyle name="Comma 2 6 3 2 3 3 3 2" xfId="20852"/>
    <cellStyle name="Comma 2 6 3 2 3 3 4" xfId="2494"/>
    <cellStyle name="Comma 2 6 3 2 3 3 4 2" xfId="20853"/>
    <cellStyle name="Comma 2 6 3 2 3 3 5" xfId="20854"/>
    <cellStyle name="Comma 2 6 3 2 3 4" xfId="2495"/>
    <cellStyle name="Comma 2 6 3 2 3 4 2" xfId="2496"/>
    <cellStyle name="Comma 2 6 3 2 3 4 2 2" xfId="20855"/>
    <cellStyle name="Comma 2 6 3 2 3 4 3" xfId="2497"/>
    <cellStyle name="Comma 2 6 3 2 3 4 3 2" xfId="20856"/>
    <cellStyle name="Comma 2 6 3 2 3 4 4" xfId="2498"/>
    <cellStyle name="Comma 2 6 3 2 3 4 4 2" xfId="20857"/>
    <cellStyle name="Comma 2 6 3 2 3 4 5" xfId="20858"/>
    <cellStyle name="Comma 2 6 3 2 3 5" xfId="2499"/>
    <cellStyle name="Comma 2 6 3 2 3 5 2" xfId="2500"/>
    <cellStyle name="Comma 2 6 3 2 3 5 2 2" xfId="20859"/>
    <cellStyle name="Comma 2 6 3 2 3 5 3" xfId="2501"/>
    <cellStyle name="Comma 2 6 3 2 3 5 3 2" xfId="20860"/>
    <cellStyle name="Comma 2 6 3 2 3 5 4" xfId="2502"/>
    <cellStyle name="Comma 2 6 3 2 3 5 4 2" xfId="20861"/>
    <cellStyle name="Comma 2 6 3 2 3 5 5" xfId="20862"/>
    <cellStyle name="Comma 2 6 3 2 3 6" xfId="2503"/>
    <cellStyle name="Comma 2 6 3 2 4" xfId="2504"/>
    <cellStyle name="Comma 2 6 3 2 4 2" xfId="2505"/>
    <cellStyle name="Comma 2 6 3 2 4 2 2" xfId="2506"/>
    <cellStyle name="Comma 2 6 3 2 4 2 2 2" xfId="2507"/>
    <cellStyle name="Comma 2 6 3 2 4 2 2 2 2" xfId="20863"/>
    <cellStyle name="Comma 2 6 3 2 4 2 2 3" xfId="2508"/>
    <cellStyle name="Comma 2 6 3 2 4 2 2 3 2" xfId="20864"/>
    <cellStyle name="Comma 2 6 3 2 4 2 2 4" xfId="2509"/>
    <cellStyle name="Comma 2 6 3 2 4 2 2 4 2" xfId="20865"/>
    <cellStyle name="Comma 2 6 3 2 4 2 2 5" xfId="20866"/>
    <cellStyle name="Comma 2 6 3 2 4 2 3" xfId="2510"/>
    <cellStyle name="Comma 2 6 3 2 4 3" xfId="2511"/>
    <cellStyle name="Comma 2 6 3 2 4 3 2" xfId="2512"/>
    <cellStyle name="Comma 2 6 3 2 4 3 2 2" xfId="20867"/>
    <cellStyle name="Comma 2 6 3 2 4 3 3" xfId="2513"/>
    <cellStyle name="Comma 2 6 3 2 4 3 3 2" xfId="20868"/>
    <cellStyle name="Comma 2 6 3 2 4 3 4" xfId="2514"/>
    <cellStyle name="Comma 2 6 3 2 4 3 4 2" xfId="20869"/>
    <cellStyle name="Comma 2 6 3 2 4 3 5" xfId="20870"/>
    <cellStyle name="Comma 2 6 3 2 4 4" xfId="2515"/>
    <cellStyle name="Comma 2 6 3 2 4 4 2" xfId="2516"/>
    <cellStyle name="Comma 2 6 3 2 4 4 2 2" xfId="20871"/>
    <cellStyle name="Comma 2 6 3 2 4 4 3" xfId="2517"/>
    <cellStyle name="Comma 2 6 3 2 4 4 3 2" xfId="20872"/>
    <cellStyle name="Comma 2 6 3 2 4 4 4" xfId="2518"/>
    <cellStyle name="Comma 2 6 3 2 4 4 4 2" xfId="20873"/>
    <cellStyle name="Comma 2 6 3 2 4 4 5" xfId="20874"/>
    <cellStyle name="Comma 2 6 3 2 4 5" xfId="2519"/>
    <cellStyle name="Comma 2 6 3 2 4 5 2" xfId="2520"/>
    <cellStyle name="Comma 2 6 3 2 4 5 2 2" xfId="20875"/>
    <cellStyle name="Comma 2 6 3 2 4 5 3" xfId="2521"/>
    <cellStyle name="Comma 2 6 3 2 4 5 3 2" xfId="20876"/>
    <cellStyle name="Comma 2 6 3 2 4 5 4" xfId="2522"/>
    <cellStyle name="Comma 2 6 3 2 4 5 4 2" xfId="20877"/>
    <cellStyle name="Comma 2 6 3 2 4 5 5" xfId="20878"/>
    <cellStyle name="Comma 2 6 3 2 4 6" xfId="2523"/>
    <cellStyle name="Comma 2 6 3 2 5" xfId="2524"/>
    <cellStyle name="Comma 2 6 3 2 5 2" xfId="2525"/>
    <cellStyle name="Comma 2 6 3 2 5 2 2" xfId="2526"/>
    <cellStyle name="Comma 2 6 3 2 5 2 2 2" xfId="20879"/>
    <cellStyle name="Comma 2 6 3 2 5 2 3" xfId="2527"/>
    <cellStyle name="Comma 2 6 3 2 5 2 3 2" xfId="20880"/>
    <cellStyle name="Comma 2 6 3 2 5 2 4" xfId="2528"/>
    <cellStyle name="Comma 2 6 3 2 5 2 4 2" xfId="20881"/>
    <cellStyle name="Comma 2 6 3 2 5 2 5" xfId="20882"/>
    <cellStyle name="Comma 2 6 3 2 5 3" xfId="2529"/>
    <cellStyle name="Comma 2 6 3 2 6" xfId="2530"/>
    <cellStyle name="Comma 2 6 3 2 6 2" xfId="2531"/>
    <cellStyle name="Comma 2 6 3 2 6 2 2" xfId="20883"/>
    <cellStyle name="Comma 2 6 3 2 6 3" xfId="2532"/>
    <cellStyle name="Comma 2 6 3 2 6 3 2" xfId="20884"/>
    <cellStyle name="Comma 2 6 3 2 6 4" xfId="2533"/>
    <cellStyle name="Comma 2 6 3 2 6 4 2" xfId="20885"/>
    <cellStyle name="Comma 2 6 3 2 6 5" xfId="20886"/>
    <cellStyle name="Comma 2 6 3 2 7" xfId="2534"/>
    <cellStyle name="Comma 2 6 3 2 7 2" xfId="2535"/>
    <cellStyle name="Comma 2 6 3 2 7 2 2" xfId="20887"/>
    <cellStyle name="Comma 2 6 3 2 7 3" xfId="2536"/>
    <cellStyle name="Comma 2 6 3 2 7 3 2" xfId="20888"/>
    <cellStyle name="Comma 2 6 3 2 7 4" xfId="2537"/>
    <cellStyle name="Comma 2 6 3 2 7 4 2" xfId="20889"/>
    <cellStyle name="Comma 2 6 3 2 7 5" xfId="20890"/>
    <cellStyle name="Comma 2 6 3 2 8" xfId="2538"/>
    <cellStyle name="Comma 2 6 3 2 8 2" xfId="2539"/>
    <cellStyle name="Comma 2 6 3 2 8 2 2" xfId="20891"/>
    <cellStyle name="Comma 2 6 3 2 8 3" xfId="2540"/>
    <cellStyle name="Comma 2 6 3 2 8 3 2" xfId="20892"/>
    <cellStyle name="Comma 2 6 3 2 8 4" xfId="2541"/>
    <cellStyle name="Comma 2 6 3 2 8 4 2" xfId="20893"/>
    <cellStyle name="Comma 2 6 3 2 8 5" xfId="20894"/>
    <cellStyle name="Comma 2 6 3 2 9" xfId="2542"/>
    <cellStyle name="Comma 2 6 3 3" xfId="2543"/>
    <cellStyle name="Comma 2 6 3 3 2" xfId="2544"/>
    <cellStyle name="Comma 2 6 3 3 2 2" xfId="2545"/>
    <cellStyle name="Comma 2 6 3 3 2 2 2" xfId="2546"/>
    <cellStyle name="Comma 2 6 3 3 2 2 2 2" xfId="20895"/>
    <cellStyle name="Comma 2 6 3 3 2 2 3" xfId="2547"/>
    <cellStyle name="Comma 2 6 3 3 2 2 3 2" xfId="20896"/>
    <cellStyle name="Comma 2 6 3 3 2 2 4" xfId="2548"/>
    <cellStyle name="Comma 2 6 3 3 2 2 4 2" xfId="20897"/>
    <cellStyle name="Comma 2 6 3 3 2 2 5" xfId="20898"/>
    <cellStyle name="Comma 2 6 3 3 2 3" xfId="2549"/>
    <cellStyle name="Comma 2 6 3 3 3" xfId="2550"/>
    <cellStyle name="Comma 2 6 3 3 3 2" xfId="2551"/>
    <cellStyle name="Comma 2 6 3 3 3 2 2" xfId="20899"/>
    <cellStyle name="Comma 2 6 3 3 3 3" xfId="2552"/>
    <cellStyle name="Comma 2 6 3 3 3 3 2" xfId="20900"/>
    <cellStyle name="Comma 2 6 3 3 3 4" xfId="2553"/>
    <cellStyle name="Comma 2 6 3 3 3 4 2" xfId="20901"/>
    <cellStyle name="Comma 2 6 3 3 3 5" xfId="20902"/>
    <cellStyle name="Comma 2 6 3 3 4" xfId="2554"/>
    <cellStyle name="Comma 2 6 3 3 4 2" xfId="2555"/>
    <cellStyle name="Comma 2 6 3 3 4 2 2" xfId="20903"/>
    <cellStyle name="Comma 2 6 3 3 4 3" xfId="2556"/>
    <cellStyle name="Comma 2 6 3 3 4 3 2" xfId="20904"/>
    <cellStyle name="Comma 2 6 3 3 4 4" xfId="2557"/>
    <cellStyle name="Comma 2 6 3 3 4 4 2" xfId="20905"/>
    <cellStyle name="Comma 2 6 3 3 4 5" xfId="20906"/>
    <cellStyle name="Comma 2 6 3 3 5" xfId="2558"/>
    <cellStyle name="Comma 2 6 3 3 5 2" xfId="2559"/>
    <cellStyle name="Comma 2 6 3 3 5 2 2" xfId="20907"/>
    <cellStyle name="Comma 2 6 3 3 5 3" xfId="2560"/>
    <cellStyle name="Comma 2 6 3 3 5 3 2" xfId="20908"/>
    <cellStyle name="Comma 2 6 3 3 5 4" xfId="2561"/>
    <cellStyle name="Comma 2 6 3 3 5 4 2" xfId="20909"/>
    <cellStyle name="Comma 2 6 3 3 5 5" xfId="20910"/>
    <cellStyle name="Comma 2 6 3 3 6" xfId="2562"/>
    <cellStyle name="Comma 2 6 3 4" xfId="2563"/>
    <cellStyle name="Comma 2 6 3 4 2" xfId="2564"/>
    <cellStyle name="Comma 2 6 3 4 2 2" xfId="2565"/>
    <cellStyle name="Comma 2 6 3 4 2 2 2" xfId="2566"/>
    <cellStyle name="Comma 2 6 3 4 2 2 2 2" xfId="20911"/>
    <cellStyle name="Comma 2 6 3 4 2 2 3" xfId="2567"/>
    <cellStyle name="Comma 2 6 3 4 2 2 3 2" xfId="20912"/>
    <cellStyle name="Comma 2 6 3 4 2 2 4" xfId="2568"/>
    <cellStyle name="Comma 2 6 3 4 2 2 4 2" xfId="20913"/>
    <cellStyle name="Comma 2 6 3 4 2 2 5" xfId="20914"/>
    <cellStyle name="Comma 2 6 3 4 2 3" xfId="2569"/>
    <cellStyle name="Comma 2 6 3 4 3" xfId="2570"/>
    <cellStyle name="Comma 2 6 3 4 3 2" xfId="2571"/>
    <cellStyle name="Comma 2 6 3 4 3 2 2" xfId="20915"/>
    <cellStyle name="Comma 2 6 3 4 3 3" xfId="2572"/>
    <cellStyle name="Comma 2 6 3 4 3 3 2" xfId="20916"/>
    <cellStyle name="Comma 2 6 3 4 3 4" xfId="2573"/>
    <cellStyle name="Comma 2 6 3 4 3 4 2" xfId="20917"/>
    <cellStyle name="Comma 2 6 3 4 3 5" xfId="20918"/>
    <cellStyle name="Comma 2 6 3 4 4" xfId="2574"/>
    <cellStyle name="Comma 2 6 3 4 4 2" xfId="2575"/>
    <cellStyle name="Comma 2 6 3 4 4 2 2" xfId="20919"/>
    <cellStyle name="Comma 2 6 3 4 4 3" xfId="2576"/>
    <cellStyle name="Comma 2 6 3 4 4 3 2" xfId="20920"/>
    <cellStyle name="Comma 2 6 3 4 4 4" xfId="2577"/>
    <cellStyle name="Comma 2 6 3 4 4 4 2" xfId="20921"/>
    <cellStyle name="Comma 2 6 3 4 4 5" xfId="20922"/>
    <cellStyle name="Comma 2 6 3 4 5" xfId="2578"/>
    <cellStyle name="Comma 2 6 3 4 5 2" xfId="2579"/>
    <cellStyle name="Comma 2 6 3 4 5 2 2" xfId="20923"/>
    <cellStyle name="Comma 2 6 3 4 5 3" xfId="2580"/>
    <cellStyle name="Comma 2 6 3 4 5 3 2" xfId="20924"/>
    <cellStyle name="Comma 2 6 3 4 5 4" xfId="2581"/>
    <cellStyle name="Comma 2 6 3 4 5 4 2" xfId="20925"/>
    <cellStyle name="Comma 2 6 3 4 5 5" xfId="20926"/>
    <cellStyle name="Comma 2 6 3 4 6" xfId="2582"/>
    <cellStyle name="Comma 2 6 3 5" xfId="2583"/>
    <cellStyle name="Comma 2 6 3 5 2" xfId="2584"/>
    <cellStyle name="Comma 2 6 3 5 2 2" xfId="2585"/>
    <cellStyle name="Comma 2 6 3 5 2 2 2" xfId="2586"/>
    <cellStyle name="Comma 2 6 3 5 2 2 2 2" xfId="20927"/>
    <cellStyle name="Comma 2 6 3 5 2 2 3" xfId="2587"/>
    <cellStyle name="Comma 2 6 3 5 2 2 3 2" xfId="20928"/>
    <cellStyle name="Comma 2 6 3 5 2 2 4" xfId="2588"/>
    <cellStyle name="Comma 2 6 3 5 2 2 4 2" xfId="20929"/>
    <cellStyle name="Comma 2 6 3 5 2 2 5" xfId="20930"/>
    <cellStyle name="Comma 2 6 3 5 2 3" xfId="2589"/>
    <cellStyle name="Comma 2 6 3 5 3" xfId="2590"/>
    <cellStyle name="Comma 2 6 3 5 3 2" xfId="2591"/>
    <cellStyle name="Comma 2 6 3 5 3 2 2" xfId="20931"/>
    <cellStyle name="Comma 2 6 3 5 3 3" xfId="2592"/>
    <cellStyle name="Comma 2 6 3 5 3 3 2" xfId="20932"/>
    <cellStyle name="Comma 2 6 3 5 3 4" xfId="2593"/>
    <cellStyle name="Comma 2 6 3 5 3 4 2" xfId="20933"/>
    <cellStyle name="Comma 2 6 3 5 3 5" xfId="20934"/>
    <cellStyle name="Comma 2 6 3 5 4" xfId="2594"/>
    <cellStyle name="Comma 2 6 3 5 4 2" xfId="2595"/>
    <cellStyle name="Comma 2 6 3 5 4 2 2" xfId="20935"/>
    <cellStyle name="Comma 2 6 3 5 4 3" xfId="2596"/>
    <cellStyle name="Comma 2 6 3 5 4 3 2" xfId="20936"/>
    <cellStyle name="Comma 2 6 3 5 4 4" xfId="2597"/>
    <cellStyle name="Comma 2 6 3 5 4 4 2" xfId="20937"/>
    <cellStyle name="Comma 2 6 3 5 4 5" xfId="20938"/>
    <cellStyle name="Comma 2 6 3 5 5" xfId="2598"/>
    <cellStyle name="Comma 2 6 3 5 5 2" xfId="2599"/>
    <cellStyle name="Comma 2 6 3 5 5 2 2" xfId="20939"/>
    <cellStyle name="Comma 2 6 3 5 5 3" xfId="2600"/>
    <cellStyle name="Comma 2 6 3 5 5 3 2" xfId="20940"/>
    <cellStyle name="Comma 2 6 3 5 5 4" xfId="2601"/>
    <cellStyle name="Comma 2 6 3 5 5 4 2" xfId="20941"/>
    <cellStyle name="Comma 2 6 3 5 5 5" xfId="20942"/>
    <cellStyle name="Comma 2 6 3 5 6" xfId="2602"/>
    <cellStyle name="Comma 2 6 3 6" xfId="2603"/>
    <cellStyle name="Comma 2 6 3 6 2" xfId="2604"/>
    <cellStyle name="Comma 2 6 3 6 2 2" xfId="2605"/>
    <cellStyle name="Comma 2 6 3 6 2 2 2" xfId="20943"/>
    <cellStyle name="Comma 2 6 3 6 2 3" xfId="2606"/>
    <cellStyle name="Comma 2 6 3 6 2 3 2" xfId="20944"/>
    <cellStyle name="Comma 2 6 3 6 2 4" xfId="2607"/>
    <cellStyle name="Comma 2 6 3 6 2 4 2" xfId="20945"/>
    <cellStyle name="Comma 2 6 3 6 2 5" xfId="20946"/>
    <cellStyle name="Comma 2 6 3 6 3" xfId="2608"/>
    <cellStyle name="Comma 2 6 3 7" xfId="2609"/>
    <cellStyle name="Comma 2 6 3 7 2" xfId="2610"/>
    <cellStyle name="Comma 2 6 3 7 2 2" xfId="20947"/>
    <cellStyle name="Comma 2 6 3 7 3" xfId="2611"/>
    <cellStyle name="Comma 2 6 3 7 3 2" xfId="20948"/>
    <cellStyle name="Comma 2 6 3 7 4" xfId="2612"/>
    <cellStyle name="Comma 2 6 3 7 4 2" xfId="20949"/>
    <cellStyle name="Comma 2 6 3 7 5" xfId="20950"/>
    <cellStyle name="Comma 2 6 3 8" xfId="2613"/>
    <cellStyle name="Comma 2 6 3 8 2" xfId="2614"/>
    <cellStyle name="Comma 2 6 3 8 2 2" xfId="20951"/>
    <cellStyle name="Comma 2 6 3 8 3" xfId="2615"/>
    <cellStyle name="Comma 2 6 3 8 3 2" xfId="20952"/>
    <cellStyle name="Comma 2 6 3 8 4" xfId="2616"/>
    <cellStyle name="Comma 2 6 3 8 4 2" xfId="20953"/>
    <cellStyle name="Comma 2 6 3 8 5" xfId="20954"/>
    <cellStyle name="Comma 2 6 3 9" xfId="2617"/>
    <cellStyle name="Comma 2 6 3 9 2" xfId="2618"/>
    <cellStyle name="Comma 2 6 3 9 2 2" xfId="20955"/>
    <cellStyle name="Comma 2 6 3 9 3" xfId="2619"/>
    <cellStyle name="Comma 2 6 3 9 3 2" xfId="20956"/>
    <cellStyle name="Comma 2 6 3 9 4" xfId="2620"/>
    <cellStyle name="Comma 2 6 3 9 4 2" xfId="20957"/>
    <cellStyle name="Comma 2 6 3 9 5" xfId="20958"/>
    <cellStyle name="Comma 2 6 4" xfId="2621"/>
    <cellStyle name="Comma 2 6 4 2" xfId="2622"/>
    <cellStyle name="Comma 2 6 4 2 2" xfId="2623"/>
    <cellStyle name="Comma 2 6 4 2 2 2" xfId="2624"/>
    <cellStyle name="Comma 2 6 4 2 2 2 2" xfId="2625"/>
    <cellStyle name="Comma 2 6 4 2 2 2 2 2" xfId="20959"/>
    <cellStyle name="Comma 2 6 4 2 2 2 3" xfId="2626"/>
    <cellStyle name="Comma 2 6 4 2 2 2 3 2" xfId="20960"/>
    <cellStyle name="Comma 2 6 4 2 2 2 4" xfId="2627"/>
    <cellStyle name="Comma 2 6 4 2 2 2 4 2" xfId="20961"/>
    <cellStyle name="Comma 2 6 4 2 2 2 5" xfId="20962"/>
    <cellStyle name="Comma 2 6 4 2 2 3" xfId="2628"/>
    <cellStyle name="Comma 2 6 4 2 3" xfId="2629"/>
    <cellStyle name="Comma 2 6 4 2 3 2" xfId="2630"/>
    <cellStyle name="Comma 2 6 4 2 3 2 2" xfId="20963"/>
    <cellStyle name="Comma 2 6 4 2 3 3" xfId="2631"/>
    <cellStyle name="Comma 2 6 4 2 3 3 2" xfId="20964"/>
    <cellStyle name="Comma 2 6 4 2 3 4" xfId="2632"/>
    <cellStyle name="Comma 2 6 4 2 3 4 2" xfId="20965"/>
    <cellStyle name="Comma 2 6 4 2 3 5" xfId="20966"/>
    <cellStyle name="Comma 2 6 4 2 4" xfId="2633"/>
    <cellStyle name="Comma 2 6 4 2 4 2" xfId="2634"/>
    <cellStyle name="Comma 2 6 4 2 4 2 2" xfId="20967"/>
    <cellStyle name="Comma 2 6 4 2 4 3" xfId="2635"/>
    <cellStyle name="Comma 2 6 4 2 4 3 2" xfId="20968"/>
    <cellStyle name="Comma 2 6 4 2 4 4" xfId="2636"/>
    <cellStyle name="Comma 2 6 4 2 4 4 2" xfId="20969"/>
    <cellStyle name="Comma 2 6 4 2 4 5" xfId="20970"/>
    <cellStyle name="Comma 2 6 4 2 5" xfId="2637"/>
    <cellStyle name="Comma 2 6 4 2 5 2" xfId="2638"/>
    <cellStyle name="Comma 2 6 4 2 5 2 2" xfId="20971"/>
    <cellStyle name="Comma 2 6 4 2 5 3" xfId="2639"/>
    <cellStyle name="Comma 2 6 4 2 5 3 2" xfId="20972"/>
    <cellStyle name="Comma 2 6 4 2 5 4" xfId="2640"/>
    <cellStyle name="Comma 2 6 4 2 5 4 2" xfId="20973"/>
    <cellStyle name="Comma 2 6 4 2 5 5" xfId="20974"/>
    <cellStyle name="Comma 2 6 4 2 6" xfId="2641"/>
    <cellStyle name="Comma 2 6 4 3" xfId="2642"/>
    <cellStyle name="Comma 2 6 4 3 2" xfId="2643"/>
    <cellStyle name="Comma 2 6 4 3 2 2" xfId="2644"/>
    <cellStyle name="Comma 2 6 4 3 2 2 2" xfId="2645"/>
    <cellStyle name="Comma 2 6 4 3 2 2 2 2" xfId="20975"/>
    <cellStyle name="Comma 2 6 4 3 2 2 3" xfId="2646"/>
    <cellStyle name="Comma 2 6 4 3 2 2 3 2" xfId="20976"/>
    <cellStyle name="Comma 2 6 4 3 2 2 4" xfId="2647"/>
    <cellStyle name="Comma 2 6 4 3 2 2 4 2" xfId="20977"/>
    <cellStyle name="Comma 2 6 4 3 2 2 5" xfId="20978"/>
    <cellStyle name="Comma 2 6 4 3 2 3" xfId="2648"/>
    <cellStyle name="Comma 2 6 4 3 3" xfId="2649"/>
    <cellStyle name="Comma 2 6 4 3 3 2" xfId="2650"/>
    <cellStyle name="Comma 2 6 4 3 3 2 2" xfId="20979"/>
    <cellStyle name="Comma 2 6 4 3 3 3" xfId="2651"/>
    <cellStyle name="Comma 2 6 4 3 3 3 2" xfId="20980"/>
    <cellStyle name="Comma 2 6 4 3 3 4" xfId="2652"/>
    <cellStyle name="Comma 2 6 4 3 3 4 2" xfId="20981"/>
    <cellStyle name="Comma 2 6 4 3 3 5" xfId="20982"/>
    <cellStyle name="Comma 2 6 4 3 4" xfId="2653"/>
    <cellStyle name="Comma 2 6 4 3 4 2" xfId="2654"/>
    <cellStyle name="Comma 2 6 4 3 4 2 2" xfId="20983"/>
    <cellStyle name="Comma 2 6 4 3 4 3" xfId="2655"/>
    <cellStyle name="Comma 2 6 4 3 4 3 2" xfId="20984"/>
    <cellStyle name="Comma 2 6 4 3 4 4" xfId="2656"/>
    <cellStyle name="Comma 2 6 4 3 4 4 2" xfId="20985"/>
    <cellStyle name="Comma 2 6 4 3 4 5" xfId="20986"/>
    <cellStyle name="Comma 2 6 4 3 5" xfId="2657"/>
    <cellStyle name="Comma 2 6 4 3 5 2" xfId="2658"/>
    <cellStyle name="Comma 2 6 4 3 5 2 2" xfId="20987"/>
    <cellStyle name="Comma 2 6 4 3 5 3" xfId="2659"/>
    <cellStyle name="Comma 2 6 4 3 5 3 2" xfId="20988"/>
    <cellStyle name="Comma 2 6 4 3 5 4" xfId="2660"/>
    <cellStyle name="Comma 2 6 4 3 5 4 2" xfId="20989"/>
    <cellStyle name="Comma 2 6 4 3 5 5" xfId="20990"/>
    <cellStyle name="Comma 2 6 4 3 6" xfId="2661"/>
    <cellStyle name="Comma 2 6 4 4" xfId="2662"/>
    <cellStyle name="Comma 2 6 4 4 2" xfId="2663"/>
    <cellStyle name="Comma 2 6 4 4 2 2" xfId="2664"/>
    <cellStyle name="Comma 2 6 4 4 2 2 2" xfId="2665"/>
    <cellStyle name="Comma 2 6 4 4 2 2 2 2" xfId="20991"/>
    <cellStyle name="Comma 2 6 4 4 2 2 3" xfId="2666"/>
    <cellStyle name="Comma 2 6 4 4 2 2 3 2" xfId="20992"/>
    <cellStyle name="Comma 2 6 4 4 2 2 4" xfId="2667"/>
    <cellStyle name="Comma 2 6 4 4 2 2 4 2" xfId="20993"/>
    <cellStyle name="Comma 2 6 4 4 2 2 5" xfId="20994"/>
    <cellStyle name="Comma 2 6 4 4 2 3" xfId="2668"/>
    <cellStyle name="Comma 2 6 4 4 3" xfId="2669"/>
    <cellStyle name="Comma 2 6 4 4 3 2" xfId="2670"/>
    <cellStyle name="Comma 2 6 4 4 3 2 2" xfId="20995"/>
    <cellStyle name="Comma 2 6 4 4 3 3" xfId="2671"/>
    <cellStyle name="Comma 2 6 4 4 3 3 2" xfId="20996"/>
    <cellStyle name="Comma 2 6 4 4 3 4" xfId="2672"/>
    <cellStyle name="Comma 2 6 4 4 3 4 2" xfId="20997"/>
    <cellStyle name="Comma 2 6 4 4 3 5" xfId="20998"/>
    <cellStyle name="Comma 2 6 4 4 4" xfId="2673"/>
    <cellStyle name="Comma 2 6 4 4 4 2" xfId="2674"/>
    <cellStyle name="Comma 2 6 4 4 4 2 2" xfId="20999"/>
    <cellStyle name="Comma 2 6 4 4 4 3" xfId="2675"/>
    <cellStyle name="Comma 2 6 4 4 4 3 2" xfId="21000"/>
    <cellStyle name="Comma 2 6 4 4 4 4" xfId="2676"/>
    <cellStyle name="Comma 2 6 4 4 4 4 2" xfId="21001"/>
    <cellStyle name="Comma 2 6 4 4 4 5" xfId="21002"/>
    <cellStyle name="Comma 2 6 4 4 5" xfId="2677"/>
    <cellStyle name="Comma 2 6 4 4 5 2" xfId="2678"/>
    <cellStyle name="Comma 2 6 4 4 5 2 2" xfId="21003"/>
    <cellStyle name="Comma 2 6 4 4 5 3" xfId="2679"/>
    <cellStyle name="Comma 2 6 4 4 5 3 2" xfId="21004"/>
    <cellStyle name="Comma 2 6 4 4 5 4" xfId="2680"/>
    <cellStyle name="Comma 2 6 4 4 5 4 2" xfId="21005"/>
    <cellStyle name="Comma 2 6 4 4 5 5" xfId="21006"/>
    <cellStyle name="Comma 2 6 4 4 6" xfId="2681"/>
    <cellStyle name="Comma 2 6 4 5" xfId="2682"/>
    <cellStyle name="Comma 2 6 4 5 2" xfId="2683"/>
    <cellStyle name="Comma 2 6 4 5 2 2" xfId="2684"/>
    <cellStyle name="Comma 2 6 4 5 2 2 2" xfId="21007"/>
    <cellStyle name="Comma 2 6 4 5 2 3" xfId="2685"/>
    <cellStyle name="Comma 2 6 4 5 2 3 2" xfId="21008"/>
    <cellStyle name="Comma 2 6 4 5 2 4" xfId="2686"/>
    <cellStyle name="Comma 2 6 4 5 2 4 2" xfId="21009"/>
    <cellStyle name="Comma 2 6 4 5 2 5" xfId="21010"/>
    <cellStyle name="Comma 2 6 4 5 3" xfId="2687"/>
    <cellStyle name="Comma 2 6 4 6" xfId="2688"/>
    <cellStyle name="Comma 2 6 4 6 2" xfId="2689"/>
    <cellStyle name="Comma 2 6 4 6 2 2" xfId="21011"/>
    <cellStyle name="Comma 2 6 4 6 3" xfId="2690"/>
    <cellStyle name="Comma 2 6 4 6 3 2" xfId="21012"/>
    <cellStyle name="Comma 2 6 4 6 4" xfId="2691"/>
    <cellStyle name="Comma 2 6 4 6 4 2" xfId="21013"/>
    <cellStyle name="Comma 2 6 4 6 5" xfId="21014"/>
    <cellStyle name="Comma 2 6 4 7" xfId="2692"/>
    <cellStyle name="Comma 2 6 4 7 2" xfId="2693"/>
    <cellStyle name="Comma 2 6 4 7 2 2" xfId="21015"/>
    <cellStyle name="Comma 2 6 4 7 3" xfId="2694"/>
    <cellStyle name="Comma 2 6 4 7 3 2" xfId="21016"/>
    <cellStyle name="Comma 2 6 4 7 4" xfId="2695"/>
    <cellStyle name="Comma 2 6 4 7 4 2" xfId="21017"/>
    <cellStyle name="Comma 2 6 4 7 5" xfId="21018"/>
    <cellStyle name="Comma 2 6 4 8" xfId="2696"/>
    <cellStyle name="Comma 2 6 4 8 2" xfId="2697"/>
    <cellStyle name="Comma 2 6 4 8 2 2" xfId="21019"/>
    <cellStyle name="Comma 2 6 4 8 3" xfId="2698"/>
    <cellStyle name="Comma 2 6 4 8 3 2" xfId="21020"/>
    <cellStyle name="Comma 2 6 4 8 4" xfId="2699"/>
    <cellStyle name="Comma 2 6 4 8 4 2" xfId="21021"/>
    <cellStyle name="Comma 2 6 4 8 5" xfId="21022"/>
    <cellStyle name="Comma 2 6 4 9" xfId="2700"/>
    <cellStyle name="Comma 2 6 5" xfId="2701"/>
    <cellStyle name="Comma 2 6 5 2" xfId="2702"/>
    <cellStyle name="Comma 2 6 5 2 2" xfId="2703"/>
    <cellStyle name="Comma 2 6 5 2 2 2" xfId="2704"/>
    <cellStyle name="Comma 2 6 5 2 2 2 2" xfId="21023"/>
    <cellStyle name="Comma 2 6 5 2 2 3" xfId="2705"/>
    <cellStyle name="Comma 2 6 5 2 2 3 2" xfId="21024"/>
    <cellStyle name="Comma 2 6 5 2 2 4" xfId="2706"/>
    <cellStyle name="Comma 2 6 5 2 2 4 2" xfId="21025"/>
    <cellStyle name="Comma 2 6 5 2 2 5" xfId="21026"/>
    <cellStyle name="Comma 2 6 5 2 3" xfId="2707"/>
    <cellStyle name="Comma 2 6 5 3" xfId="2708"/>
    <cellStyle name="Comma 2 6 5 3 2" xfId="2709"/>
    <cellStyle name="Comma 2 6 5 3 2 2" xfId="21027"/>
    <cellStyle name="Comma 2 6 5 3 3" xfId="2710"/>
    <cellStyle name="Comma 2 6 5 3 3 2" xfId="21028"/>
    <cellStyle name="Comma 2 6 5 3 4" xfId="2711"/>
    <cellStyle name="Comma 2 6 5 3 4 2" xfId="21029"/>
    <cellStyle name="Comma 2 6 5 3 5" xfId="21030"/>
    <cellStyle name="Comma 2 6 5 4" xfId="2712"/>
    <cellStyle name="Comma 2 6 5 4 2" xfId="2713"/>
    <cellStyle name="Comma 2 6 5 4 2 2" xfId="21031"/>
    <cellStyle name="Comma 2 6 5 4 3" xfId="2714"/>
    <cellStyle name="Comma 2 6 5 4 3 2" xfId="21032"/>
    <cellStyle name="Comma 2 6 5 4 4" xfId="2715"/>
    <cellStyle name="Comma 2 6 5 4 4 2" xfId="21033"/>
    <cellStyle name="Comma 2 6 5 4 5" xfId="21034"/>
    <cellStyle name="Comma 2 6 5 5" xfId="2716"/>
    <cellStyle name="Comma 2 6 5 5 2" xfId="2717"/>
    <cellStyle name="Comma 2 6 5 5 2 2" xfId="21035"/>
    <cellStyle name="Comma 2 6 5 5 3" xfId="2718"/>
    <cellStyle name="Comma 2 6 5 5 3 2" xfId="21036"/>
    <cellStyle name="Comma 2 6 5 5 4" xfId="2719"/>
    <cellStyle name="Comma 2 6 5 5 4 2" xfId="21037"/>
    <cellStyle name="Comma 2 6 5 5 5" xfId="21038"/>
    <cellStyle name="Comma 2 6 5 6" xfId="2720"/>
    <cellStyle name="Comma 2 6 6" xfId="2721"/>
    <cellStyle name="Comma 2 6 6 2" xfId="2722"/>
    <cellStyle name="Comma 2 6 6 2 2" xfId="2723"/>
    <cellStyle name="Comma 2 6 6 2 2 2" xfId="2724"/>
    <cellStyle name="Comma 2 6 6 2 2 2 2" xfId="21039"/>
    <cellStyle name="Comma 2 6 6 2 2 3" xfId="2725"/>
    <cellStyle name="Comma 2 6 6 2 2 3 2" xfId="21040"/>
    <cellStyle name="Comma 2 6 6 2 2 4" xfId="2726"/>
    <cellStyle name="Comma 2 6 6 2 2 4 2" xfId="21041"/>
    <cellStyle name="Comma 2 6 6 2 2 5" xfId="21042"/>
    <cellStyle name="Comma 2 6 6 2 3" xfId="2727"/>
    <cellStyle name="Comma 2 6 6 3" xfId="2728"/>
    <cellStyle name="Comma 2 6 6 3 2" xfId="2729"/>
    <cellStyle name="Comma 2 6 6 3 2 2" xfId="21043"/>
    <cellStyle name="Comma 2 6 6 3 3" xfId="2730"/>
    <cellStyle name="Comma 2 6 6 3 3 2" xfId="21044"/>
    <cellStyle name="Comma 2 6 6 3 4" xfId="2731"/>
    <cellStyle name="Comma 2 6 6 3 4 2" xfId="21045"/>
    <cellStyle name="Comma 2 6 6 3 5" xfId="21046"/>
    <cellStyle name="Comma 2 6 6 4" xfId="2732"/>
    <cellStyle name="Comma 2 6 6 4 2" xfId="2733"/>
    <cellStyle name="Comma 2 6 6 4 2 2" xfId="21047"/>
    <cellStyle name="Comma 2 6 6 4 3" xfId="2734"/>
    <cellStyle name="Comma 2 6 6 4 3 2" xfId="21048"/>
    <cellStyle name="Comma 2 6 6 4 4" xfId="2735"/>
    <cellStyle name="Comma 2 6 6 4 4 2" xfId="21049"/>
    <cellStyle name="Comma 2 6 6 4 5" xfId="21050"/>
    <cellStyle name="Comma 2 6 6 5" xfId="2736"/>
    <cellStyle name="Comma 2 6 6 5 2" xfId="2737"/>
    <cellStyle name="Comma 2 6 6 5 2 2" xfId="21051"/>
    <cellStyle name="Comma 2 6 6 5 3" xfId="2738"/>
    <cellStyle name="Comma 2 6 6 5 3 2" xfId="21052"/>
    <cellStyle name="Comma 2 6 6 5 4" xfId="2739"/>
    <cellStyle name="Comma 2 6 6 5 4 2" xfId="21053"/>
    <cellStyle name="Comma 2 6 6 5 5" xfId="21054"/>
    <cellStyle name="Comma 2 6 6 6" xfId="2740"/>
    <cellStyle name="Comma 2 6 7" xfId="2741"/>
    <cellStyle name="Comma 2 6 7 2" xfId="2742"/>
    <cellStyle name="Comma 2 6 7 2 2" xfId="2743"/>
    <cellStyle name="Comma 2 6 7 2 2 2" xfId="2744"/>
    <cellStyle name="Comma 2 6 7 2 2 2 2" xfId="21055"/>
    <cellStyle name="Comma 2 6 7 2 2 3" xfId="2745"/>
    <cellStyle name="Comma 2 6 7 2 2 3 2" xfId="21056"/>
    <cellStyle name="Comma 2 6 7 2 2 4" xfId="2746"/>
    <cellStyle name="Comma 2 6 7 2 2 4 2" xfId="21057"/>
    <cellStyle name="Comma 2 6 7 2 2 5" xfId="21058"/>
    <cellStyle name="Comma 2 6 7 2 3" xfId="2747"/>
    <cellStyle name="Comma 2 6 7 3" xfId="2748"/>
    <cellStyle name="Comma 2 6 7 3 2" xfId="2749"/>
    <cellStyle name="Comma 2 6 7 3 2 2" xfId="21059"/>
    <cellStyle name="Comma 2 6 7 3 3" xfId="2750"/>
    <cellStyle name="Comma 2 6 7 3 3 2" xfId="21060"/>
    <cellStyle name="Comma 2 6 7 3 4" xfId="2751"/>
    <cellStyle name="Comma 2 6 7 3 4 2" xfId="21061"/>
    <cellStyle name="Comma 2 6 7 3 5" xfId="21062"/>
    <cellStyle name="Comma 2 6 7 4" xfId="2752"/>
    <cellStyle name="Comma 2 6 7 4 2" xfId="2753"/>
    <cellStyle name="Comma 2 6 7 4 2 2" xfId="21063"/>
    <cellStyle name="Comma 2 6 7 4 3" xfId="2754"/>
    <cellStyle name="Comma 2 6 7 4 3 2" xfId="21064"/>
    <cellStyle name="Comma 2 6 7 4 4" xfId="2755"/>
    <cellStyle name="Comma 2 6 7 4 4 2" xfId="21065"/>
    <cellStyle name="Comma 2 6 7 4 5" xfId="21066"/>
    <cellStyle name="Comma 2 6 7 5" xfId="2756"/>
    <cellStyle name="Comma 2 6 7 5 2" xfId="2757"/>
    <cellStyle name="Comma 2 6 7 5 2 2" xfId="21067"/>
    <cellStyle name="Comma 2 6 7 5 3" xfId="2758"/>
    <cellStyle name="Comma 2 6 7 5 3 2" xfId="21068"/>
    <cellStyle name="Comma 2 6 7 5 4" xfId="2759"/>
    <cellStyle name="Comma 2 6 7 5 4 2" xfId="21069"/>
    <cellStyle name="Comma 2 6 7 5 5" xfId="21070"/>
    <cellStyle name="Comma 2 6 7 6" xfId="2760"/>
    <cellStyle name="Comma 2 6 8" xfId="2761"/>
    <cellStyle name="Comma 2 6 8 2" xfId="2762"/>
    <cellStyle name="Comma 2 6 8 2 2" xfId="2763"/>
    <cellStyle name="Comma 2 6 8 2 2 2" xfId="21071"/>
    <cellStyle name="Comma 2 6 8 2 3" xfId="2764"/>
    <cellStyle name="Comma 2 6 8 2 3 2" xfId="21072"/>
    <cellStyle name="Comma 2 6 8 2 4" xfId="2765"/>
    <cellStyle name="Comma 2 6 8 2 4 2" xfId="21073"/>
    <cellStyle name="Comma 2 6 8 2 5" xfId="21074"/>
    <cellStyle name="Comma 2 6 8 3" xfId="2766"/>
    <cellStyle name="Comma 2 6 9" xfId="2767"/>
    <cellStyle name="Comma 2 6 9 2" xfId="2768"/>
    <cellStyle name="Comma 2 6 9 2 2" xfId="21075"/>
    <cellStyle name="Comma 2 6 9 3" xfId="2769"/>
    <cellStyle name="Comma 2 6 9 3 2" xfId="21076"/>
    <cellStyle name="Comma 2 6 9 4" xfId="2770"/>
    <cellStyle name="Comma 2 6 9 4 2" xfId="21077"/>
    <cellStyle name="Comma 2 6 9 5" xfId="21078"/>
    <cellStyle name="Comma 2 7" xfId="2771"/>
    <cellStyle name="Comma 2 7 2" xfId="2772"/>
    <cellStyle name="Comma 2 7 2 2" xfId="2773"/>
    <cellStyle name="Comma 2 7 2 2 2" xfId="21079"/>
    <cellStyle name="Comma 2 7 2 3" xfId="2774"/>
    <cellStyle name="Comma 2 7 2 3 2" xfId="21080"/>
    <cellStyle name="Comma 2 7 2 4" xfId="2775"/>
    <cellStyle name="Comma 2 7 2 4 2" xfId="21081"/>
    <cellStyle name="Comma 2 7 2 5" xfId="21082"/>
    <cellStyle name="Comma 2 7 3" xfId="2776"/>
    <cellStyle name="Comma 2 7 3 2" xfId="2777"/>
    <cellStyle name="Comma 2 7 3 2 2" xfId="21083"/>
    <cellStyle name="Comma 2 7 3 3" xfId="2778"/>
    <cellStyle name="Comma 2 7 3 3 2" xfId="21084"/>
    <cellStyle name="Comma 2 7 3 4" xfId="2779"/>
    <cellStyle name="Comma 2 7 3 4 2" xfId="21085"/>
    <cellStyle name="Comma 2 7 3 5" xfId="21086"/>
    <cellStyle name="Comma 2 7 4" xfId="2780"/>
    <cellStyle name="Comma 2 7 4 2" xfId="2781"/>
    <cellStyle name="Comma 2 7 4 2 2" xfId="21087"/>
    <cellStyle name="Comma 2 7 4 3" xfId="2782"/>
    <cellStyle name="Comma 2 7 4 3 2" xfId="21088"/>
    <cellStyle name="Comma 2 7 4 4" xfId="2783"/>
    <cellStyle name="Comma 2 7 4 4 2" xfId="21089"/>
    <cellStyle name="Comma 2 7 4 5" xfId="21090"/>
    <cellStyle name="Comma 2 8" xfId="2784"/>
    <cellStyle name="Comma 2 9" xfId="2785"/>
    <cellStyle name="Comma 2_Cubicacion No. 2 Calles Barrio Benjamin La Romana" xfId="2786"/>
    <cellStyle name="Comma 3" xfId="2787"/>
    <cellStyle name="Comma 3 10" xfId="2788"/>
    <cellStyle name="Comma 3 2" xfId="2789"/>
    <cellStyle name="Comma 3 2 2" xfId="2790"/>
    <cellStyle name="Comma 3 2 2 2" xfId="2791"/>
    <cellStyle name="Comma 3 2 2 2 2" xfId="2792"/>
    <cellStyle name="Comma 3 2 2 2 2 2" xfId="2793"/>
    <cellStyle name="Comma 3 2 2 2 2 2 2" xfId="21091"/>
    <cellStyle name="Comma 3 2 2 2 2 3" xfId="2794"/>
    <cellStyle name="Comma 3 2 2 2 2 3 2" xfId="21092"/>
    <cellStyle name="Comma 3 2 2 2 2 4" xfId="2795"/>
    <cellStyle name="Comma 3 2 2 2 2 4 2" xfId="21093"/>
    <cellStyle name="Comma 3 2 2 2 2 5" xfId="21094"/>
    <cellStyle name="Comma 3 2 2 3" xfId="2796"/>
    <cellStyle name="Comma 3 2 2 4" xfId="2797"/>
    <cellStyle name="Comma 3 2 2 5" xfId="2798"/>
    <cellStyle name="Comma 3 2 2 5 2" xfId="2799"/>
    <cellStyle name="Comma 3 2 2 5 2 2" xfId="21095"/>
    <cellStyle name="Comma 3 2 2 5 3" xfId="2800"/>
    <cellStyle name="Comma 3 2 2 5 3 2" xfId="21096"/>
    <cellStyle name="Comma 3 2 2 5 4" xfId="2801"/>
    <cellStyle name="Comma 3 2 2 5 4 2" xfId="21097"/>
    <cellStyle name="Comma 3 2 2 5 5" xfId="21098"/>
    <cellStyle name="Comma 3 2 2 6" xfId="2802"/>
    <cellStyle name="Comma 3 2 2 6 2" xfId="2803"/>
    <cellStyle name="Comma 3 2 2 6 2 2" xfId="21099"/>
    <cellStyle name="Comma 3 2 2 6 3" xfId="2804"/>
    <cellStyle name="Comma 3 2 2 6 3 2" xfId="21100"/>
    <cellStyle name="Comma 3 2 2 6 4" xfId="2805"/>
    <cellStyle name="Comma 3 2 2 6 4 2" xfId="21101"/>
    <cellStyle name="Comma 3 2 2 6 5" xfId="21102"/>
    <cellStyle name="Comma 3 2 3" xfId="2806"/>
    <cellStyle name="Comma 3 2 3 2" xfId="2807"/>
    <cellStyle name="Comma 3 2 3 2 2" xfId="2808"/>
    <cellStyle name="Comma 3 2 3 2 2 2" xfId="21103"/>
    <cellStyle name="Comma 3 2 3 2 3" xfId="2809"/>
    <cellStyle name="Comma 3 2 3 2 3 2" xfId="21104"/>
    <cellStyle name="Comma 3 2 3 2 4" xfId="2810"/>
    <cellStyle name="Comma 3 2 3 2 4 2" xfId="21105"/>
    <cellStyle name="Comma 3 2 3 2 5" xfId="21106"/>
    <cellStyle name="Comma 3 2 3 3" xfId="2811"/>
    <cellStyle name="Comma 3 2 3 3 2" xfId="2812"/>
    <cellStyle name="Comma 3 2 3 3 2 2" xfId="21107"/>
    <cellStyle name="Comma 3 2 3 3 3" xfId="2813"/>
    <cellStyle name="Comma 3 2 3 3 3 2" xfId="21108"/>
    <cellStyle name="Comma 3 2 3 3 4" xfId="2814"/>
    <cellStyle name="Comma 3 2 3 3 4 2" xfId="21109"/>
    <cellStyle name="Comma 3 2 3 3 5" xfId="21110"/>
    <cellStyle name="Comma 3 2 3 4" xfId="2815"/>
    <cellStyle name="Comma 3 2 3 4 2" xfId="2816"/>
    <cellStyle name="Comma 3 2 3 4 2 2" xfId="21111"/>
    <cellStyle name="Comma 3 2 3 4 3" xfId="2817"/>
    <cellStyle name="Comma 3 2 3 4 3 2" xfId="21112"/>
    <cellStyle name="Comma 3 2 3 4 4" xfId="2818"/>
    <cellStyle name="Comma 3 2 3 4 4 2" xfId="21113"/>
    <cellStyle name="Comma 3 2 3 4 5" xfId="21114"/>
    <cellStyle name="Comma 3 2 4" xfId="2819"/>
    <cellStyle name="Comma 3 2 5" xfId="2820"/>
    <cellStyle name="Comma 3 2 6" xfId="2821"/>
    <cellStyle name="Comma 3 2 6 2" xfId="2822"/>
    <cellStyle name="Comma 3 2 6 2 2" xfId="21115"/>
    <cellStyle name="Comma 3 2 6 3" xfId="2823"/>
    <cellStyle name="Comma 3 2 6 3 2" xfId="21116"/>
    <cellStyle name="Comma 3 2 6 4" xfId="2824"/>
    <cellStyle name="Comma 3 2 6 4 2" xfId="21117"/>
    <cellStyle name="Comma 3 2 6 5" xfId="2825"/>
    <cellStyle name="Comma 3 2 7" xfId="2826"/>
    <cellStyle name="Comma 3 2 7 2" xfId="2827"/>
    <cellStyle name="Comma 3 2 7 2 2" xfId="21118"/>
    <cellStyle name="Comma 3 2 7 3" xfId="2828"/>
    <cellStyle name="Comma 3 2 7 3 2" xfId="21119"/>
    <cellStyle name="Comma 3 2 7 4" xfId="2829"/>
    <cellStyle name="Comma 3 2 7 4 2" xfId="21120"/>
    <cellStyle name="Comma 3 2 7 5" xfId="21121"/>
    <cellStyle name="Comma 3 2 8" xfId="2830"/>
    <cellStyle name="Comma 3 3" xfId="2831"/>
    <cellStyle name="Comma 3 3 2" xfId="2832"/>
    <cellStyle name="Comma 3 3 2 2" xfId="2833"/>
    <cellStyle name="Comma 3 3 2 2 2" xfId="2834"/>
    <cellStyle name="Comma 3 3 2 2 2 2" xfId="21122"/>
    <cellStyle name="Comma 3 3 2 2 3" xfId="2835"/>
    <cellStyle name="Comma 3 3 2 2 3 2" xfId="21123"/>
    <cellStyle name="Comma 3 3 2 2 4" xfId="2836"/>
    <cellStyle name="Comma 3 3 2 2 4 2" xfId="21124"/>
    <cellStyle name="Comma 3 3 2 2 5" xfId="21125"/>
    <cellStyle name="Comma 3 3 2 3" xfId="2837"/>
    <cellStyle name="Comma 3 3 2 4" xfId="2838"/>
    <cellStyle name="Comma 3 3 3" xfId="2839"/>
    <cellStyle name="Comma 3 3 3 2" xfId="2840"/>
    <cellStyle name="Comma 3 3 3 2 2" xfId="2841"/>
    <cellStyle name="Comma 3 3 3 2 2 2" xfId="21126"/>
    <cellStyle name="Comma 3 3 3 2 3" xfId="2842"/>
    <cellStyle name="Comma 3 3 3 2 3 2" xfId="21127"/>
    <cellStyle name="Comma 3 3 3 2 4" xfId="2843"/>
    <cellStyle name="Comma 3 3 3 2 4 2" xfId="21128"/>
    <cellStyle name="Comma 3 3 3 2 5" xfId="21129"/>
    <cellStyle name="Comma 3 3 3 3" xfId="2844"/>
    <cellStyle name="Comma 3 3 3 4" xfId="2845"/>
    <cellStyle name="Comma 3 3 4" xfId="2846"/>
    <cellStyle name="Comma 3 3 4 2" xfId="2847"/>
    <cellStyle name="Comma 3 3 4 2 2" xfId="2848"/>
    <cellStyle name="Comma 3 3 4 2 2 2" xfId="21130"/>
    <cellStyle name="Comma 3 3 4 2 3" xfId="2849"/>
    <cellStyle name="Comma 3 3 4 2 3 2" xfId="21131"/>
    <cellStyle name="Comma 3 3 4 2 4" xfId="2850"/>
    <cellStyle name="Comma 3 3 4 2 4 2" xfId="21132"/>
    <cellStyle name="Comma 3 3 4 2 5" xfId="21133"/>
    <cellStyle name="Comma 3 3 5" xfId="2851"/>
    <cellStyle name="Comma 3 3 6" xfId="2852"/>
    <cellStyle name="Comma 3 3 6 2" xfId="2853"/>
    <cellStyle name="Comma 3 3 6 2 2" xfId="21134"/>
    <cellStyle name="Comma 3 3 6 3" xfId="2854"/>
    <cellStyle name="Comma 3 3 6 3 2" xfId="21135"/>
    <cellStyle name="Comma 3 3 6 4" xfId="2855"/>
    <cellStyle name="Comma 3 3 6 4 2" xfId="21136"/>
    <cellStyle name="Comma 3 3 6 5" xfId="2856"/>
    <cellStyle name="Comma 3 3 7" xfId="2857"/>
    <cellStyle name="Comma 3 3 7 2" xfId="2858"/>
    <cellStyle name="Comma 3 3 7 2 2" xfId="21137"/>
    <cellStyle name="Comma 3 3 7 3" xfId="2859"/>
    <cellStyle name="Comma 3 3 7 3 2" xfId="21138"/>
    <cellStyle name="Comma 3 3 7 4" xfId="2860"/>
    <cellStyle name="Comma 3 3 7 4 2" xfId="21139"/>
    <cellStyle name="Comma 3 3 7 5" xfId="2861"/>
    <cellStyle name="Comma 3 3 8" xfId="2862"/>
    <cellStyle name="Comma 3 4" xfId="2863"/>
    <cellStyle name="Comma 3 4 2" xfId="2864"/>
    <cellStyle name="Comma 3 4 2 2" xfId="2865"/>
    <cellStyle name="Comma 3 4 2 2 2" xfId="2866"/>
    <cellStyle name="Comma 3 4 2 3" xfId="2867"/>
    <cellStyle name="Comma 3 4 2 3 2" xfId="21140"/>
    <cellStyle name="Comma 3 4 2 4" xfId="2868"/>
    <cellStyle name="Comma 3 4 2 4 2" xfId="21141"/>
    <cellStyle name="Comma 3 4 2 5" xfId="21142"/>
    <cellStyle name="Comma 3 4 3" xfId="2869"/>
    <cellStyle name="Comma 3 4 3 2" xfId="2870"/>
    <cellStyle name="Comma 3 4 3 2 2" xfId="21143"/>
    <cellStyle name="Comma 3 4 3 3" xfId="2871"/>
    <cellStyle name="Comma 3 4 3 3 2" xfId="21144"/>
    <cellStyle name="Comma 3 4 3 4" xfId="2872"/>
    <cellStyle name="Comma 3 4 3 4 2" xfId="21145"/>
    <cellStyle name="Comma 3 4 3 5" xfId="2873"/>
    <cellStyle name="Comma 3 4 4" xfId="2874"/>
    <cellStyle name="Comma 3 4 4 2" xfId="2875"/>
    <cellStyle name="Comma 3 4 4 2 2" xfId="21146"/>
    <cellStyle name="Comma 3 4 4 3" xfId="2876"/>
    <cellStyle name="Comma 3 4 4 3 2" xfId="21147"/>
    <cellStyle name="Comma 3 4 4 4" xfId="2877"/>
    <cellStyle name="Comma 3 4 4 4 2" xfId="21148"/>
    <cellStyle name="Comma 3 4 4 5" xfId="2878"/>
    <cellStyle name="Comma 3 4 5" xfId="2879"/>
    <cellStyle name="Comma 3 5" xfId="2880"/>
    <cellStyle name="Comma 3 5 2" xfId="2881"/>
    <cellStyle name="Comma 3 5 3" xfId="2882"/>
    <cellStyle name="Comma 3 6" xfId="2883"/>
    <cellStyle name="Comma 3 6 2" xfId="2884"/>
    <cellStyle name="Comma 3 6 2 2" xfId="2885"/>
    <cellStyle name="Comma 3 6 2 2 2" xfId="21149"/>
    <cellStyle name="Comma 3 6 2 3" xfId="2886"/>
    <cellStyle name="Comma 3 6 2 3 2" xfId="21150"/>
    <cellStyle name="Comma 3 6 2 4" xfId="2887"/>
    <cellStyle name="Comma 3 6 2 4 2" xfId="21151"/>
    <cellStyle name="Comma 3 6 2 5" xfId="21152"/>
    <cellStyle name="Comma 3 6 3" xfId="2888"/>
    <cellStyle name="Comma 3 7" xfId="2889"/>
    <cellStyle name="Comma 3 7 2" xfId="2890"/>
    <cellStyle name="Comma 3 7 2 2" xfId="21153"/>
    <cellStyle name="Comma 3 7 3" xfId="2891"/>
    <cellStyle name="Comma 3 7 3 2" xfId="21154"/>
    <cellStyle name="Comma 3 7 4" xfId="2892"/>
    <cellStyle name="Comma 3 7 4 2" xfId="21155"/>
    <cellStyle name="Comma 3 7 5" xfId="21156"/>
    <cellStyle name="Comma 3 8" xfId="2893"/>
    <cellStyle name="Comma 3 8 2" xfId="2894"/>
    <cellStyle name="Comma 3 8 2 2" xfId="21157"/>
    <cellStyle name="Comma 3 8 3" xfId="2895"/>
    <cellStyle name="Comma 3 8 3 2" xfId="21158"/>
    <cellStyle name="Comma 3 8 4" xfId="2896"/>
    <cellStyle name="Comma 3 8 4 2" xfId="21159"/>
    <cellStyle name="Comma 3 8 5" xfId="21160"/>
    <cellStyle name="Comma 3 9" xfId="2897"/>
    <cellStyle name="Comma 3 9 2" xfId="21161"/>
    <cellStyle name="Comma 3_Adicional No. 1  Edificio Biblioteca y Verja y parqueos  Universidad ITECO" xfId="2898"/>
    <cellStyle name="Comma 4" xfId="2899"/>
    <cellStyle name="Comma 4 10" xfId="2900"/>
    <cellStyle name="Comma 4 10 2" xfId="21162"/>
    <cellStyle name="Comma 4 11" xfId="21163"/>
    <cellStyle name="Comma 4 2" xfId="2901"/>
    <cellStyle name="Comma 4 2 2" xfId="2902"/>
    <cellStyle name="Comma 4 2 2 10" xfId="2903"/>
    <cellStyle name="Comma 4 2 2 10 2" xfId="2904"/>
    <cellStyle name="Comma 4 2 2 10 2 2" xfId="21164"/>
    <cellStyle name="Comma 4 2 2 10 3" xfId="2905"/>
    <cellStyle name="Comma 4 2 2 10 3 2" xfId="21165"/>
    <cellStyle name="Comma 4 2 2 10 4" xfId="2906"/>
    <cellStyle name="Comma 4 2 2 10 4 2" xfId="21166"/>
    <cellStyle name="Comma 4 2 2 10 5" xfId="21167"/>
    <cellStyle name="Comma 4 2 2 11" xfId="2907"/>
    <cellStyle name="Comma 4 2 2 11 2" xfId="2908"/>
    <cellStyle name="Comma 4 2 2 11 2 2" xfId="21168"/>
    <cellStyle name="Comma 4 2 2 11 3" xfId="2909"/>
    <cellStyle name="Comma 4 2 2 11 3 2" xfId="21169"/>
    <cellStyle name="Comma 4 2 2 11 4" xfId="2910"/>
    <cellStyle name="Comma 4 2 2 11 4 2" xfId="21170"/>
    <cellStyle name="Comma 4 2 2 11 5" xfId="21171"/>
    <cellStyle name="Comma 4 2 2 12" xfId="2911"/>
    <cellStyle name="Comma 4 2 2 2" xfId="2912"/>
    <cellStyle name="Comma 4 2 2 2 10" xfId="2913"/>
    <cellStyle name="Comma 4 2 2 2 2" xfId="2914"/>
    <cellStyle name="Comma 4 2 2 2 2 2" xfId="2915"/>
    <cellStyle name="Comma 4 2 2 2 2 2 2" xfId="2916"/>
    <cellStyle name="Comma 4 2 2 2 2 2 2 2" xfId="2917"/>
    <cellStyle name="Comma 4 2 2 2 2 2 2 2 2" xfId="2918"/>
    <cellStyle name="Comma 4 2 2 2 2 2 2 2 2 2" xfId="21172"/>
    <cellStyle name="Comma 4 2 2 2 2 2 2 2 3" xfId="2919"/>
    <cellStyle name="Comma 4 2 2 2 2 2 2 2 3 2" xfId="21173"/>
    <cellStyle name="Comma 4 2 2 2 2 2 2 2 4" xfId="2920"/>
    <cellStyle name="Comma 4 2 2 2 2 2 2 2 4 2" xfId="21174"/>
    <cellStyle name="Comma 4 2 2 2 2 2 2 2 5" xfId="21175"/>
    <cellStyle name="Comma 4 2 2 2 2 2 2 3" xfId="2921"/>
    <cellStyle name="Comma 4 2 2 2 2 2 3" xfId="2922"/>
    <cellStyle name="Comma 4 2 2 2 2 2 3 2" xfId="2923"/>
    <cellStyle name="Comma 4 2 2 2 2 2 3 2 2" xfId="21176"/>
    <cellStyle name="Comma 4 2 2 2 2 2 3 3" xfId="2924"/>
    <cellStyle name="Comma 4 2 2 2 2 2 3 3 2" xfId="21177"/>
    <cellStyle name="Comma 4 2 2 2 2 2 3 4" xfId="2925"/>
    <cellStyle name="Comma 4 2 2 2 2 2 3 4 2" xfId="21178"/>
    <cellStyle name="Comma 4 2 2 2 2 2 3 5" xfId="21179"/>
    <cellStyle name="Comma 4 2 2 2 2 2 4" xfId="2926"/>
    <cellStyle name="Comma 4 2 2 2 2 2 4 2" xfId="2927"/>
    <cellStyle name="Comma 4 2 2 2 2 2 4 2 2" xfId="21180"/>
    <cellStyle name="Comma 4 2 2 2 2 2 4 3" xfId="2928"/>
    <cellStyle name="Comma 4 2 2 2 2 2 4 3 2" xfId="21181"/>
    <cellStyle name="Comma 4 2 2 2 2 2 4 4" xfId="2929"/>
    <cellStyle name="Comma 4 2 2 2 2 2 4 4 2" xfId="21182"/>
    <cellStyle name="Comma 4 2 2 2 2 2 4 5" xfId="21183"/>
    <cellStyle name="Comma 4 2 2 2 2 2 5" xfId="2930"/>
    <cellStyle name="Comma 4 2 2 2 2 2 5 2" xfId="2931"/>
    <cellStyle name="Comma 4 2 2 2 2 2 5 2 2" xfId="21184"/>
    <cellStyle name="Comma 4 2 2 2 2 2 5 3" xfId="2932"/>
    <cellStyle name="Comma 4 2 2 2 2 2 5 3 2" xfId="21185"/>
    <cellStyle name="Comma 4 2 2 2 2 2 5 4" xfId="2933"/>
    <cellStyle name="Comma 4 2 2 2 2 2 5 4 2" xfId="21186"/>
    <cellStyle name="Comma 4 2 2 2 2 2 5 5" xfId="21187"/>
    <cellStyle name="Comma 4 2 2 2 2 2 6" xfId="2934"/>
    <cellStyle name="Comma 4 2 2 2 2 3" xfId="2935"/>
    <cellStyle name="Comma 4 2 2 2 2 3 2" xfId="2936"/>
    <cellStyle name="Comma 4 2 2 2 2 3 2 2" xfId="2937"/>
    <cellStyle name="Comma 4 2 2 2 2 3 2 2 2" xfId="2938"/>
    <cellStyle name="Comma 4 2 2 2 2 3 2 2 2 2" xfId="21188"/>
    <cellStyle name="Comma 4 2 2 2 2 3 2 2 3" xfId="2939"/>
    <cellStyle name="Comma 4 2 2 2 2 3 2 2 3 2" xfId="21189"/>
    <cellStyle name="Comma 4 2 2 2 2 3 2 2 4" xfId="2940"/>
    <cellStyle name="Comma 4 2 2 2 2 3 2 2 4 2" xfId="21190"/>
    <cellStyle name="Comma 4 2 2 2 2 3 2 2 5" xfId="21191"/>
    <cellStyle name="Comma 4 2 2 2 2 3 2 3" xfId="2941"/>
    <cellStyle name="Comma 4 2 2 2 2 3 3" xfId="2942"/>
    <cellStyle name="Comma 4 2 2 2 2 3 3 2" xfId="2943"/>
    <cellStyle name="Comma 4 2 2 2 2 3 3 2 2" xfId="21192"/>
    <cellStyle name="Comma 4 2 2 2 2 3 3 3" xfId="2944"/>
    <cellStyle name="Comma 4 2 2 2 2 3 3 3 2" xfId="21193"/>
    <cellStyle name="Comma 4 2 2 2 2 3 3 4" xfId="2945"/>
    <cellStyle name="Comma 4 2 2 2 2 3 3 4 2" xfId="21194"/>
    <cellStyle name="Comma 4 2 2 2 2 3 3 5" xfId="21195"/>
    <cellStyle name="Comma 4 2 2 2 2 3 4" xfId="2946"/>
    <cellStyle name="Comma 4 2 2 2 2 3 4 2" xfId="2947"/>
    <cellStyle name="Comma 4 2 2 2 2 3 4 2 2" xfId="21196"/>
    <cellStyle name="Comma 4 2 2 2 2 3 4 3" xfId="2948"/>
    <cellStyle name="Comma 4 2 2 2 2 3 4 3 2" xfId="21197"/>
    <cellStyle name="Comma 4 2 2 2 2 3 4 4" xfId="2949"/>
    <cellStyle name="Comma 4 2 2 2 2 3 4 4 2" xfId="21198"/>
    <cellStyle name="Comma 4 2 2 2 2 3 4 5" xfId="21199"/>
    <cellStyle name="Comma 4 2 2 2 2 3 5" xfId="2950"/>
    <cellStyle name="Comma 4 2 2 2 2 3 5 2" xfId="2951"/>
    <cellStyle name="Comma 4 2 2 2 2 3 5 2 2" xfId="21200"/>
    <cellStyle name="Comma 4 2 2 2 2 3 5 3" xfId="2952"/>
    <cellStyle name="Comma 4 2 2 2 2 3 5 3 2" xfId="21201"/>
    <cellStyle name="Comma 4 2 2 2 2 3 5 4" xfId="2953"/>
    <cellStyle name="Comma 4 2 2 2 2 3 5 4 2" xfId="21202"/>
    <cellStyle name="Comma 4 2 2 2 2 3 5 5" xfId="21203"/>
    <cellStyle name="Comma 4 2 2 2 2 3 6" xfId="2954"/>
    <cellStyle name="Comma 4 2 2 2 2 4" xfId="2955"/>
    <cellStyle name="Comma 4 2 2 2 2 4 2" xfId="2956"/>
    <cellStyle name="Comma 4 2 2 2 2 4 2 2" xfId="2957"/>
    <cellStyle name="Comma 4 2 2 2 2 4 2 2 2" xfId="2958"/>
    <cellStyle name="Comma 4 2 2 2 2 4 2 2 2 2" xfId="21204"/>
    <cellStyle name="Comma 4 2 2 2 2 4 2 2 3" xfId="2959"/>
    <cellStyle name="Comma 4 2 2 2 2 4 2 2 3 2" xfId="21205"/>
    <cellStyle name="Comma 4 2 2 2 2 4 2 2 4" xfId="2960"/>
    <cellStyle name="Comma 4 2 2 2 2 4 2 2 4 2" xfId="21206"/>
    <cellStyle name="Comma 4 2 2 2 2 4 2 2 5" xfId="21207"/>
    <cellStyle name="Comma 4 2 2 2 2 4 2 3" xfId="2961"/>
    <cellStyle name="Comma 4 2 2 2 2 4 3" xfId="2962"/>
    <cellStyle name="Comma 4 2 2 2 2 4 3 2" xfId="2963"/>
    <cellStyle name="Comma 4 2 2 2 2 4 3 2 2" xfId="21208"/>
    <cellStyle name="Comma 4 2 2 2 2 4 3 3" xfId="2964"/>
    <cellStyle name="Comma 4 2 2 2 2 4 3 3 2" xfId="21209"/>
    <cellStyle name="Comma 4 2 2 2 2 4 3 4" xfId="2965"/>
    <cellStyle name="Comma 4 2 2 2 2 4 3 4 2" xfId="21210"/>
    <cellStyle name="Comma 4 2 2 2 2 4 3 5" xfId="21211"/>
    <cellStyle name="Comma 4 2 2 2 2 4 4" xfId="2966"/>
    <cellStyle name="Comma 4 2 2 2 2 4 4 2" xfId="2967"/>
    <cellStyle name="Comma 4 2 2 2 2 4 4 2 2" xfId="21212"/>
    <cellStyle name="Comma 4 2 2 2 2 4 4 3" xfId="2968"/>
    <cellStyle name="Comma 4 2 2 2 2 4 4 3 2" xfId="21213"/>
    <cellStyle name="Comma 4 2 2 2 2 4 4 4" xfId="2969"/>
    <cellStyle name="Comma 4 2 2 2 2 4 4 4 2" xfId="21214"/>
    <cellStyle name="Comma 4 2 2 2 2 4 4 5" xfId="21215"/>
    <cellStyle name="Comma 4 2 2 2 2 4 5" xfId="2970"/>
    <cellStyle name="Comma 4 2 2 2 2 4 5 2" xfId="2971"/>
    <cellStyle name="Comma 4 2 2 2 2 4 5 2 2" xfId="21216"/>
    <cellStyle name="Comma 4 2 2 2 2 4 5 3" xfId="2972"/>
    <cellStyle name="Comma 4 2 2 2 2 4 5 3 2" xfId="21217"/>
    <cellStyle name="Comma 4 2 2 2 2 4 5 4" xfId="2973"/>
    <cellStyle name="Comma 4 2 2 2 2 4 5 4 2" xfId="21218"/>
    <cellStyle name="Comma 4 2 2 2 2 4 5 5" xfId="21219"/>
    <cellStyle name="Comma 4 2 2 2 2 4 6" xfId="2974"/>
    <cellStyle name="Comma 4 2 2 2 2 5" xfId="2975"/>
    <cellStyle name="Comma 4 2 2 2 2 5 2" xfId="2976"/>
    <cellStyle name="Comma 4 2 2 2 2 5 2 2" xfId="2977"/>
    <cellStyle name="Comma 4 2 2 2 2 5 2 2 2" xfId="21220"/>
    <cellStyle name="Comma 4 2 2 2 2 5 2 3" xfId="2978"/>
    <cellStyle name="Comma 4 2 2 2 2 5 2 3 2" xfId="21221"/>
    <cellStyle name="Comma 4 2 2 2 2 5 2 4" xfId="2979"/>
    <cellStyle name="Comma 4 2 2 2 2 5 2 4 2" xfId="21222"/>
    <cellStyle name="Comma 4 2 2 2 2 5 2 5" xfId="21223"/>
    <cellStyle name="Comma 4 2 2 2 2 5 3" xfId="2980"/>
    <cellStyle name="Comma 4 2 2 2 2 6" xfId="2981"/>
    <cellStyle name="Comma 4 2 2 2 2 6 2" xfId="2982"/>
    <cellStyle name="Comma 4 2 2 2 2 6 2 2" xfId="21224"/>
    <cellStyle name="Comma 4 2 2 2 2 6 3" xfId="2983"/>
    <cellStyle name="Comma 4 2 2 2 2 6 3 2" xfId="21225"/>
    <cellStyle name="Comma 4 2 2 2 2 6 4" xfId="2984"/>
    <cellStyle name="Comma 4 2 2 2 2 6 4 2" xfId="21226"/>
    <cellStyle name="Comma 4 2 2 2 2 6 5" xfId="21227"/>
    <cellStyle name="Comma 4 2 2 2 2 7" xfId="2985"/>
    <cellStyle name="Comma 4 2 2 2 2 7 2" xfId="2986"/>
    <cellStyle name="Comma 4 2 2 2 2 7 2 2" xfId="21228"/>
    <cellStyle name="Comma 4 2 2 2 2 7 3" xfId="2987"/>
    <cellStyle name="Comma 4 2 2 2 2 7 3 2" xfId="21229"/>
    <cellStyle name="Comma 4 2 2 2 2 7 4" xfId="2988"/>
    <cellStyle name="Comma 4 2 2 2 2 7 4 2" xfId="21230"/>
    <cellStyle name="Comma 4 2 2 2 2 7 5" xfId="21231"/>
    <cellStyle name="Comma 4 2 2 2 2 8" xfId="2989"/>
    <cellStyle name="Comma 4 2 2 2 2 8 2" xfId="2990"/>
    <cellStyle name="Comma 4 2 2 2 2 8 2 2" xfId="21232"/>
    <cellStyle name="Comma 4 2 2 2 2 8 3" xfId="2991"/>
    <cellStyle name="Comma 4 2 2 2 2 8 3 2" xfId="21233"/>
    <cellStyle name="Comma 4 2 2 2 2 8 4" xfId="2992"/>
    <cellStyle name="Comma 4 2 2 2 2 8 4 2" xfId="21234"/>
    <cellStyle name="Comma 4 2 2 2 2 8 5" xfId="21235"/>
    <cellStyle name="Comma 4 2 2 2 2 9" xfId="2993"/>
    <cellStyle name="Comma 4 2 2 2 3" xfId="2994"/>
    <cellStyle name="Comma 4 2 2 2 3 2" xfId="2995"/>
    <cellStyle name="Comma 4 2 2 2 3 2 2" xfId="2996"/>
    <cellStyle name="Comma 4 2 2 2 3 2 2 2" xfId="2997"/>
    <cellStyle name="Comma 4 2 2 2 3 2 2 2 2" xfId="21236"/>
    <cellStyle name="Comma 4 2 2 2 3 2 2 3" xfId="2998"/>
    <cellStyle name="Comma 4 2 2 2 3 2 2 3 2" xfId="21237"/>
    <cellStyle name="Comma 4 2 2 2 3 2 2 4" xfId="2999"/>
    <cellStyle name="Comma 4 2 2 2 3 2 2 4 2" xfId="21238"/>
    <cellStyle name="Comma 4 2 2 2 3 2 2 5" xfId="21239"/>
    <cellStyle name="Comma 4 2 2 2 3 2 3" xfId="3000"/>
    <cellStyle name="Comma 4 2 2 2 3 3" xfId="3001"/>
    <cellStyle name="Comma 4 2 2 2 3 3 2" xfId="3002"/>
    <cellStyle name="Comma 4 2 2 2 3 3 2 2" xfId="21240"/>
    <cellStyle name="Comma 4 2 2 2 3 3 3" xfId="3003"/>
    <cellStyle name="Comma 4 2 2 2 3 3 3 2" xfId="21241"/>
    <cellStyle name="Comma 4 2 2 2 3 3 4" xfId="3004"/>
    <cellStyle name="Comma 4 2 2 2 3 3 4 2" xfId="21242"/>
    <cellStyle name="Comma 4 2 2 2 3 3 5" xfId="21243"/>
    <cellStyle name="Comma 4 2 2 2 3 4" xfId="3005"/>
    <cellStyle name="Comma 4 2 2 2 3 4 2" xfId="3006"/>
    <cellStyle name="Comma 4 2 2 2 3 4 2 2" xfId="21244"/>
    <cellStyle name="Comma 4 2 2 2 3 4 3" xfId="3007"/>
    <cellStyle name="Comma 4 2 2 2 3 4 3 2" xfId="21245"/>
    <cellStyle name="Comma 4 2 2 2 3 4 4" xfId="3008"/>
    <cellStyle name="Comma 4 2 2 2 3 4 4 2" xfId="21246"/>
    <cellStyle name="Comma 4 2 2 2 3 4 5" xfId="21247"/>
    <cellStyle name="Comma 4 2 2 2 3 5" xfId="3009"/>
    <cellStyle name="Comma 4 2 2 2 3 5 2" xfId="3010"/>
    <cellStyle name="Comma 4 2 2 2 3 5 2 2" xfId="21248"/>
    <cellStyle name="Comma 4 2 2 2 3 5 3" xfId="3011"/>
    <cellStyle name="Comma 4 2 2 2 3 5 3 2" xfId="21249"/>
    <cellStyle name="Comma 4 2 2 2 3 5 4" xfId="3012"/>
    <cellStyle name="Comma 4 2 2 2 3 5 4 2" xfId="21250"/>
    <cellStyle name="Comma 4 2 2 2 3 5 5" xfId="21251"/>
    <cellStyle name="Comma 4 2 2 2 3 6" xfId="3013"/>
    <cellStyle name="Comma 4 2 2 2 4" xfId="3014"/>
    <cellStyle name="Comma 4 2 2 2 4 2" xfId="3015"/>
    <cellStyle name="Comma 4 2 2 2 4 2 2" xfId="3016"/>
    <cellStyle name="Comma 4 2 2 2 4 2 2 2" xfId="3017"/>
    <cellStyle name="Comma 4 2 2 2 4 2 2 2 2" xfId="21252"/>
    <cellStyle name="Comma 4 2 2 2 4 2 2 3" xfId="3018"/>
    <cellStyle name="Comma 4 2 2 2 4 2 2 3 2" xfId="21253"/>
    <cellStyle name="Comma 4 2 2 2 4 2 2 4" xfId="3019"/>
    <cellStyle name="Comma 4 2 2 2 4 2 2 4 2" xfId="21254"/>
    <cellStyle name="Comma 4 2 2 2 4 2 2 5" xfId="21255"/>
    <cellStyle name="Comma 4 2 2 2 4 2 3" xfId="3020"/>
    <cellStyle name="Comma 4 2 2 2 4 3" xfId="3021"/>
    <cellStyle name="Comma 4 2 2 2 4 3 2" xfId="3022"/>
    <cellStyle name="Comma 4 2 2 2 4 3 2 2" xfId="21256"/>
    <cellStyle name="Comma 4 2 2 2 4 3 3" xfId="3023"/>
    <cellStyle name="Comma 4 2 2 2 4 3 3 2" xfId="21257"/>
    <cellStyle name="Comma 4 2 2 2 4 3 4" xfId="3024"/>
    <cellStyle name="Comma 4 2 2 2 4 3 4 2" xfId="21258"/>
    <cellStyle name="Comma 4 2 2 2 4 3 5" xfId="21259"/>
    <cellStyle name="Comma 4 2 2 2 4 4" xfId="3025"/>
    <cellStyle name="Comma 4 2 2 2 4 4 2" xfId="3026"/>
    <cellStyle name="Comma 4 2 2 2 4 4 2 2" xfId="21260"/>
    <cellStyle name="Comma 4 2 2 2 4 4 3" xfId="3027"/>
    <cellStyle name="Comma 4 2 2 2 4 4 3 2" xfId="21261"/>
    <cellStyle name="Comma 4 2 2 2 4 4 4" xfId="3028"/>
    <cellStyle name="Comma 4 2 2 2 4 4 4 2" xfId="21262"/>
    <cellStyle name="Comma 4 2 2 2 4 4 5" xfId="21263"/>
    <cellStyle name="Comma 4 2 2 2 4 5" xfId="3029"/>
    <cellStyle name="Comma 4 2 2 2 4 5 2" xfId="3030"/>
    <cellStyle name="Comma 4 2 2 2 4 5 2 2" xfId="21264"/>
    <cellStyle name="Comma 4 2 2 2 4 5 3" xfId="3031"/>
    <cellStyle name="Comma 4 2 2 2 4 5 3 2" xfId="21265"/>
    <cellStyle name="Comma 4 2 2 2 4 5 4" xfId="3032"/>
    <cellStyle name="Comma 4 2 2 2 4 5 4 2" xfId="21266"/>
    <cellStyle name="Comma 4 2 2 2 4 5 5" xfId="21267"/>
    <cellStyle name="Comma 4 2 2 2 4 6" xfId="3033"/>
    <cellStyle name="Comma 4 2 2 2 5" xfId="3034"/>
    <cellStyle name="Comma 4 2 2 2 5 2" xfId="3035"/>
    <cellStyle name="Comma 4 2 2 2 5 2 2" xfId="3036"/>
    <cellStyle name="Comma 4 2 2 2 5 2 2 2" xfId="3037"/>
    <cellStyle name="Comma 4 2 2 2 5 2 2 2 2" xfId="21268"/>
    <cellStyle name="Comma 4 2 2 2 5 2 2 3" xfId="3038"/>
    <cellStyle name="Comma 4 2 2 2 5 2 2 3 2" xfId="21269"/>
    <cellStyle name="Comma 4 2 2 2 5 2 2 4" xfId="3039"/>
    <cellStyle name="Comma 4 2 2 2 5 2 2 4 2" xfId="21270"/>
    <cellStyle name="Comma 4 2 2 2 5 2 2 5" xfId="21271"/>
    <cellStyle name="Comma 4 2 2 2 5 2 3" xfId="3040"/>
    <cellStyle name="Comma 4 2 2 2 5 3" xfId="3041"/>
    <cellStyle name="Comma 4 2 2 2 5 3 2" xfId="3042"/>
    <cellStyle name="Comma 4 2 2 2 5 3 2 2" xfId="21272"/>
    <cellStyle name="Comma 4 2 2 2 5 3 3" xfId="3043"/>
    <cellStyle name="Comma 4 2 2 2 5 3 3 2" xfId="21273"/>
    <cellStyle name="Comma 4 2 2 2 5 3 4" xfId="3044"/>
    <cellStyle name="Comma 4 2 2 2 5 3 4 2" xfId="21274"/>
    <cellStyle name="Comma 4 2 2 2 5 3 5" xfId="21275"/>
    <cellStyle name="Comma 4 2 2 2 5 4" xfId="3045"/>
    <cellStyle name="Comma 4 2 2 2 5 4 2" xfId="3046"/>
    <cellStyle name="Comma 4 2 2 2 5 4 2 2" xfId="21276"/>
    <cellStyle name="Comma 4 2 2 2 5 4 3" xfId="3047"/>
    <cellStyle name="Comma 4 2 2 2 5 4 3 2" xfId="21277"/>
    <cellStyle name="Comma 4 2 2 2 5 4 4" xfId="3048"/>
    <cellStyle name="Comma 4 2 2 2 5 4 4 2" xfId="21278"/>
    <cellStyle name="Comma 4 2 2 2 5 4 5" xfId="21279"/>
    <cellStyle name="Comma 4 2 2 2 5 5" xfId="3049"/>
    <cellStyle name="Comma 4 2 2 2 5 5 2" xfId="3050"/>
    <cellStyle name="Comma 4 2 2 2 5 5 2 2" xfId="21280"/>
    <cellStyle name="Comma 4 2 2 2 5 5 3" xfId="3051"/>
    <cellStyle name="Comma 4 2 2 2 5 5 3 2" xfId="21281"/>
    <cellStyle name="Comma 4 2 2 2 5 5 4" xfId="3052"/>
    <cellStyle name="Comma 4 2 2 2 5 5 4 2" xfId="21282"/>
    <cellStyle name="Comma 4 2 2 2 5 5 5" xfId="21283"/>
    <cellStyle name="Comma 4 2 2 2 5 6" xfId="3053"/>
    <cellStyle name="Comma 4 2 2 2 6" xfId="3054"/>
    <cellStyle name="Comma 4 2 2 2 6 2" xfId="3055"/>
    <cellStyle name="Comma 4 2 2 2 6 2 2" xfId="3056"/>
    <cellStyle name="Comma 4 2 2 2 6 2 2 2" xfId="21284"/>
    <cellStyle name="Comma 4 2 2 2 6 2 3" xfId="3057"/>
    <cellStyle name="Comma 4 2 2 2 6 2 3 2" xfId="21285"/>
    <cellStyle name="Comma 4 2 2 2 6 2 4" xfId="3058"/>
    <cellStyle name="Comma 4 2 2 2 6 2 4 2" xfId="21286"/>
    <cellStyle name="Comma 4 2 2 2 6 2 5" xfId="21287"/>
    <cellStyle name="Comma 4 2 2 2 6 3" xfId="3059"/>
    <cellStyle name="Comma 4 2 2 2 7" xfId="3060"/>
    <cellStyle name="Comma 4 2 2 2 7 2" xfId="3061"/>
    <cellStyle name="Comma 4 2 2 2 7 2 2" xfId="21288"/>
    <cellStyle name="Comma 4 2 2 2 7 3" xfId="3062"/>
    <cellStyle name="Comma 4 2 2 2 7 3 2" xfId="21289"/>
    <cellStyle name="Comma 4 2 2 2 7 4" xfId="3063"/>
    <cellStyle name="Comma 4 2 2 2 7 4 2" xfId="21290"/>
    <cellStyle name="Comma 4 2 2 2 7 5" xfId="21291"/>
    <cellStyle name="Comma 4 2 2 2 8" xfId="3064"/>
    <cellStyle name="Comma 4 2 2 2 8 2" xfId="3065"/>
    <cellStyle name="Comma 4 2 2 2 8 2 2" xfId="21292"/>
    <cellStyle name="Comma 4 2 2 2 8 3" xfId="3066"/>
    <cellStyle name="Comma 4 2 2 2 8 3 2" xfId="21293"/>
    <cellStyle name="Comma 4 2 2 2 8 4" xfId="3067"/>
    <cellStyle name="Comma 4 2 2 2 8 4 2" xfId="21294"/>
    <cellStyle name="Comma 4 2 2 2 8 5" xfId="21295"/>
    <cellStyle name="Comma 4 2 2 2 9" xfId="3068"/>
    <cellStyle name="Comma 4 2 2 2 9 2" xfId="3069"/>
    <cellStyle name="Comma 4 2 2 2 9 2 2" xfId="21296"/>
    <cellStyle name="Comma 4 2 2 2 9 3" xfId="3070"/>
    <cellStyle name="Comma 4 2 2 2 9 3 2" xfId="21297"/>
    <cellStyle name="Comma 4 2 2 2 9 4" xfId="3071"/>
    <cellStyle name="Comma 4 2 2 2 9 4 2" xfId="21298"/>
    <cellStyle name="Comma 4 2 2 2 9 5" xfId="21299"/>
    <cellStyle name="Comma 4 2 2 3" xfId="3072"/>
    <cellStyle name="Comma 4 2 2 3 10" xfId="3073"/>
    <cellStyle name="Comma 4 2 2 3 2" xfId="3074"/>
    <cellStyle name="Comma 4 2 2 3 2 2" xfId="3075"/>
    <cellStyle name="Comma 4 2 2 3 2 2 2" xfId="3076"/>
    <cellStyle name="Comma 4 2 2 3 2 2 2 2" xfId="3077"/>
    <cellStyle name="Comma 4 2 2 3 2 2 2 2 2" xfId="3078"/>
    <cellStyle name="Comma 4 2 2 3 2 2 2 2 2 2" xfId="21300"/>
    <cellStyle name="Comma 4 2 2 3 2 2 2 2 3" xfId="3079"/>
    <cellStyle name="Comma 4 2 2 3 2 2 2 2 3 2" xfId="21301"/>
    <cellStyle name="Comma 4 2 2 3 2 2 2 2 4" xfId="3080"/>
    <cellStyle name="Comma 4 2 2 3 2 2 2 2 4 2" xfId="21302"/>
    <cellStyle name="Comma 4 2 2 3 2 2 2 2 5" xfId="21303"/>
    <cellStyle name="Comma 4 2 2 3 2 2 2 3" xfId="3081"/>
    <cellStyle name="Comma 4 2 2 3 2 2 3" xfId="3082"/>
    <cellStyle name="Comma 4 2 2 3 2 2 3 2" xfId="3083"/>
    <cellStyle name="Comma 4 2 2 3 2 2 3 2 2" xfId="21304"/>
    <cellStyle name="Comma 4 2 2 3 2 2 3 3" xfId="3084"/>
    <cellStyle name="Comma 4 2 2 3 2 2 3 3 2" xfId="21305"/>
    <cellStyle name="Comma 4 2 2 3 2 2 3 4" xfId="3085"/>
    <cellStyle name="Comma 4 2 2 3 2 2 3 4 2" xfId="21306"/>
    <cellStyle name="Comma 4 2 2 3 2 2 3 5" xfId="21307"/>
    <cellStyle name="Comma 4 2 2 3 2 2 4" xfId="3086"/>
    <cellStyle name="Comma 4 2 2 3 2 2 4 2" xfId="3087"/>
    <cellStyle name="Comma 4 2 2 3 2 2 4 2 2" xfId="21308"/>
    <cellStyle name="Comma 4 2 2 3 2 2 4 3" xfId="3088"/>
    <cellStyle name="Comma 4 2 2 3 2 2 4 3 2" xfId="21309"/>
    <cellStyle name="Comma 4 2 2 3 2 2 4 4" xfId="3089"/>
    <cellStyle name="Comma 4 2 2 3 2 2 4 4 2" xfId="21310"/>
    <cellStyle name="Comma 4 2 2 3 2 2 4 5" xfId="21311"/>
    <cellStyle name="Comma 4 2 2 3 2 2 5" xfId="3090"/>
    <cellStyle name="Comma 4 2 2 3 2 2 5 2" xfId="3091"/>
    <cellStyle name="Comma 4 2 2 3 2 2 5 2 2" xfId="21312"/>
    <cellStyle name="Comma 4 2 2 3 2 2 5 3" xfId="3092"/>
    <cellStyle name="Comma 4 2 2 3 2 2 5 3 2" xfId="21313"/>
    <cellStyle name="Comma 4 2 2 3 2 2 5 4" xfId="3093"/>
    <cellStyle name="Comma 4 2 2 3 2 2 5 4 2" xfId="21314"/>
    <cellStyle name="Comma 4 2 2 3 2 2 5 5" xfId="21315"/>
    <cellStyle name="Comma 4 2 2 3 2 2 6" xfId="3094"/>
    <cellStyle name="Comma 4 2 2 3 2 3" xfId="3095"/>
    <cellStyle name="Comma 4 2 2 3 2 3 2" xfId="3096"/>
    <cellStyle name="Comma 4 2 2 3 2 3 2 2" xfId="3097"/>
    <cellStyle name="Comma 4 2 2 3 2 3 2 2 2" xfId="3098"/>
    <cellStyle name="Comma 4 2 2 3 2 3 2 2 2 2" xfId="21316"/>
    <cellStyle name="Comma 4 2 2 3 2 3 2 2 3" xfId="3099"/>
    <cellStyle name="Comma 4 2 2 3 2 3 2 2 3 2" xfId="21317"/>
    <cellStyle name="Comma 4 2 2 3 2 3 2 2 4" xfId="3100"/>
    <cellStyle name="Comma 4 2 2 3 2 3 2 2 4 2" xfId="21318"/>
    <cellStyle name="Comma 4 2 2 3 2 3 2 2 5" xfId="21319"/>
    <cellStyle name="Comma 4 2 2 3 2 3 2 3" xfId="3101"/>
    <cellStyle name="Comma 4 2 2 3 2 3 3" xfId="3102"/>
    <cellStyle name="Comma 4 2 2 3 2 3 3 2" xfId="3103"/>
    <cellStyle name="Comma 4 2 2 3 2 3 3 2 2" xfId="21320"/>
    <cellStyle name="Comma 4 2 2 3 2 3 3 3" xfId="3104"/>
    <cellStyle name="Comma 4 2 2 3 2 3 3 3 2" xfId="21321"/>
    <cellStyle name="Comma 4 2 2 3 2 3 3 4" xfId="3105"/>
    <cellStyle name="Comma 4 2 2 3 2 3 3 4 2" xfId="21322"/>
    <cellStyle name="Comma 4 2 2 3 2 3 3 5" xfId="21323"/>
    <cellStyle name="Comma 4 2 2 3 2 3 4" xfId="3106"/>
    <cellStyle name="Comma 4 2 2 3 2 3 4 2" xfId="3107"/>
    <cellStyle name="Comma 4 2 2 3 2 3 4 2 2" xfId="21324"/>
    <cellStyle name="Comma 4 2 2 3 2 3 4 3" xfId="3108"/>
    <cellStyle name="Comma 4 2 2 3 2 3 4 3 2" xfId="21325"/>
    <cellStyle name="Comma 4 2 2 3 2 3 4 4" xfId="3109"/>
    <cellStyle name="Comma 4 2 2 3 2 3 4 4 2" xfId="21326"/>
    <cellStyle name="Comma 4 2 2 3 2 3 4 5" xfId="21327"/>
    <cellStyle name="Comma 4 2 2 3 2 3 5" xfId="3110"/>
    <cellStyle name="Comma 4 2 2 3 2 3 5 2" xfId="3111"/>
    <cellStyle name="Comma 4 2 2 3 2 3 5 2 2" xfId="21328"/>
    <cellStyle name="Comma 4 2 2 3 2 3 5 3" xfId="3112"/>
    <cellStyle name="Comma 4 2 2 3 2 3 5 3 2" xfId="21329"/>
    <cellStyle name="Comma 4 2 2 3 2 3 5 4" xfId="3113"/>
    <cellStyle name="Comma 4 2 2 3 2 3 5 4 2" xfId="21330"/>
    <cellStyle name="Comma 4 2 2 3 2 3 5 5" xfId="21331"/>
    <cellStyle name="Comma 4 2 2 3 2 3 6" xfId="3114"/>
    <cellStyle name="Comma 4 2 2 3 2 4" xfId="3115"/>
    <cellStyle name="Comma 4 2 2 3 2 4 2" xfId="3116"/>
    <cellStyle name="Comma 4 2 2 3 2 4 2 2" xfId="3117"/>
    <cellStyle name="Comma 4 2 2 3 2 4 2 2 2" xfId="3118"/>
    <cellStyle name="Comma 4 2 2 3 2 4 2 2 2 2" xfId="21332"/>
    <cellStyle name="Comma 4 2 2 3 2 4 2 2 3" xfId="3119"/>
    <cellStyle name="Comma 4 2 2 3 2 4 2 2 3 2" xfId="21333"/>
    <cellStyle name="Comma 4 2 2 3 2 4 2 2 4" xfId="3120"/>
    <cellStyle name="Comma 4 2 2 3 2 4 2 2 4 2" xfId="21334"/>
    <cellStyle name="Comma 4 2 2 3 2 4 2 2 5" xfId="21335"/>
    <cellStyle name="Comma 4 2 2 3 2 4 2 3" xfId="3121"/>
    <cellStyle name="Comma 4 2 2 3 2 4 3" xfId="3122"/>
    <cellStyle name="Comma 4 2 2 3 2 4 3 2" xfId="3123"/>
    <cellStyle name="Comma 4 2 2 3 2 4 3 2 2" xfId="21336"/>
    <cellStyle name="Comma 4 2 2 3 2 4 3 3" xfId="3124"/>
    <cellStyle name="Comma 4 2 2 3 2 4 3 3 2" xfId="21337"/>
    <cellStyle name="Comma 4 2 2 3 2 4 3 4" xfId="3125"/>
    <cellStyle name="Comma 4 2 2 3 2 4 3 4 2" xfId="21338"/>
    <cellStyle name="Comma 4 2 2 3 2 4 3 5" xfId="21339"/>
    <cellStyle name="Comma 4 2 2 3 2 4 4" xfId="3126"/>
    <cellStyle name="Comma 4 2 2 3 2 4 4 2" xfId="3127"/>
    <cellStyle name="Comma 4 2 2 3 2 4 4 2 2" xfId="21340"/>
    <cellStyle name="Comma 4 2 2 3 2 4 4 3" xfId="3128"/>
    <cellStyle name="Comma 4 2 2 3 2 4 4 3 2" xfId="21341"/>
    <cellStyle name="Comma 4 2 2 3 2 4 4 4" xfId="3129"/>
    <cellStyle name="Comma 4 2 2 3 2 4 4 4 2" xfId="21342"/>
    <cellStyle name="Comma 4 2 2 3 2 4 4 5" xfId="21343"/>
    <cellStyle name="Comma 4 2 2 3 2 4 5" xfId="3130"/>
    <cellStyle name="Comma 4 2 2 3 2 4 5 2" xfId="3131"/>
    <cellStyle name="Comma 4 2 2 3 2 4 5 2 2" xfId="21344"/>
    <cellStyle name="Comma 4 2 2 3 2 4 5 3" xfId="3132"/>
    <cellStyle name="Comma 4 2 2 3 2 4 5 3 2" xfId="21345"/>
    <cellStyle name="Comma 4 2 2 3 2 4 5 4" xfId="3133"/>
    <cellStyle name="Comma 4 2 2 3 2 4 5 4 2" xfId="21346"/>
    <cellStyle name="Comma 4 2 2 3 2 4 5 5" xfId="21347"/>
    <cellStyle name="Comma 4 2 2 3 2 4 6" xfId="3134"/>
    <cellStyle name="Comma 4 2 2 3 2 5" xfId="3135"/>
    <cellStyle name="Comma 4 2 2 3 2 5 2" xfId="3136"/>
    <cellStyle name="Comma 4 2 2 3 2 5 2 2" xfId="3137"/>
    <cellStyle name="Comma 4 2 2 3 2 5 2 2 2" xfId="21348"/>
    <cellStyle name="Comma 4 2 2 3 2 5 2 3" xfId="3138"/>
    <cellStyle name="Comma 4 2 2 3 2 5 2 3 2" xfId="21349"/>
    <cellStyle name="Comma 4 2 2 3 2 5 2 4" xfId="3139"/>
    <cellStyle name="Comma 4 2 2 3 2 5 2 4 2" xfId="21350"/>
    <cellStyle name="Comma 4 2 2 3 2 5 2 5" xfId="21351"/>
    <cellStyle name="Comma 4 2 2 3 2 5 3" xfId="3140"/>
    <cellStyle name="Comma 4 2 2 3 2 6" xfId="3141"/>
    <cellStyle name="Comma 4 2 2 3 2 6 2" xfId="3142"/>
    <cellStyle name="Comma 4 2 2 3 2 6 2 2" xfId="21352"/>
    <cellStyle name="Comma 4 2 2 3 2 6 3" xfId="3143"/>
    <cellStyle name="Comma 4 2 2 3 2 6 3 2" xfId="21353"/>
    <cellStyle name="Comma 4 2 2 3 2 6 4" xfId="3144"/>
    <cellStyle name="Comma 4 2 2 3 2 6 4 2" xfId="21354"/>
    <cellStyle name="Comma 4 2 2 3 2 6 5" xfId="21355"/>
    <cellStyle name="Comma 4 2 2 3 2 7" xfId="3145"/>
    <cellStyle name="Comma 4 2 2 3 2 7 2" xfId="3146"/>
    <cellStyle name="Comma 4 2 2 3 2 7 2 2" xfId="21356"/>
    <cellStyle name="Comma 4 2 2 3 2 7 3" xfId="3147"/>
    <cellStyle name="Comma 4 2 2 3 2 7 3 2" xfId="21357"/>
    <cellStyle name="Comma 4 2 2 3 2 7 4" xfId="3148"/>
    <cellStyle name="Comma 4 2 2 3 2 7 4 2" xfId="21358"/>
    <cellStyle name="Comma 4 2 2 3 2 7 5" xfId="21359"/>
    <cellStyle name="Comma 4 2 2 3 2 8" xfId="3149"/>
    <cellStyle name="Comma 4 2 2 3 2 8 2" xfId="3150"/>
    <cellStyle name="Comma 4 2 2 3 2 8 2 2" xfId="21360"/>
    <cellStyle name="Comma 4 2 2 3 2 8 3" xfId="3151"/>
    <cellStyle name="Comma 4 2 2 3 2 8 3 2" xfId="21361"/>
    <cellStyle name="Comma 4 2 2 3 2 8 4" xfId="3152"/>
    <cellStyle name="Comma 4 2 2 3 2 8 4 2" xfId="21362"/>
    <cellStyle name="Comma 4 2 2 3 2 8 5" xfId="21363"/>
    <cellStyle name="Comma 4 2 2 3 2 9" xfId="3153"/>
    <cellStyle name="Comma 4 2 2 3 3" xfId="3154"/>
    <cellStyle name="Comma 4 2 2 3 3 2" xfId="3155"/>
    <cellStyle name="Comma 4 2 2 3 3 2 2" xfId="3156"/>
    <cellStyle name="Comma 4 2 2 3 3 2 2 2" xfId="3157"/>
    <cellStyle name="Comma 4 2 2 3 3 2 2 2 2" xfId="21364"/>
    <cellStyle name="Comma 4 2 2 3 3 2 2 3" xfId="3158"/>
    <cellStyle name="Comma 4 2 2 3 3 2 2 3 2" xfId="21365"/>
    <cellStyle name="Comma 4 2 2 3 3 2 2 4" xfId="3159"/>
    <cellStyle name="Comma 4 2 2 3 3 2 2 4 2" xfId="21366"/>
    <cellStyle name="Comma 4 2 2 3 3 2 2 5" xfId="21367"/>
    <cellStyle name="Comma 4 2 2 3 3 2 3" xfId="3160"/>
    <cellStyle name="Comma 4 2 2 3 3 3" xfId="3161"/>
    <cellStyle name="Comma 4 2 2 3 3 3 2" xfId="3162"/>
    <cellStyle name="Comma 4 2 2 3 3 3 2 2" xfId="21368"/>
    <cellStyle name="Comma 4 2 2 3 3 3 3" xfId="3163"/>
    <cellStyle name="Comma 4 2 2 3 3 3 3 2" xfId="21369"/>
    <cellStyle name="Comma 4 2 2 3 3 3 4" xfId="3164"/>
    <cellStyle name="Comma 4 2 2 3 3 3 4 2" xfId="21370"/>
    <cellStyle name="Comma 4 2 2 3 3 3 5" xfId="21371"/>
    <cellStyle name="Comma 4 2 2 3 3 4" xfId="3165"/>
    <cellStyle name="Comma 4 2 2 3 3 4 2" xfId="3166"/>
    <cellStyle name="Comma 4 2 2 3 3 4 2 2" xfId="21372"/>
    <cellStyle name="Comma 4 2 2 3 3 4 3" xfId="3167"/>
    <cellStyle name="Comma 4 2 2 3 3 4 3 2" xfId="21373"/>
    <cellStyle name="Comma 4 2 2 3 3 4 4" xfId="3168"/>
    <cellStyle name="Comma 4 2 2 3 3 4 4 2" xfId="21374"/>
    <cellStyle name="Comma 4 2 2 3 3 4 5" xfId="21375"/>
    <cellStyle name="Comma 4 2 2 3 3 5" xfId="3169"/>
    <cellStyle name="Comma 4 2 2 3 3 5 2" xfId="3170"/>
    <cellStyle name="Comma 4 2 2 3 3 5 2 2" xfId="21376"/>
    <cellStyle name="Comma 4 2 2 3 3 5 3" xfId="3171"/>
    <cellStyle name="Comma 4 2 2 3 3 5 3 2" xfId="21377"/>
    <cellStyle name="Comma 4 2 2 3 3 5 4" xfId="3172"/>
    <cellStyle name="Comma 4 2 2 3 3 5 4 2" xfId="21378"/>
    <cellStyle name="Comma 4 2 2 3 3 5 5" xfId="21379"/>
    <cellStyle name="Comma 4 2 2 3 3 6" xfId="3173"/>
    <cellStyle name="Comma 4 2 2 3 4" xfId="3174"/>
    <cellStyle name="Comma 4 2 2 3 4 2" xfId="3175"/>
    <cellStyle name="Comma 4 2 2 3 4 2 2" xfId="3176"/>
    <cellStyle name="Comma 4 2 2 3 4 2 2 2" xfId="3177"/>
    <cellStyle name="Comma 4 2 2 3 4 2 2 2 2" xfId="21380"/>
    <cellStyle name="Comma 4 2 2 3 4 2 2 3" xfId="3178"/>
    <cellStyle name="Comma 4 2 2 3 4 2 2 3 2" xfId="21381"/>
    <cellStyle name="Comma 4 2 2 3 4 2 2 4" xfId="3179"/>
    <cellStyle name="Comma 4 2 2 3 4 2 2 4 2" xfId="21382"/>
    <cellStyle name="Comma 4 2 2 3 4 2 2 5" xfId="21383"/>
    <cellStyle name="Comma 4 2 2 3 4 2 3" xfId="3180"/>
    <cellStyle name="Comma 4 2 2 3 4 3" xfId="3181"/>
    <cellStyle name="Comma 4 2 2 3 4 3 2" xfId="3182"/>
    <cellStyle name="Comma 4 2 2 3 4 3 2 2" xfId="21384"/>
    <cellStyle name="Comma 4 2 2 3 4 3 3" xfId="3183"/>
    <cellStyle name="Comma 4 2 2 3 4 3 3 2" xfId="21385"/>
    <cellStyle name="Comma 4 2 2 3 4 3 4" xfId="3184"/>
    <cellStyle name="Comma 4 2 2 3 4 3 4 2" xfId="21386"/>
    <cellStyle name="Comma 4 2 2 3 4 3 5" xfId="21387"/>
    <cellStyle name="Comma 4 2 2 3 4 4" xfId="3185"/>
    <cellStyle name="Comma 4 2 2 3 4 4 2" xfId="3186"/>
    <cellStyle name="Comma 4 2 2 3 4 4 2 2" xfId="21388"/>
    <cellStyle name="Comma 4 2 2 3 4 4 3" xfId="3187"/>
    <cellStyle name="Comma 4 2 2 3 4 4 3 2" xfId="21389"/>
    <cellStyle name="Comma 4 2 2 3 4 4 4" xfId="3188"/>
    <cellStyle name="Comma 4 2 2 3 4 4 4 2" xfId="21390"/>
    <cellStyle name="Comma 4 2 2 3 4 4 5" xfId="21391"/>
    <cellStyle name="Comma 4 2 2 3 4 5" xfId="3189"/>
    <cellStyle name="Comma 4 2 2 3 4 5 2" xfId="3190"/>
    <cellStyle name="Comma 4 2 2 3 4 5 2 2" xfId="21392"/>
    <cellStyle name="Comma 4 2 2 3 4 5 3" xfId="3191"/>
    <cellStyle name="Comma 4 2 2 3 4 5 3 2" xfId="21393"/>
    <cellStyle name="Comma 4 2 2 3 4 5 4" xfId="3192"/>
    <cellStyle name="Comma 4 2 2 3 4 5 4 2" xfId="21394"/>
    <cellStyle name="Comma 4 2 2 3 4 5 5" xfId="21395"/>
    <cellStyle name="Comma 4 2 2 3 4 6" xfId="3193"/>
    <cellStyle name="Comma 4 2 2 3 5" xfId="3194"/>
    <cellStyle name="Comma 4 2 2 3 5 2" xfId="3195"/>
    <cellStyle name="Comma 4 2 2 3 5 2 2" xfId="3196"/>
    <cellStyle name="Comma 4 2 2 3 5 2 2 2" xfId="3197"/>
    <cellStyle name="Comma 4 2 2 3 5 2 2 2 2" xfId="21396"/>
    <cellStyle name="Comma 4 2 2 3 5 2 2 3" xfId="3198"/>
    <cellStyle name="Comma 4 2 2 3 5 2 2 3 2" xfId="21397"/>
    <cellStyle name="Comma 4 2 2 3 5 2 2 4" xfId="3199"/>
    <cellStyle name="Comma 4 2 2 3 5 2 2 4 2" xfId="21398"/>
    <cellStyle name="Comma 4 2 2 3 5 2 2 5" xfId="21399"/>
    <cellStyle name="Comma 4 2 2 3 5 2 3" xfId="3200"/>
    <cellStyle name="Comma 4 2 2 3 5 3" xfId="3201"/>
    <cellStyle name="Comma 4 2 2 3 5 3 2" xfId="3202"/>
    <cellStyle name="Comma 4 2 2 3 5 3 2 2" xfId="21400"/>
    <cellStyle name="Comma 4 2 2 3 5 3 3" xfId="3203"/>
    <cellStyle name="Comma 4 2 2 3 5 3 3 2" xfId="21401"/>
    <cellStyle name="Comma 4 2 2 3 5 3 4" xfId="3204"/>
    <cellStyle name="Comma 4 2 2 3 5 3 4 2" xfId="21402"/>
    <cellStyle name="Comma 4 2 2 3 5 3 5" xfId="21403"/>
    <cellStyle name="Comma 4 2 2 3 5 4" xfId="3205"/>
    <cellStyle name="Comma 4 2 2 3 5 4 2" xfId="3206"/>
    <cellStyle name="Comma 4 2 2 3 5 4 2 2" xfId="21404"/>
    <cellStyle name="Comma 4 2 2 3 5 4 3" xfId="3207"/>
    <cellStyle name="Comma 4 2 2 3 5 4 3 2" xfId="21405"/>
    <cellStyle name="Comma 4 2 2 3 5 4 4" xfId="3208"/>
    <cellStyle name="Comma 4 2 2 3 5 4 4 2" xfId="21406"/>
    <cellStyle name="Comma 4 2 2 3 5 4 5" xfId="21407"/>
    <cellStyle name="Comma 4 2 2 3 5 5" xfId="3209"/>
    <cellStyle name="Comma 4 2 2 3 5 5 2" xfId="3210"/>
    <cellStyle name="Comma 4 2 2 3 5 5 2 2" xfId="21408"/>
    <cellStyle name="Comma 4 2 2 3 5 5 3" xfId="3211"/>
    <cellStyle name="Comma 4 2 2 3 5 5 3 2" xfId="21409"/>
    <cellStyle name="Comma 4 2 2 3 5 5 4" xfId="3212"/>
    <cellStyle name="Comma 4 2 2 3 5 5 4 2" xfId="21410"/>
    <cellStyle name="Comma 4 2 2 3 5 5 5" xfId="21411"/>
    <cellStyle name="Comma 4 2 2 3 5 6" xfId="3213"/>
    <cellStyle name="Comma 4 2 2 3 6" xfId="3214"/>
    <cellStyle name="Comma 4 2 2 3 6 2" xfId="3215"/>
    <cellStyle name="Comma 4 2 2 3 6 2 2" xfId="3216"/>
    <cellStyle name="Comma 4 2 2 3 6 2 2 2" xfId="21412"/>
    <cellStyle name="Comma 4 2 2 3 6 2 3" xfId="3217"/>
    <cellStyle name="Comma 4 2 2 3 6 2 3 2" xfId="21413"/>
    <cellStyle name="Comma 4 2 2 3 6 2 4" xfId="3218"/>
    <cellStyle name="Comma 4 2 2 3 6 2 4 2" xfId="21414"/>
    <cellStyle name="Comma 4 2 2 3 6 2 5" xfId="21415"/>
    <cellStyle name="Comma 4 2 2 3 6 3" xfId="3219"/>
    <cellStyle name="Comma 4 2 2 3 7" xfId="3220"/>
    <cellStyle name="Comma 4 2 2 3 7 2" xfId="3221"/>
    <cellStyle name="Comma 4 2 2 3 7 2 2" xfId="21416"/>
    <cellStyle name="Comma 4 2 2 3 7 3" xfId="3222"/>
    <cellStyle name="Comma 4 2 2 3 7 3 2" xfId="21417"/>
    <cellStyle name="Comma 4 2 2 3 7 4" xfId="3223"/>
    <cellStyle name="Comma 4 2 2 3 7 4 2" xfId="21418"/>
    <cellStyle name="Comma 4 2 2 3 7 5" xfId="21419"/>
    <cellStyle name="Comma 4 2 2 3 8" xfId="3224"/>
    <cellStyle name="Comma 4 2 2 3 8 2" xfId="3225"/>
    <cellStyle name="Comma 4 2 2 3 8 2 2" xfId="21420"/>
    <cellStyle name="Comma 4 2 2 3 8 3" xfId="3226"/>
    <cellStyle name="Comma 4 2 2 3 8 3 2" xfId="21421"/>
    <cellStyle name="Comma 4 2 2 3 8 4" xfId="3227"/>
    <cellStyle name="Comma 4 2 2 3 8 4 2" xfId="21422"/>
    <cellStyle name="Comma 4 2 2 3 8 5" xfId="21423"/>
    <cellStyle name="Comma 4 2 2 3 9" xfId="3228"/>
    <cellStyle name="Comma 4 2 2 3 9 2" xfId="3229"/>
    <cellStyle name="Comma 4 2 2 3 9 2 2" xfId="21424"/>
    <cellStyle name="Comma 4 2 2 3 9 3" xfId="3230"/>
    <cellStyle name="Comma 4 2 2 3 9 3 2" xfId="21425"/>
    <cellStyle name="Comma 4 2 2 3 9 4" xfId="3231"/>
    <cellStyle name="Comma 4 2 2 3 9 4 2" xfId="21426"/>
    <cellStyle name="Comma 4 2 2 3 9 5" xfId="21427"/>
    <cellStyle name="Comma 4 2 2 4" xfId="3232"/>
    <cellStyle name="Comma 4 2 2 4 2" xfId="3233"/>
    <cellStyle name="Comma 4 2 2 4 2 2" xfId="3234"/>
    <cellStyle name="Comma 4 2 2 4 2 2 2" xfId="3235"/>
    <cellStyle name="Comma 4 2 2 4 2 2 2 2" xfId="3236"/>
    <cellStyle name="Comma 4 2 2 4 2 2 2 2 2" xfId="21428"/>
    <cellStyle name="Comma 4 2 2 4 2 2 2 3" xfId="3237"/>
    <cellStyle name="Comma 4 2 2 4 2 2 2 3 2" xfId="21429"/>
    <cellStyle name="Comma 4 2 2 4 2 2 2 4" xfId="3238"/>
    <cellStyle name="Comma 4 2 2 4 2 2 2 4 2" xfId="21430"/>
    <cellStyle name="Comma 4 2 2 4 2 2 2 5" xfId="21431"/>
    <cellStyle name="Comma 4 2 2 4 2 2 3" xfId="3239"/>
    <cellStyle name="Comma 4 2 2 4 2 3" xfId="3240"/>
    <cellStyle name="Comma 4 2 2 4 2 3 2" xfId="3241"/>
    <cellStyle name="Comma 4 2 2 4 2 3 2 2" xfId="21432"/>
    <cellStyle name="Comma 4 2 2 4 2 3 3" xfId="3242"/>
    <cellStyle name="Comma 4 2 2 4 2 3 3 2" xfId="21433"/>
    <cellStyle name="Comma 4 2 2 4 2 3 4" xfId="3243"/>
    <cellStyle name="Comma 4 2 2 4 2 3 4 2" xfId="21434"/>
    <cellStyle name="Comma 4 2 2 4 2 3 5" xfId="21435"/>
    <cellStyle name="Comma 4 2 2 4 2 4" xfId="3244"/>
    <cellStyle name="Comma 4 2 2 4 2 4 2" xfId="3245"/>
    <cellStyle name="Comma 4 2 2 4 2 4 2 2" xfId="21436"/>
    <cellStyle name="Comma 4 2 2 4 2 4 3" xfId="3246"/>
    <cellStyle name="Comma 4 2 2 4 2 4 3 2" xfId="21437"/>
    <cellStyle name="Comma 4 2 2 4 2 4 4" xfId="3247"/>
    <cellStyle name="Comma 4 2 2 4 2 4 4 2" xfId="21438"/>
    <cellStyle name="Comma 4 2 2 4 2 4 5" xfId="21439"/>
    <cellStyle name="Comma 4 2 2 4 2 5" xfId="3248"/>
    <cellStyle name="Comma 4 2 2 4 2 5 2" xfId="3249"/>
    <cellStyle name="Comma 4 2 2 4 2 5 2 2" xfId="21440"/>
    <cellStyle name="Comma 4 2 2 4 2 5 3" xfId="3250"/>
    <cellStyle name="Comma 4 2 2 4 2 5 3 2" xfId="21441"/>
    <cellStyle name="Comma 4 2 2 4 2 5 4" xfId="3251"/>
    <cellStyle name="Comma 4 2 2 4 2 5 4 2" xfId="21442"/>
    <cellStyle name="Comma 4 2 2 4 2 5 5" xfId="21443"/>
    <cellStyle name="Comma 4 2 2 4 2 6" xfId="3252"/>
    <cellStyle name="Comma 4 2 2 4 3" xfId="3253"/>
    <cellStyle name="Comma 4 2 2 4 3 2" xfId="3254"/>
    <cellStyle name="Comma 4 2 2 4 3 2 2" xfId="3255"/>
    <cellStyle name="Comma 4 2 2 4 3 2 2 2" xfId="3256"/>
    <cellStyle name="Comma 4 2 2 4 3 2 2 2 2" xfId="21444"/>
    <cellStyle name="Comma 4 2 2 4 3 2 2 3" xfId="3257"/>
    <cellStyle name="Comma 4 2 2 4 3 2 2 3 2" xfId="21445"/>
    <cellStyle name="Comma 4 2 2 4 3 2 2 4" xfId="3258"/>
    <cellStyle name="Comma 4 2 2 4 3 2 2 4 2" xfId="21446"/>
    <cellStyle name="Comma 4 2 2 4 3 2 2 5" xfId="21447"/>
    <cellStyle name="Comma 4 2 2 4 3 2 3" xfId="3259"/>
    <cellStyle name="Comma 4 2 2 4 3 3" xfId="3260"/>
    <cellStyle name="Comma 4 2 2 4 3 3 2" xfId="3261"/>
    <cellStyle name="Comma 4 2 2 4 3 3 2 2" xfId="21448"/>
    <cellStyle name="Comma 4 2 2 4 3 3 3" xfId="3262"/>
    <cellStyle name="Comma 4 2 2 4 3 3 3 2" xfId="21449"/>
    <cellStyle name="Comma 4 2 2 4 3 3 4" xfId="3263"/>
    <cellStyle name="Comma 4 2 2 4 3 3 4 2" xfId="21450"/>
    <cellStyle name="Comma 4 2 2 4 3 3 5" xfId="21451"/>
    <cellStyle name="Comma 4 2 2 4 3 4" xfId="3264"/>
    <cellStyle name="Comma 4 2 2 4 3 4 2" xfId="3265"/>
    <cellStyle name="Comma 4 2 2 4 3 4 2 2" xfId="21452"/>
    <cellStyle name="Comma 4 2 2 4 3 4 3" xfId="3266"/>
    <cellStyle name="Comma 4 2 2 4 3 4 3 2" xfId="21453"/>
    <cellStyle name="Comma 4 2 2 4 3 4 4" xfId="3267"/>
    <cellStyle name="Comma 4 2 2 4 3 4 4 2" xfId="21454"/>
    <cellStyle name="Comma 4 2 2 4 3 4 5" xfId="21455"/>
    <cellStyle name="Comma 4 2 2 4 3 5" xfId="3268"/>
    <cellStyle name="Comma 4 2 2 4 3 5 2" xfId="3269"/>
    <cellStyle name="Comma 4 2 2 4 3 5 2 2" xfId="21456"/>
    <cellStyle name="Comma 4 2 2 4 3 5 3" xfId="3270"/>
    <cellStyle name="Comma 4 2 2 4 3 5 3 2" xfId="21457"/>
    <cellStyle name="Comma 4 2 2 4 3 5 4" xfId="3271"/>
    <cellStyle name="Comma 4 2 2 4 3 5 4 2" xfId="21458"/>
    <cellStyle name="Comma 4 2 2 4 3 5 5" xfId="21459"/>
    <cellStyle name="Comma 4 2 2 4 3 6" xfId="3272"/>
    <cellStyle name="Comma 4 2 2 4 4" xfId="3273"/>
    <cellStyle name="Comma 4 2 2 4 4 2" xfId="3274"/>
    <cellStyle name="Comma 4 2 2 4 4 2 2" xfId="3275"/>
    <cellStyle name="Comma 4 2 2 4 4 2 2 2" xfId="3276"/>
    <cellStyle name="Comma 4 2 2 4 4 2 2 2 2" xfId="21460"/>
    <cellStyle name="Comma 4 2 2 4 4 2 2 3" xfId="3277"/>
    <cellStyle name="Comma 4 2 2 4 4 2 2 3 2" xfId="21461"/>
    <cellStyle name="Comma 4 2 2 4 4 2 2 4" xfId="3278"/>
    <cellStyle name="Comma 4 2 2 4 4 2 2 4 2" xfId="21462"/>
    <cellStyle name="Comma 4 2 2 4 4 2 2 5" xfId="21463"/>
    <cellStyle name="Comma 4 2 2 4 4 2 3" xfId="3279"/>
    <cellStyle name="Comma 4 2 2 4 4 3" xfId="3280"/>
    <cellStyle name="Comma 4 2 2 4 4 3 2" xfId="3281"/>
    <cellStyle name="Comma 4 2 2 4 4 3 2 2" xfId="21464"/>
    <cellStyle name="Comma 4 2 2 4 4 3 3" xfId="3282"/>
    <cellStyle name="Comma 4 2 2 4 4 3 3 2" xfId="21465"/>
    <cellStyle name="Comma 4 2 2 4 4 3 4" xfId="3283"/>
    <cellStyle name="Comma 4 2 2 4 4 3 4 2" xfId="21466"/>
    <cellStyle name="Comma 4 2 2 4 4 3 5" xfId="21467"/>
    <cellStyle name="Comma 4 2 2 4 4 4" xfId="3284"/>
    <cellStyle name="Comma 4 2 2 4 4 4 2" xfId="3285"/>
    <cellStyle name="Comma 4 2 2 4 4 4 2 2" xfId="21468"/>
    <cellStyle name="Comma 4 2 2 4 4 4 3" xfId="3286"/>
    <cellStyle name="Comma 4 2 2 4 4 4 3 2" xfId="21469"/>
    <cellStyle name="Comma 4 2 2 4 4 4 4" xfId="3287"/>
    <cellStyle name="Comma 4 2 2 4 4 4 4 2" xfId="21470"/>
    <cellStyle name="Comma 4 2 2 4 4 4 5" xfId="21471"/>
    <cellStyle name="Comma 4 2 2 4 4 5" xfId="3288"/>
    <cellStyle name="Comma 4 2 2 4 4 5 2" xfId="3289"/>
    <cellStyle name="Comma 4 2 2 4 4 5 2 2" xfId="21472"/>
    <cellStyle name="Comma 4 2 2 4 4 5 3" xfId="3290"/>
    <cellStyle name="Comma 4 2 2 4 4 5 3 2" xfId="21473"/>
    <cellStyle name="Comma 4 2 2 4 4 5 4" xfId="3291"/>
    <cellStyle name="Comma 4 2 2 4 4 5 4 2" xfId="21474"/>
    <cellStyle name="Comma 4 2 2 4 4 5 5" xfId="21475"/>
    <cellStyle name="Comma 4 2 2 4 4 6" xfId="3292"/>
    <cellStyle name="Comma 4 2 2 4 5" xfId="3293"/>
    <cellStyle name="Comma 4 2 2 4 5 2" xfId="3294"/>
    <cellStyle name="Comma 4 2 2 4 5 2 2" xfId="3295"/>
    <cellStyle name="Comma 4 2 2 4 5 2 2 2" xfId="21476"/>
    <cellStyle name="Comma 4 2 2 4 5 2 3" xfId="3296"/>
    <cellStyle name="Comma 4 2 2 4 5 2 3 2" xfId="21477"/>
    <cellStyle name="Comma 4 2 2 4 5 2 4" xfId="3297"/>
    <cellStyle name="Comma 4 2 2 4 5 2 4 2" xfId="21478"/>
    <cellStyle name="Comma 4 2 2 4 5 2 5" xfId="21479"/>
    <cellStyle name="Comma 4 2 2 4 5 3" xfId="3298"/>
    <cellStyle name="Comma 4 2 2 4 6" xfId="3299"/>
    <cellStyle name="Comma 4 2 2 4 6 2" xfId="3300"/>
    <cellStyle name="Comma 4 2 2 4 6 2 2" xfId="21480"/>
    <cellStyle name="Comma 4 2 2 4 6 3" xfId="3301"/>
    <cellStyle name="Comma 4 2 2 4 6 3 2" xfId="21481"/>
    <cellStyle name="Comma 4 2 2 4 6 4" xfId="3302"/>
    <cellStyle name="Comma 4 2 2 4 6 4 2" xfId="21482"/>
    <cellStyle name="Comma 4 2 2 4 6 5" xfId="21483"/>
    <cellStyle name="Comma 4 2 2 4 7" xfId="3303"/>
    <cellStyle name="Comma 4 2 2 4 7 2" xfId="3304"/>
    <cellStyle name="Comma 4 2 2 4 7 2 2" xfId="21484"/>
    <cellStyle name="Comma 4 2 2 4 7 3" xfId="3305"/>
    <cellStyle name="Comma 4 2 2 4 7 3 2" xfId="21485"/>
    <cellStyle name="Comma 4 2 2 4 7 4" xfId="3306"/>
    <cellStyle name="Comma 4 2 2 4 7 4 2" xfId="21486"/>
    <cellStyle name="Comma 4 2 2 4 7 5" xfId="21487"/>
    <cellStyle name="Comma 4 2 2 4 8" xfId="3307"/>
    <cellStyle name="Comma 4 2 2 4 8 2" xfId="3308"/>
    <cellStyle name="Comma 4 2 2 4 8 2 2" xfId="21488"/>
    <cellStyle name="Comma 4 2 2 4 8 3" xfId="3309"/>
    <cellStyle name="Comma 4 2 2 4 8 3 2" xfId="21489"/>
    <cellStyle name="Comma 4 2 2 4 8 4" xfId="3310"/>
    <cellStyle name="Comma 4 2 2 4 8 4 2" xfId="21490"/>
    <cellStyle name="Comma 4 2 2 4 8 5" xfId="21491"/>
    <cellStyle name="Comma 4 2 2 4 9" xfId="3311"/>
    <cellStyle name="Comma 4 2 2 5" xfId="3312"/>
    <cellStyle name="Comma 4 2 2 5 2" xfId="3313"/>
    <cellStyle name="Comma 4 2 2 5 2 2" xfId="3314"/>
    <cellStyle name="Comma 4 2 2 5 2 2 2" xfId="3315"/>
    <cellStyle name="Comma 4 2 2 5 2 2 2 2" xfId="21492"/>
    <cellStyle name="Comma 4 2 2 5 2 2 3" xfId="3316"/>
    <cellStyle name="Comma 4 2 2 5 2 2 3 2" xfId="21493"/>
    <cellStyle name="Comma 4 2 2 5 2 2 4" xfId="3317"/>
    <cellStyle name="Comma 4 2 2 5 2 2 4 2" xfId="21494"/>
    <cellStyle name="Comma 4 2 2 5 2 2 5" xfId="21495"/>
    <cellStyle name="Comma 4 2 2 5 2 3" xfId="3318"/>
    <cellStyle name="Comma 4 2 2 5 3" xfId="3319"/>
    <cellStyle name="Comma 4 2 2 5 3 2" xfId="3320"/>
    <cellStyle name="Comma 4 2 2 5 3 2 2" xfId="21496"/>
    <cellStyle name="Comma 4 2 2 5 3 3" xfId="3321"/>
    <cellStyle name="Comma 4 2 2 5 3 3 2" xfId="21497"/>
    <cellStyle name="Comma 4 2 2 5 3 4" xfId="3322"/>
    <cellStyle name="Comma 4 2 2 5 3 4 2" xfId="21498"/>
    <cellStyle name="Comma 4 2 2 5 3 5" xfId="21499"/>
    <cellStyle name="Comma 4 2 2 5 4" xfId="3323"/>
    <cellStyle name="Comma 4 2 2 5 4 2" xfId="3324"/>
    <cellStyle name="Comma 4 2 2 5 4 2 2" xfId="21500"/>
    <cellStyle name="Comma 4 2 2 5 4 3" xfId="3325"/>
    <cellStyle name="Comma 4 2 2 5 4 3 2" xfId="21501"/>
    <cellStyle name="Comma 4 2 2 5 4 4" xfId="3326"/>
    <cellStyle name="Comma 4 2 2 5 4 4 2" xfId="21502"/>
    <cellStyle name="Comma 4 2 2 5 4 5" xfId="21503"/>
    <cellStyle name="Comma 4 2 2 5 5" xfId="3327"/>
    <cellStyle name="Comma 4 2 2 5 5 2" xfId="3328"/>
    <cellStyle name="Comma 4 2 2 5 5 2 2" xfId="21504"/>
    <cellStyle name="Comma 4 2 2 5 5 3" xfId="3329"/>
    <cellStyle name="Comma 4 2 2 5 5 3 2" xfId="21505"/>
    <cellStyle name="Comma 4 2 2 5 5 4" xfId="3330"/>
    <cellStyle name="Comma 4 2 2 5 5 4 2" xfId="21506"/>
    <cellStyle name="Comma 4 2 2 5 5 5" xfId="21507"/>
    <cellStyle name="Comma 4 2 2 5 6" xfId="3331"/>
    <cellStyle name="Comma 4 2 2 6" xfId="3332"/>
    <cellStyle name="Comma 4 2 2 6 2" xfId="3333"/>
    <cellStyle name="Comma 4 2 2 6 2 2" xfId="3334"/>
    <cellStyle name="Comma 4 2 2 6 2 2 2" xfId="3335"/>
    <cellStyle name="Comma 4 2 2 6 2 2 2 2" xfId="21508"/>
    <cellStyle name="Comma 4 2 2 6 2 2 3" xfId="3336"/>
    <cellStyle name="Comma 4 2 2 6 2 2 3 2" xfId="21509"/>
    <cellStyle name="Comma 4 2 2 6 2 2 4" xfId="3337"/>
    <cellStyle name="Comma 4 2 2 6 2 2 4 2" xfId="21510"/>
    <cellStyle name="Comma 4 2 2 6 2 2 5" xfId="21511"/>
    <cellStyle name="Comma 4 2 2 6 2 3" xfId="3338"/>
    <cellStyle name="Comma 4 2 2 6 3" xfId="3339"/>
    <cellStyle name="Comma 4 2 2 6 3 2" xfId="3340"/>
    <cellStyle name="Comma 4 2 2 6 3 2 2" xfId="21512"/>
    <cellStyle name="Comma 4 2 2 6 3 3" xfId="3341"/>
    <cellStyle name="Comma 4 2 2 6 3 3 2" xfId="21513"/>
    <cellStyle name="Comma 4 2 2 6 3 4" xfId="3342"/>
    <cellStyle name="Comma 4 2 2 6 3 4 2" xfId="21514"/>
    <cellStyle name="Comma 4 2 2 6 3 5" xfId="21515"/>
    <cellStyle name="Comma 4 2 2 6 4" xfId="3343"/>
    <cellStyle name="Comma 4 2 2 6 4 2" xfId="3344"/>
    <cellStyle name="Comma 4 2 2 6 4 2 2" xfId="21516"/>
    <cellStyle name="Comma 4 2 2 6 4 3" xfId="3345"/>
    <cellStyle name="Comma 4 2 2 6 4 3 2" xfId="21517"/>
    <cellStyle name="Comma 4 2 2 6 4 4" xfId="3346"/>
    <cellStyle name="Comma 4 2 2 6 4 4 2" xfId="21518"/>
    <cellStyle name="Comma 4 2 2 6 4 5" xfId="21519"/>
    <cellStyle name="Comma 4 2 2 6 5" xfId="3347"/>
    <cellStyle name="Comma 4 2 2 6 5 2" xfId="3348"/>
    <cellStyle name="Comma 4 2 2 6 5 2 2" xfId="21520"/>
    <cellStyle name="Comma 4 2 2 6 5 3" xfId="3349"/>
    <cellStyle name="Comma 4 2 2 6 5 3 2" xfId="21521"/>
    <cellStyle name="Comma 4 2 2 6 5 4" xfId="3350"/>
    <cellStyle name="Comma 4 2 2 6 5 4 2" xfId="21522"/>
    <cellStyle name="Comma 4 2 2 6 5 5" xfId="21523"/>
    <cellStyle name="Comma 4 2 2 6 6" xfId="3351"/>
    <cellStyle name="Comma 4 2 2 7" xfId="3352"/>
    <cellStyle name="Comma 4 2 2 7 2" xfId="3353"/>
    <cellStyle name="Comma 4 2 2 7 2 2" xfId="3354"/>
    <cellStyle name="Comma 4 2 2 7 2 2 2" xfId="3355"/>
    <cellStyle name="Comma 4 2 2 7 2 2 2 2" xfId="21524"/>
    <cellStyle name="Comma 4 2 2 7 2 2 3" xfId="3356"/>
    <cellStyle name="Comma 4 2 2 7 2 2 3 2" xfId="21525"/>
    <cellStyle name="Comma 4 2 2 7 2 2 4" xfId="3357"/>
    <cellStyle name="Comma 4 2 2 7 2 2 4 2" xfId="21526"/>
    <cellStyle name="Comma 4 2 2 7 2 2 5" xfId="21527"/>
    <cellStyle name="Comma 4 2 2 7 2 3" xfId="3358"/>
    <cellStyle name="Comma 4 2 2 7 3" xfId="3359"/>
    <cellStyle name="Comma 4 2 2 7 3 2" xfId="3360"/>
    <cellStyle name="Comma 4 2 2 7 3 2 2" xfId="21528"/>
    <cellStyle name="Comma 4 2 2 7 3 3" xfId="3361"/>
    <cellStyle name="Comma 4 2 2 7 3 3 2" xfId="21529"/>
    <cellStyle name="Comma 4 2 2 7 3 4" xfId="3362"/>
    <cellStyle name="Comma 4 2 2 7 3 4 2" xfId="21530"/>
    <cellStyle name="Comma 4 2 2 7 3 5" xfId="21531"/>
    <cellStyle name="Comma 4 2 2 7 4" xfId="3363"/>
    <cellStyle name="Comma 4 2 2 7 4 2" xfId="3364"/>
    <cellStyle name="Comma 4 2 2 7 4 2 2" xfId="21532"/>
    <cellStyle name="Comma 4 2 2 7 4 3" xfId="3365"/>
    <cellStyle name="Comma 4 2 2 7 4 3 2" xfId="21533"/>
    <cellStyle name="Comma 4 2 2 7 4 4" xfId="3366"/>
    <cellStyle name="Comma 4 2 2 7 4 4 2" xfId="21534"/>
    <cellStyle name="Comma 4 2 2 7 4 5" xfId="21535"/>
    <cellStyle name="Comma 4 2 2 7 5" xfId="3367"/>
    <cellStyle name="Comma 4 2 2 7 5 2" xfId="3368"/>
    <cellStyle name="Comma 4 2 2 7 5 2 2" xfId="21536"/>
    <cellStyle name="Comma 4 2 2 7 5 3" xfId="3369"/>
    <cellStyle name="Comma 4 2 2 7 5 3 2" xfId="21537"/>
    <cellStyle name="Comma 4 2 2 7 5 4" xfId="3370"/>
    <cellStyle name="Comma 4 2 2 7 5 4 2" xfId="21538"/>
    <cellStyle name="Comma 4 2 2 7 5 5" xfId="21539"/>
    <cellStyle name="Comma 4 2 2 7 6" xfId="3371"/>
    <cellStyle name="Comma 4 2 2 8" xfId="3372"/>
    <cellStyle name="Comma 4 2 2 8 2" xfId="3373"/>
    <cellStyle name="Comma 4 2 2 8 2 2" xfId="3374"/>
    <cellStyle name="Comma 4 2 2 8 2 2 2" xfId="21540"/>
    <cellStyle name="Comma 4 2 2 8 2 3" xfId="3375"/>
    <cellStyle name="Comma 4 2 2 8 2 3 2" xfId="21541"/>
    <cellStyle name="Comma 4 2 2 8 2 4" xfId="3376"/>
    <cellStyle name="Comma 4 2 2 8 2 4 2" xfId="21542"/>
    <cellStyle name="Comma 4 2 2 8 2 5" xfId="21543"/>
    <cellStyle name="Comma 4 2 2 8 3" xfId="3377"/>
    <cellStyle name="Comma 4 2 2 9" xfId="3378"/>
    <cellStyle name="Comma 4 2 2 9 2" xfId="3379"/>
    <cellStyle name="Comma 4 2 2 9 2 2" xfId="21544"/>
    <cellStyle name="Comma 4 2 2 9 3" xfId="3380"/>
    <cellStyle name="Comma 4 2 2 9 3 2" xfId="21545"/>
    <cellStyle name="Comma 4 2 2 9 4" xfId="3381"/>
    <cellStyle name="Comma 4 2 2 9 4 2" xfId="21546"/>
    <cellStyle name="Comma 4 2 2 9 5" xfId="21547"/>
    <cellStyle name="Comma 4 2 3" xfId="3382"/>
    <cellStyle name="Comma 4 2 3 2" xfId="3383"/>
    <cellStyle name="Comma 4 2 3 2 2" xfId="3384"/>
    <cellStyle name="Comma 4 2 3 2 2 2" xfId="21548"/>
    <cellStyle name="Comma 4 2 3 2 3" xfId="3385"/>
    <cellStyle name="Comma 4 2 3 2 3 2" xfId="21549"/>
    <cellStyle name="Comma 4 2 3 2 4" xfId="3386"/>
    <cellStyle name="Comma 4 2 3 2 4 2" xfId="21550"/>
    <cellStyle name="Comma 4 2 3 2 5" xfId="21551"/>
    <cellStyle name="Comma 4 2 3 3" xfId="3387"/>
    <cellStyle name="Comma 4 2 3 3 2" xfId="3388"/>
    <cellStyle name="Comma 4 2 3 3 2 2" xfId="21552"/>
    <cellStyle name="Comma 4 2 3 3 3" xfId="3389"/>
    <cellStyle name="Comma 4 2 3 3 3 2" xfId="21553"/>
    <cellStyle name="Comma 4 2 3 3 4" xfId="3390"/>
    <cellStyle name="Comma 4 2 3 3 4 2" xfId="21554"/>
    <cellStyle name="Comma 4 2 3 3 5" xfId="21555"/>
    <cellStyle name="Comma 4 2 3 4" xfId="3391"/>
    <cellStyle name="Comma 4 2 3 4 2" xfId="3392"/>
    <cellStyle name="Comma 4 2 3 4 2 2" xfId="21556"/>
    <cellStyle name="Comma 4 2 3 4 3" xfId="3393"/>
    <cellStyle name="Comma 4 2 3 4 3 2" xfId="21557"/>
    <cellStyle name="Comma 4 2 3 4 4" xfId="3394"/>
    <cellStyle name="Comma 4 2 3 4 4 2" xfId="21558"/>
    <cellStyle name="Comma 4 2 3 4 5" xfId="21559"/>
    <cellStyle name="Comma 4 2 4" xfId="3395"/>
    <cellStyle name="Comma 4 2 4 2" xfId="3396"/>
    <cellStyle name="Comma 4 2 4 2 2" xfId="3397"/>
    <cellStyle name="Comma 4 2 4 2 2 2" xfId="21560"/>
    <cellStyle name="Comma 4 2 4 2 3" xfId="3398"/>
    <cellStyle name="Comma 4 2 4 2 3 2" xfId="21561"/>
    <cellStyle name="Comma 4 2 4 2 4" xfId="3399"/>
    <cellStyle name="Comma 4 2 4 2 4 2" xfId="21562"/>
    <cellStyle name="Comma 4 2 4 2 5" xfId="21563"/>
    <cellStyle name="Comma 4 2 5" xfId="3400"/>
    <cellStyle name="Comma 4 2 6" xfId="3401"/>
    <cellStyle name="Comma 4 2 6 2" xfId="3402"/>
    <cellStyle name="Comma 4 2 6 2 2" xfId="21564"/>
    <cellStyle name="Comma 4 2 6 3" xfId="3403"/>
    <cellStyle name="Comma 4 2 6 3 2" xfId="21565"/>
    <cellStyle name="Comma 4 2 6 4" xfId="3404"/>
    <cellStyle name="Comma 4 2 6 4 2" xfId="21566"/>
    <cellStyle name="Comma 4 2 6 5" xfId="21567"/>
    <cellStyle name="Comma 4 2 7" xfId="3405"/>
    <cellStyle name="Comma 4 2 7 2" xfId="3406"/>
    <cellStyle name="Comma 4 2 7 2 2" xfId="21568"/>
    <cellStyle name="Comma 4 2 7 3" xfId="3407"/>
    <cellStyle name="Comma 4 2 7 3 2" xfId="21569"/>
    <cellStyle name="Comma 4 2 7 4" xfId="3408"/>
    <cellStyle name="Comma 4 2 7 4 2" xfId="21570"/>
    <cellStyle name="Comma 4 2 7 5" xfId="3409"/>
    <cellStyle name="Comma 4 2 8" xfId="3410"/>
    <cellStyle name="Comma 4 2 8 2" xfId="3411"/>
    <cellStyle name="Comma 4 2 8 2 2" xfId="21571"/>
    <cellStyle name="Comma 4 2 8 3" xfId="3412"/>
    <cellStyle name="Comma 4 2 8 3 2" xfId="21572"/>
    <cellStyle name="Comma 4 2 8 4" xfId="3413"/>
    <cellStyle name="Comma 4 2 8 4 2" xfId="21573"/>
    <cellStyle name="Comma 4 2 8 5" xfId="21574"/>
    <cellStyle name="Comma 4 3" xfId="3414"/>
    <cellStyle name="Comma 4 3 2" xfId="3415"/>
    <cellStyle name="Comma 4 3 2 2" xfId="3416"/>
    <cellStyle name="Comma 4 3 2 2 2" xfId="3417"/>
    <cellStyle name="Comma 4 3 2 2 2 2" xfId="21575"/>
    <cellStyle name="Comma 4 3 2 2 3" xfId="3418"/>
    <cellStyle name="Comma 4 3 2 2 3 2" xfId="21576"/>
    <cellStyle name="Comma 4 3 2 2 4" xfId="3419"/>
    <cellStyle name="Comma 4 3 2 2 4 2" xfId="21577"/>
    <cellStyle name="Comma 4 3 2 2 5" xfId="21578"/>
    <cellStyle name="Comma 4 3 2 3" xfId="3420"/>
    <cellStyle name="Comma 4 3 2 3 2" xfId="3421"/>
    <cellStyle name="Comma 4 3 2 3 2 2" xfId="21579"/>
    <cellStyle name="Comma 4 3 2 3 3" xfId="3422"/>
    <cellStyle name="Comma 4 3 2 3 3 2" xfId="21580"/>
    <cellStyle name="Comma 4 3 2 3 4" xfId="3423"/>
    <cellStyle name="Comma 4 3 2 3 4 2" xfId="21581"/>
    <cellStyle name="Comma 4 3 2 3 5" xfId="21582"/>
    <cellStyle name="Comma 4 3 3" xfId="3424"/>
    <cellStyle name="Comma 4 3 4" xfId="3425"/>
    <cellStyle name="Comma 4 3 5" xfId="3426"/>
    <cellStyle name="Comma 4 4" xfId="3427"/>
    <cellStyle name="Comma 4 4 2" xfId="3428"/>
    <cellStyle name="Comma 4 4 2 2" xfId="3429"/>
    <cellStyle name="Comma 4 4 2 2 2" xfId="21583"/>
    <cellStyle name="Comma 4 4 2 3" xfId="3430"/>
    <cellStyle name="Comma 4 4 2 3 2" xfId="21584"/>
    <cellStyle name="Comma 4 4 2 4" xfId="3431"/>
    <cellStyle name="Comma 4 4 2 4 2" xfId="21585"/>
    <cellStyle name="Comma 4 4 2 5" xfId="21586"/>
    <cellStyle name="Comma 4 4 3" xfId="3432"/>
    <cellStyle name="Comma 4 4 3 2" xfId="3433"/>
    <cellStyle name="Comma 4 4 3 2 2" xfId="21587"/>
    <cellStyle name="Comma 4 4 4" xfId="3434"/>
    <cellStyle name="Comma 4 4 4 2" xfId="3435"/>
    <cellStyle name="Comma 4 4 4 2 2" xfId="21588"/>
    <cellStyle name="Comma 4 5" xfId="3436"/>
    <cellStyle name="Comma 4 6" xfId="3437"/>
    <cellStyle name="Comma 4 7" xfId="3438"/>
    <cellStyle name="Comma 4 7 2" xfId="3439"/>
    <cellStyle name="Comma 4 7 3" xfId="3440"/>
    <cellStyle name="Comma 4 8" xfId="3441"/>
    <cellStyle name="Comma 4 8 2" xfId="21589"/>
    <cellStyle name="Comma 4 9" xfId="3442"/>
    <cellStyle name="Comma 4 9 2" xfId="21590"/>
    <cellStyle name="Comma 4_Presupuesto Plaza, Arco y Parque El Lucero, San Juan" xfId="3443"/>
    <cellStyle name="Comma 5" xfId="3444"/>
    <cellStyle name="Comma 5 2" xfId="3445"/>
    <cellStyle name="Comma 5 2 10" xfId="3446"/>
    <cellStyle name="Comma 5 2 11" xfId="3447"/>
    <cellStyle name="Comma 5 2 11 2" xfId="3448"/>
    <cellStyle name="Comma 5 2 11 2 2" xfId="21591"/>
    <cellStyle name="Comma 5 2 11 3" xfId="3449"/>
    <cellStyle name="Comma 5 2 11 3 2" xfId="21592"/>
    <cellStyle name="Comma 5 2 11 4" xfId="3450"/>
    <cellStyle name="Comma 5 2 11 4 2" xfId="21593"/>
    <cellStyle name="Comma 5 2 11 5" xfId="3451"/>
    <cellStyle name="Comma 5 2 12" xfId="3452"/>
    <cellStyle name="Comma 5 2 12 2" xfId="3453"/>
    <cellStyle name="Comma 5 2 12 2 2" xfId="21594"/>
    <cellStyle name="Comma 5 2 12 3" xfId="3454"/>
    <cellStyle name="Comma 5 2 12 3 2" xfId="21595"/>
    <cellStyle name="Comma 5 2 12 4" xfId="3455"/>
    <cellStyle name="Comma 5 2 12 4 2" xfId="21596"/>
    <cellStyle name="Comma 5 2 12 5" xfId="3456"/>
    <cellStyle name="Comma 5 2 2" xfId="3457"/>
    <cellStyle name="Comma 5 2 2 10" xfId="3458"/>
    <cellStyle name="Comma 5 2 2 2" xfId="3459"/>
    <cellStyle name="Comma 5 2 2 2 2" xfId="3460"/>
    <cellStyle name="Comma 5 2 2 2 2 2" xfId="3461"/>
    <cellStyle name="Comma 5 2 2 2 2 2 2" xfId="3462"/>
    <cellStyle name="Comma 5 2 2 2 2 2 2 2" xfId="3463"/>
    <cellStyle name="Comma 5 2 2 2 2 2 2 2 2" xfId="21597"/>
    <cellStyle name="Comma 5 2 2 2 2 2 2 3" xfId="3464"/>
    <cellStyle name="Comma 5 2 2 2 2 2 2 3 2" xfId="21598"/>
    <cellStyle name="Comma 5 2 2 2 2 2 2 4" xfId="3465"/>
    <cellStyle name="Comma 5 2 2 2 2 2 2 4 2" xfId="21599"/>
    <cellStyle name="Comma 5 2 2 2 2 2 2 5" xfId="21600"/>
    <cellStyle name="Comma 5 2 2 2 2 2 3" xfId="3466"/>
    <cellStyle name="Comma 5 2 2 2 2 3" xfId="3467"/>
    <cellStyle name="Comma 5 2 2 2 2 3 2" xfId="3468"/>
    <cellStyle name="Comma 5 2 2 2 2 3 2 2" xfId="21601"/>
    <cellStyle name="Comma 5 2 2 2 2 3 3" xfId="3469"/>
    <cellStyle name="Comma 5 2 2 2 2 3 3 2" xfId="21602"/>
    <cellStyle name="Comma 5 2 2 2 2 3 4" xfId="3470"/>
    <cellStyle name="Comma 5 2 2 2 2 3 4 2" xfId="21603"/>
    <cellStyle name="Comma 5 2 2 2 2 3 5" xfId="21604"/>
    <cellStyle name="Comma 5 2 2 2 2 4" xfId="3471"/>
    <cellStyle name="Comma 5 2 2 2 2 4 2" xfId="3472"/>
    <cellStyle name="Comma 5 2 2 2 2 4 2 2" xfId="21605"/>
    <cellStyle name="Comma 5 2 2 2 2 4 3" xfId="3473"/>
    <cellStyle name="Comma 5 2 2 2 2 4 3 2" xfId="21606"/>
    <cellStyle name="Comma 5 2 2 2 2 4 4" xfId="3474"/>
    <cellStyle name="Comma 5 2 2 2 2 4 4 2" xfId="21607"/>
    <cellStyle name="Comma 5 2 2 2 2 4 5" xfId="21608"/>
    <cellStyle name="Comma 5 2 2 2 2 5" xfId="3475"/>
    <cellStyle name="Comma 5 2 2 2 2 5 2" xfId="3476"/>
    <cellStyle name="Comma 5 2 2 2 2 5 2 2" xfId="21609"/>
    <cellStyle name="Comma 5 2 2 2 2 5 3" xfId="3477"/>
    <cellStyle name="Comma 5 2 2 2 2 5 3 2" xfId="21610"/>
    <cellStyle name="Comma 5 2 2 2 2 5 4" xfId="3478"/>
    <cellStyle name="Comma 5 2 2 2 2 5 4 2" xfId="21611"/>
    <cellStyle name="Comma 5 2 2 2 2 5 5" xfId="21612"/>
    <cellStyle name="Comma 5 2 2 2 2 6" xfId="3479"/>
    <cellStyle name="Comma 5 2 2 2 3" xfId="3480"/>
    <cellStyle name="Comma 5 2 2 2 3 2" xfId="3481"/>
    <cellStyle name="Comma 5 2 2 2 3 2 2" xfId="3482"/>
    <cellStyle name="Comma 5 2 2 2 3 2 2 2" xfId="3483"/>
    <cellStyle name="Comma 5 2 2 2 3 2 2 2 2" xfId="21613"/>
    <cellStyle name="Comma 5 2 2 2 3 2 2 3" xfId="3484"/>
    <cellStyle name="Comma 5 2 2 2 3 2 2 3 2" xfId="21614"/>
    <cellStyle name="Comma 5 2 2 2 3 2 2 4" xfId="3485"/>
    <cellStyle name="Comma 5 2 2 2 3 2 2 4 2" xfId="21615"/>
    <cellStyle name="Comma 5 2 2 2 3 2 2 5" xfId="21616"/>
    <cellStyle name="Comma 5 2 2 2 3 2 3" xfId="3486"/>
    <cellStyle name="Comma 5 2 2 2 3 3" xfId="3487"/>
    <cellStyle name="Comma 5 2 2 2 3 3 2" xfId="3488"/>
    <cellStyle name="Comma 5 2 2 2 3 3 2 2" xfId="21617"/>
    <cellStyle name="Comma 5 2 2 2 3 3 3" xfId="3489"/>
    <cellStyle name="Comma 5 2 2 2 3 3 3 2" xfId="21618"/>
    <cellStyle name="Comma 5 2 2 2 3 3 4" xfId="3490"/>
    <cellStyle name="Comma 5 2 2 2 3 3 4 2" xfId="21619"/>
    <cellStyle name="Comma 5 2 2 2 3 3 5" xfId="21620"/>
    <cellStyle name="Comma 5 2 2 2 3 4" xfId="3491"/>
    <cellStyle name="Comma 5 2 2 2 3 4 2" xfId="3492"/>
    <cellStyle name="Comma 5 2 2 2 3 4 2 2" xfId="21621"/>
    <cellStyle name="Comma 5 2 2 2 3 4 3" xfId="3493"/>
    <cellStyle name="Comma 5 2 2 2 3 4 3 2" xfId="21622"/>
    <cellStyle name="Comma 5 2 2 2 3 4 4" xfId="3494"/>
    <cellStyle name="Comma 5 2 2 2 3 4 4 2" xfId="21623"/>
    <cellStyle name="Comma 5 2 2 2 3 4 5" xfId="21624"/>
    <cellStyle name="Comma 5 2 2 2 3 5" xfId="3495"/>
    <cellStyle name="Comma 5 2 2 2 3 5 2" xfId="3496"/>
    <cellStyle name="Comma 5 2 2 2 3 5 2 2" xfId="21625"/>
    <cellStyle name="Comma 5 2 2 2 3 5 3" xfId="3497"/>
    <cellStyle name="Comma 5 2 2 2 3 5 3 2" xfId="21626"/>
    <cellStyle name="Comma 5 2 2 2 3 5 4" xfId="3498"/>
    <cellStyle name="Comma 5 2 2 2 3 5 4 2" xfId="21627"/>
    <cellStyle name="Comma 5 2 2 2 3 5 5" xfId="21628"/>
    <cellStyle name="Comma 5 2 2 2 3 6" xfId="3499"/>
    <cellStyle name="Comma 5 2 2 2 4" xfId="3500"/>
    <cellStyle name="Comma 5 2 2 2 4 2" xfId="3501"/>
    <cellStyle name="Comma 5 2 2 2 4 2 2" xfId="3502"/>
    <cellStyle name="Comma 5 2 2 2 4 2 2 2" xfId="3503"/>
    <cellStyle name="Comma 5 2 2 2 4 2 2 2 2" xfId="21629"/>
    <cellStyle name="Comma 5 2 2 2 4 2 2 3" xfId="3504"/>
    <cellStyle name="Comma 5 2 2 2 4 2 2 3 2" xfId="21630"/>
    <cellStyle name="Comma 5 2 2 2 4 2 2 4" xfId="3505"/>
    <cellStyle name="Comma 5 2 2 2 4 2 2 4 2" xfId="21631"/>
    <cellStyle name="Comma 5 2 2 2 4 2 2 5" xfId="21632"/>
    <cellStyle name="Comma 5 2 2 2 4 2 3" xfId="3506"/>
    <cellStyle name="Comma 5 2 2 2 4 3" xfId="3507"/>
    <cellStyle name="Comma 5 2 2 2 4 3 2" xfId="3508"/>
    <cellStyle name="Comma 5 2 2 2 4 3 2 2" xfId="21633"/>
    <cellStyle name="Comma 5 2 2 2 4 3 3" xfId="3509"/>
    <cellStyle name="Comma 5 2 2 2 4 3 3 2" xfId="21634"/>
    <cellStyle name="Comma 5 2 2 2 4 3 4" xfId="3510"/>
    <cellStyle name="Comma 5 2 2 2 4 3 4 2" xfId="21635"/>
    <cellStyle name="Comma 5 2 2 2 4 3 5" xfId="21636"/>
    <cellStyle name="Comma 5 2 2 2 4 4" xfId="3511"/>
    <cellStyle name="Comma 5 2 2 2 4 4 2" xfId="3512"/>
    <cellStyle name="Comma 5 2 2 2 4 4 2 2" xfId="21637"/>
    <cellStyle name="Comma 5 2 2 2 4 4 3" xfId="3513"/>
    <cellStyle name="Comma 5 2 2 2 4 4 3 2" xfId="21638"/>
    <cellStyle name="Comma 5 2 2 2 4 4 4" xfId="3514"/>
    <cellStyle name="Comma 5 2 2 2 4 4 4 2" xfId="21639"/>
    <cellStyle name="Comma 5 2 2 2 4 4 5" xfId="21640"/>
    <cellStyle name="Comma 5 2 2 2 4 5" xfId="3515"/>
    <cellStyle name="Comma 5 2 2 2 4 5 2" xfId="3516"/>
    <cellStyle name="Comma 5 2 2 2 4 5 2 2" xfId="21641"/>
    <cellStyle name="Comma 5 2 2 2 4 5 3" xfId="3517"/>
    <cellStyle name="Comma 5 2 2 2 4 5 3 2" xfId="21642"/>
    <cellStyle name="Comma 5 2 2 2 4 5 4" xfId="3518"/>
    <cellStyle name="Comma 5 2 2 2 4 5 4 2" xfId="21643"/>
    <cellStyle name="Comma 5 2 2 2 4 5 5" xfId="21644"/>
    <cellStyle name="Comma 5 2 2 2 4 6" xfId="3519"/>
    <cellStyle name="Comma 5 2 2 2 5" xfId="3520"/>
    <cellStyle name="Comma 5 2 2 2 5 2" xfId="3521"/>
    <cellStyle name="Comma 5 2 2 2 5 2 2" xfId="3522"/>
    <cellStyle name="Comma 5 2 2 2 5 2 2 2" xfId="21645"/>
    <cellStyle name="Comma 5 2 2 2 5 2 3" xfId="3523"/>
    <cellStyle name="Comma 5 2 2 2 5 2 3 2" xfId="21646"/>
    <cellStyle name="Comma 5 2 2 2 5 2 4" xfId="3524"/>
    <cellStyle name="Comma 5 2 2 2 5 2 4 2" xfId="21647"/>
    <cellStyle name="Comma 5 2 2 2 5 2 5" xfId="21648"/>
    <cellStyle name="Comma 5 2 2 2 5 3" xfId="3525"/>
    <cellStyle name="Comma 5 2 2 2 6" xfId="3526"/>
    <cellStyle name="Comma 5 2 2 2 6 2" xfId="3527"/>
    <cellStyle name="Comma 5 2 2 2 6 2 2" xfId="21649"/>
    <cellStyle name="Comma 5 2 2 2 6 3" xfId="3528"/>
    <cellStyle name="Comma 5 2 2 2 6 3 2" xfId="21650"/>
    <cellStyle name="Comma 5 2 2 2 6 4" xfId="3529"/>
    <cellStyle name="Comma 5 2 2 2 6 4 2" xfId="21651"/>
    <cellStyle name="Comma 5 2 2 2 6 5" xfId="21652"/>
    <cellStyle name="Comma 5 2 2 2 7" xfId="3530"/>
    <cellStyle name="Comma 5 2 2 2 7 2" xfId="3531"/>
    <cellStyle name="Comma 5 2 2 2 7 2 2" xfId="21653"/>
    <cellStyle name="Comma 5 2 2 2 7 3" xfId="3532"/>
    <cellStyle name="Comma 5 2 2 2 7 3 2" xfId="21654"/>
    <cellStyle name="Comma 5 2 2 2 7 4" xfId="3533"/>
    <cellStyle name="Comma 5 2 2 2 7 4 2" xfId="21655"/>
    <cellStyle name="Comma 5 2 2 2 7 5" xfId="21656"/>
    <cellStyle name="Comma 5 2 2 2 8" xfId="3534"/>
    <cellStyle name="Comma 5 2 2 2 8 2" xfId="3535"/>
    <cellStyle name="Comma 5 2 2 2 8 2 2" xfId="21657"/>
    <cellStyle name="Comma 5 2 2 2 8 3" xfId="3536"/>
    <cellStyle name="Comma 5 2 2 2 8 3 2" xfId="21658"/>
    <cellStyle name="Comma 5 2 2 2 8 4" xfId="3537"/>
    <cellStyle name="Comma 5 2 2 2 8 4 2" xfId="21659"/>
    <cellStyle name="Comma 5 2 2 2 8 5" xfId="21660"/>
    <cellStyle name="Comma 5 2 2 2 9" xfId="3538"/>
    <cellStyle name="Comma 5 2 2 3" xfId="3539"/>
    <cellStyle name="Comma 5 2 2 3 2" xfId="3540"/>
    <cellStyle name="Comma 5 2 2 3 2 2" xfId="3541"/>
    <cellStyle name="Comma 5 2 2 3 2 2 2" xfId="3542"/>
    <cellStyle name="Comma 5 2 2 3 2 2 2 2" xfId="21661"/>
    <cellStyle name="Comma 5 2 2 3 2 2 3" xfId="3543"/>
    <cellStyle name="Comma 5 2 2 3 2 2 3 2" xfId="21662"/>
    <cellStyle name="Comma 5 2 2 3 2 2 4" xfId="3544"/>
    <cellStyle name="Comma 5 2 2 3 2 2 4 2" xfId="21663"/>
    <cellStyle name="Comma 5 2 2 3 2 2 5" xfId="21664"/>
    <cellStyle name="Comma 5 2 2 3 2 3" xfId="3545"/>
    <cellStyle name="Comma 5 2 2 3 3" xfId="3546"/>
    <cellStyle name="Comma 5 2 2 3 3 2" xfId="3547"/>
    <cellStyle name="Comma 5 2 2 3 3 2 2" xfId="21665"/>
    <cellStyle name="Comma 5 2 2 3 3 3" xfId="3548"/>
    <cellStyle name="Comma 5 2 2 3 3 3 2" xfId="21666"/>
    <cellStyle name="Comma 5 2 2 3 3 4" xfId="3549"/>
    <cellStyle name="Comma 5 2 2 3 3 4 2" xfId="21667"/>
    <cellStyle name="Comma 5 2 2 3 3 5" xfId="21668"/>
    <cellStyle name="Comma 5 2 2 3 4" xfId="3550"/>
    <cellStyle name="Comma 5 2 2 3 4 2" xfId="3551"/>
    <cellStyle name="Comma 5 2 2 3 4 2 2" xfId="21669"/>
    <cellStyle name="Comma 5 2 2 3 4 3" xfId="3552"/>
    <cellStyle name="Comma 5 2 2 3 4 3 2" xfId="21670"/>
    <cellStyle name="Comma 5 2 2 3 4 4" xfId="3553"/>
    <cellStyle name="Comma 5 2 2 3 4 4 2" xfId="21671"/>
    <cellStyle name="Comma 5 2 2 3 4 5" xfId="21672"/>
    <cellStyle name="Comma 5 2 2 3 5" xfId="3554"/>
    <cellStyle name="Comma 5 2 2 3 5 2" xfId="3555"/>
    <cellStyle name="Comma 5 2 2 3 5 2 2" xfId="21673"/>
    <cellStyle name="Comma 5 2 2 3 5 3" xfId="3556"/>
    <cellStyle name="Comma 5 2 2 3 5 3 2" xfId="21674"/>
    <cellStyle name="Comma 5 2 2 3 5 4" xfId="3557"/>
    <cellStyle name="Comma 5 2 2 3 5 4 2" xfId="21675"/>
    <cellStyle name="Comma 5 2 2 3 5 5" xfId="21676"/>
    <cellStyle name="Comma 5 2 2 3 6" xfId="3558"/>
    <cellStyle name="Comma 5 2 2 4" xfId="3559"/>
    <cellStyle name="Comma 5 2 2 4 2" xfId="3560"/>
    <cellStyle name="Comma 5 2 2 4 2 2" xfId="3561"/>
    <cellStyle name="Comma 5 2 2 4 2 2 2" xfId="3562"/>
    <cellStyle name="Comma 5 2 2 4 2 2 2 2" xfId="21677"/>
    <cellStyle name="Comma 5 2 2 4 2 2 3" xfId="3563"/>
    <cellStyle name="Comma 5 2 2 4 2 2 3 2" xfId="21678"/>
    <cellStyle name="Comma 5 2 2 4 2 2 4" xfId="3564"/>
    <cellStyle name="Comma 5 2 2 4 2 2 4 2" xfId="21679"/>
    <cellStyle name="Comma 5 2 2 4 2 2 5" xfId="21680"/>
    <cellStyle name="Comma 5 2 2 4 2 3" xfId="3565"/>
    <cellStyle name="Comma 5 2 2 4 3" xfId="3566"/>
    <cellStyle name="Comma 5 2 2 4 3 2" xfId="3567"/>
    <cellStyle name="Comma 5 2 2 4 3 2 2" xfId="21681"/>
    <cellStyle name="Comma 5 2 2 4 3 3" xfId="3568"/>
    <cellStyle name="Comma 5 2 2 4 3 3 2" xfId="21682"/>
    <cellStyle name="Comma 5 2 2 4 3 4" xfId="3569"/>
    <cellStyle name="Comma 5 2 2 4 3 4 2" xfId="21683"/>
    <cellStyle name="Comma 5 2 2 4 3 5" xfId="21684"/>
    <cellStyle name="Comma 5 2 2 4 4" xfId="3570"/>
    <cellStyle name="Comma 5 2 2 4 4 2" xfId="3571"/>
    <cellStyle name="Comma 5 2 2 4 4 2 2" xfId="21685"/>
    <cellStyle name="Comma 5 2 2 4 4 3" xfId="3572"/>
    <cellStyle name="Comma 5 2 2 4 4 3 2" xfId="21686"/>
    <cellStyle name="Comma 5 2 2 4 4 4" xfId="3573"/>
    <cellStyle name="Comma 5 2 2 4 4 4 2" xfId="21687"/>
    <cellStyle name="Comma 5 2 2 4 4 5" xfId="21688"/>
    <cellStyle name="Comma 5 2 2 4 5" xfId="3574"/>
    <cellStyle name="Comma 5 2 2 4 5 2" xfId="3575"/>
    <cellStyle name="Comma 5 2 2 4 5 2 2" xfId="21689"/>
    <cellStyle name="Comma 5 2 2 4 5 3" xfId="3576"/>
    <cellStyle name="Comma 5 2 2 4 5 3 2" xfId="21690"/>
    <cellStyle name="Comma 5 2 2 4 5 4" xfId="3577"/>
    <cellStyle name="Comma 5 2 2 4 5 4 2" xfId="21691"/>
    <cellStyle name="Comma 5 2 2 4 5 5" xfId="21692"/>
    <cellStyle name="Comma 5 2 2 4 6" xfId="3578"/>
    <cellStyle name="Comma 5 2 2 5" xfId="3579"/>
    <cellStyle name="Comma 5 2 2 5 2" xfId="3580"/>
    <cellStyle name="Comma 5 2 2 5 2 2" xfId="3581"/>
    <cellStyle name="Comma 5 2 2 5 2 2 2" xfId="3582"/>
    <cellStyle name="Comma 5 2 2 5 2 2 2 2" xfId="21693"/>
    <cellStyle name="Comma 5 2 2 5 2 2 3" xfId="3583"/>
    <cellStyle name="Comma 5 2 2 5 2 2 3 2" xfId="21694"/>
    <cellStyle name="Comma 5 2 2 5 2 2 4" xfId="3584"/>
    <cellStyle name="Comma 5 2 2 5 2 2 4 2" xfId="21695"/>
    <cellStyle name="Comma 5 2 2 5 2 2 5" xfId="21696"/>
    <cellStyle name="Comma 5 2 2 5 2 3" xfId="3585"/>
    <cellStyle name="Comma 5 2 2 5 3" xfId="3586"/>
    <cellStyle name="Comma 5 2 2 5 3 2" xfId="3587"/>
    <cellStyle name="Comma 5 2 2 5 3 2 2" xfId="21697"/>
    <cellStyle name="Comma 5 2 2 5 3 3" xfId="3588"/>
    <cellStyle name="Comma 5 2 2 5 3 3 2" xfId="21698"/>
    <cellStyle name="Comma 5 2 2 5 3 4" xfId="3589"/>
    <cellStyle name="Comma 5 2 2 5 3 4 2" xfId="21699"/>
    <cellStyle name="Comma 5 2 2 5 3 5" xfId="21700"/>
    <cellStyle name="Comma 5 2 2 5 4" xfId="3590"/>
    <cellStyle name="Comma 5 2 2 5 4 2" xfId="3591"/>
    <cellStyle name="Comma 5 2 2 5 4 2 2" xfId="21701"/>
    <cellStyle name="Comma 5 2 2 5 4 3" xfId="3592"/>
    <cellStyle name="Comma 5 2 2 5 4 3 2" xfId="21702"/>
    <cellStyle name="Comma 5 2 2 5 4 4" xfId="3593"/>
    <cellStyle name="Comma 5 2 2 5 4 4 2" xfId="21703"/>
    <cellStyle name="Comma 5 2 2 5 4 5" xfId="21704"/>
    <cellStyle name="Comma 5 2 2 5 5" xfId="3594"/>
    <cellStyle name="Comma 5 2 2 5 5 2" xfId="3595"/>
    <cellStyle name="Comma 5 2 2 5 5 2 2" xfId="21705"/>
    <cellStyle name="Comma 5 2 2 5 5 3" xfId="3596"/>
    <cellStyle name="Comma 5 2 2 5 5 3 2" xfId="21706"/>
    <cellStyle name="Comma 5 2 2 5 5 4" xfId="3597"/>
    <cellStyle name="Comma 5 2 2 5 5 4 2" xfId="21707"/>
    <cellStyle name="Comma 5 2 2 5 5 5" xfId="21708"/>
    <cellStyle name="Comma 5 2 2 5 6" xfId="3598"/>
    <cellStyle name="Comma 5 2 2 6" xfId="3599"/>
    <cellStyle name="Comma 5 2 2 6 2" xfId="3600"/>
    <cellStyle name="Comma 5 2 2 6 2 2" xfId="3601"/>
    <cellStyle name="Comma 5 2 2 6 2 2 2" xfId="21709"/>
    <cellStyle name="Comma 5 2 2 6 2 3" xfId="3602"/>
    <cellStyle name="Comma 5 2 2 6 2 3 2" xfId="21710"/>
    <cellStyle name="Comma 5 2 2 6 2 4" xfId="3603"/>
    <cellStyle name="Comma 5 2 2 6 2 4 2" xfId="21711"/>
    <cellStyle name="Comma 5 2 2 6 2 5" xfId="21712"/>
    <cellStyle name="Comma 5 2 2 6 3" xfId="3604"/>
    <cellStyle name="Comma 5 2 2 7" xfId="3605"/>
    <cellStyle name="Comma 5 2 2 7 2" xfId="3606"/>
    <cellStyle name="Comma 5 2 2 7 2 2" xfId="21713"/>
    <cellStyle name="Comma 5 2 2 7 3" xfId="3607"/>
    <cellStyle name="Comma 5 2 2 7 3 2" xfId="21714"/>
    <cellStyle name="Comma 5 2 2 7 4" xfId="3608"/>
    <cellStyle name="Comma 5 2 2 7 4 2" xfId="21715"/>
    <cellStyle name="Comma 5 2 2 7 5" xfId="21716"/>
    <cellStyle name="Comma 5 2 2 8" xfId="3609"/>
    <cellStyle name="Comma 5 2 2 8 2" xfId="3610"/>
    <cellStyle name="Comma 5 2 2 8 2 2" xfId="21717"/>
    <cellStyle name="Comma 5 2 2 8 3" xfId="3611"/>
    <cellStyle name="Comma 5 2 2 8 3 2" xfId="21718"/>
    <cellStyle name="Comma 5 2 2 8 4" xfId="3612"/>
    <cellStyle name="Comma 5 2 2 8 4 2" xfId="21719"/>
    <cellStyle name="Comma 5 2 2 8 5" xfId="21720"/>
    <cellStyle name="Comma 5 2 2 9" xfId="3613"/>
    <cellStyle name="Comma 5 2 2 9 2" xfId="3614"/>
    <cellStyle name="Comma 5 2 2 9 2 2" xfId="21721"/>
    <cellStyle name="Comma 5 2 2 9 3" xfId="3615"/>
    <cellStyle name="Comma 5 2 2 9 3 2" xfId="21722"/>
    <cellStyle name="Comma 5 2 2 9 4" xfId="3616"/>
    <cellStyle name="Comma 5 2 2 9 4 2" xfId="21723"/>
    <cellStyle name="Comma 5 2 2 9 5" xfId="21724"/>
    <cellStyle name="Comma 5 2 3" xfId="3617"/>
    <cellStyle name="Comma 5 2 3 10" xfId="3618"/>
    <cellStyle name="Comma 5 2 3 2" xfId="3619"/>
    <cellStyle name="Comma 5 2 3 2 2" xfId="3620"/>
    <cellStyle name="Comma 5 2 3 2 2 2" xfId="3621"/>
    <cellStyle name="Comma 5 2 3 2 2 2 2" xfId="3622"/>
    <cellStyle name="Comma 5 2 3 2 2 2 2 2" xfId="3623"/>
    <cellStyle name="Comma 5 2 3 2 2 2 2 2 2" xfId="21725"/>
    <cellStyle name="Comma 5 2 3 2 2 2 2 3" xfId="3624"/>
    <cellStyle name="Comma 5 2 3 2 2 2 2 3 2" xfId="21726"/>
    <cellStyle name="Comma 5 2 3 2 2 2 2 4" xfId="3625"/>
    <cellStyle name="Comma 5 2 3 2 2 2 2 4 2" xfId="21727"/>
    <cellStyle name="Comma 5 2 3 2 2 2 2 5" xfId="21728"/>
    <cellStyle name="Comma 5 2 3 2 2 2 3" xfId="3626"/>
    <cellStyle name="Comma 5 2 3 2 2 3" xfId="3627"/>
    <cellStyle name="Comma 5 2 3 2 2 3 2" xfId="3628"/>
    <cellStyle name="Comma 5 2 3 2 2 3 2 2" xfId="21729"/>
    <cellStyle name="Comma 5 2 3 2 2 3 3" xfId="3629"/>
    <cellStyle name="Comma 5 2 3 2 2 3 3 2" xfId="21730"/>
    <cellStyle name="Comma 5 2 3 2 2 3 4" xfId="3630"/>
    <cellStyle name="Comma 5 2 3 2 2 3 4 2" xfId="21731"/>
    <cellStyle name="Comma 5 2 3 2 2 3 5" xfId="21732"/>
    <cellStyle name="Comma 5 2 3 2 2 4" xfId="3631"/>
    <cellStyle name="Comma 5 2 3 2 2 4 2" xfId="3632"/>
    <cellStyle name="Comma 5 2 3 2 2 4 2 2" xfId="21733"/>
    <cellStyle name="Comma 5 2 3 2 2 4 3" xfId="3633"/>
    <cellStyle name="Comma 5 2 3 2 2 4 3 2" xfId="21734"/>
    <cellStyle name="Comma 5 2 3 2 2 4 4" xfId="3634"/>
    <cellStyle name="Comma 5 2 3 2 2 4 4 2" xfId="21735"/>
    <cellStyle name="Comma 5 2 3 2 2 4 5" xfId="21736"/>
    <cellStyle name="Comma 5 2 3 2 2 5" xfId="3635"/>
    <cellStyle name="Comma 5 2 3 2 2 5 2" xfId="3636"/>
    <cellStyle name="Comma 5 2 3 2 2 5 2 2" xfId="21737"/>
    <cellStyle name="Comma 5 2 3 2 2 5 3" xfId="3637"/>
    <cellStyle name="Comma 5 2 3 2 2 5 3 2" xfId="21738"/>
    <cellStyle name="Comma 5 2 3 2 2 5 4" xfId="3638"/>
    <cellStyle name="Comma 5 2 3 2 2 5 4 2" xfId="21739"/>
    <cellStyle name="Comma 5 2 3 2 2 5 5" xfId="21740"/>
    <cellStyle name="Comma 5 2 3 2 2 6" xfId="3639"/>
    <cellStyle name="Comma 5 2 3 2 3" xfId="3640"/>
    <cellStyle name="Comma 5 2 3 2 3 2" xfId="3641"/>
    <cellStyle name="Comma 5 2 3 2 3 2 2" xfId="3642"/>
    <cellStyle name="Comma 5 2 3 2 3 2 2 2" xfId="3643"/>
    <cellStyle name="Comma 5 2 3 2 3 2 2 2 2" xfId="21741"/>
    <cellStyle name="Comma 5 2 3 2 3 2 2 3" xfId="3644"/>
    <cellStyle name="Comma 5 2 3 2 3 2 2 3 2" xfId="21742"/>
    <cellStyle name="Comma 5 2 3 2 3 2 2 4" xfId="3645"/>
    <cellStyle name="Comma 5 2 3 2 3 2 2 4 2" xfId="21743"/>
    <cellStyle name="Comma 5 2 3 2 3 2 2 5" xfId="21744"/>
    <cellStyle name="Comma 5 2 3 2 3 2 3" xfId="3646"/>
    <cellStyle name="Comma 5 2 3 2 3 3" xfId="3647"/>
    <cellStyle name="Comma 5 2 3 2 3 3 2" xfId="3648"/>
    <cellStyle name="Comma 5 2 3 2 3 3 2 2" xfId="21745"/>
    <cellStyle name="Comma 5 2 3 2 3 3 3" xfId="3649"/>
    <cellStyle name="Comma 5 2 3 2 3 3 3 2" xfId="21746"/>
    <cellStyle name="Comma 5 2 3 2 3 3 4" xfId="3650"/>
    <cellStyle name="Comma 5 2 3 2 3 3 4 2" xfId="21747"/>
    <cellStyle name="Comma 5 2 3 2 3 3 5" xfId="21748"/>
    <cellStyle name="Comma 5 2 3 2 3 4" xfId="3651"/>
    <cellStyle name="Comma 5 2 3 2 3 4 2" xfId="3652"/>
    <cellStyle name="Comma 5 2 3 2 3 4 2 2" xfId="21749"/>
    <cellStyle name="Comma 5 2 3 2 3 4 3" xfId="3653"/>
    <cellStyle name="Comma 5 2 3 2 3 4 3 2" xfId="21750"/>
    <cellStyle name="Comma 5 2 3 2 3 4 4" xfId="3654"/>
    <cellStyle name="Comma 5 2 3 2 3 4 4 2" xfId="21751"/>
    <cellStyle name="Comma 5 2 3 2 3 4 5" xfId="21752"/>
    <cellStyle name="Comma 5 2 3 2 3 5" xfId="3655"/>
    <cellStyle name="Comma 5 2 3 2 3 5 2" xfId="3656"/>
    <cellStyle name="Comma 5 2 3 2 3 5 2 2" xfId="21753"/>
    <cellStyle name="Comma 5 2 3 2 3 5 3" xfId="3657"/>
    <cellStyle name="Comma 5 2 3 2 3 5 3 2" xfId="21754"/>
    <cellStyle name="Comma 5 2 3 2 3 5 4" xfId="3658"/>
    <cellStyle name="Comma 5 2 3 2 3 5 4 2" xfId="21755"/>
    <cellStyle name="Comma 5 2 3 2 3 5 5" xfId="21756"/>
    <cellStyle name="Comma 5 2 3 2 3 6" xfId="3659"/>
    <cellStyle name="Comma 5 2 3 2 4" xfId="3660"/>
    <cellStyle name="Comma 5 2 3 2 4 2" xfId="3661"/>
    <cellStyle name="Comma 5 2 3 2 4 2 2" xfId="3662"/>
    <cellStyle name="Comma 5 2 3 2 4 2 2 2" xfId="3663"/>
    <cellStyle name="Comma 5 2 3 2 4 2 2 2 2" xfId="21757"/>
    <cellStyle name="Comma 5 2 3 2 4 2 2 3" xfId="3664"/>
    <cellStyle name="Comma 5 2 3 2 4 2 2 3 2" xfId="21758"/>
    <cellStyle name="Comma 5 2 3 2 4 2 2 4" xfId="3665"/>
    <cellStyle name="Comma 5 2 3 2 4 2 2 4 2" xfId="21759"/>
    <cellStyle name="Comma 5 2 3 2 4 2 2 5" xfId="21760"/>
    <cellStyle name="Comma 5 2 3 2 4 2 3" xfId="3666"/>
    <cellStyle name="Comma 5 2 3 2 4 3" xfId="3667"/>
    <cellStyle name="Comma 5 2 3 2 4 3 2" xfId="3668"/>
    <cellStyle name="Comma 5 2 3 2 4 3 2 2" xfId="21761"/>
    <cellStyle name="Comma 5 2 3 2 4 3 3" xfId="3669"/>
    <cellStyle name="Comma 5 2 3 2 4 3 3 2" xfId="21762"/>
    <cellStyle name="Comma 5 2 3 2 4 3 4" xfId="3670"/>
    <cellStyle name="Comma 5 2 3 2 4 3 4 2" xfId="21763"/>
    <cellStyle name="Comma 5 2 3 2 4 3 5" xfId="21764"/>
    <cellStyle name="Comma 5 2 3 2 4 4" xfId="3671"/>
    <cellStyle name="Comma 5 2 3 2 4 4 2" xfId="3672"/>
    <cellStyle name="Comma 5 2 3 2 4 4 2 2" xfId="21765"/>
    <cellStyle name="Comma 5 2 3 2 4 4 3" xfId="3673"/>
    <cellStyle name="Comma 5 2 3 2 4 4 3 2" xfId="21766"/>
    <cellStyle name="Comma 5 2 3 2 4 4 4" xfId="3674"/>
    <cellStyle name="Comma 5 2 3 2 4 4 4 2" xfId="21767"/>
    <cellStyle name="Comma 5 2 3 2 4 4 5" xfId="21768"/>
    <cellStyle name="Comma 5 2 3 2 4 5" xfId="3675"/>
    <cellStyle name="Comma 5 2 3 2 4 5 2" xfId="3676"/>
    <cellStyle name="Comma 5 2 3 2 4 5 2 2" xfId="21769"/>
    <cellStyle name="Comma 5 2 3 2 4 5 3" xfId="3677"/>
    <cellStyle name="Comma 5 2 3 2 4 5 3 2" xfId="21770"/>
    <cellStyle name="Comma 5 2 3 2 4 5 4" xfId="3678"/>
    <cellStyle name="Comma 5 2 3 2 4 5 4 2" xfId="21771"/>
    <cellStyle name="Comma 5 2 3 2 4 5 5" xfId="21772"/>
    <cellStyle name="Comma 5 2 3 2 4 6" xfId="3679"/>
    <cellStyle name="Comma 5 2 3 2 5" xfId="3680"/>
    <cellStyle name="Comma 5 2 3 2 5 2" xfId="3681"/>
    <cellStyle name="Comma 5 2 3 2 5 2 2" xfId="3682"/>
    <cellStyle name="Comma 5 2 3 2 5 2 2 2" xfId="21773"/>
    <cellStyle name="Comma 5 2 3 2 5 2 3" xfId="3683"/>
    <cellStyle name="Comma 5 2 3 2 5 2 3 2" xfId="21774"/>
    <cellStyle name="Comma 5 2 3 2 5 2 4" xfId="3684"/>
    <cellStyle name="Comma 5 2 3 2 5 2 4 2" xfId="21775"/>
    <cellStyle name="Comma 5 2 3 2 5 2 5" xfId="21776"/>
    <cellStyle name="Comma 5 2 3 2 5 3" xfId="3685"/>
    <cellStyle name="Comma 5 2 3 2 6" xfId="3686"/>
    <cellStyle name="Comma 5 2 3 2 6 2" xfId="3687"/>
    <cellStyle name="Comma 5 2 3 2 6 2 2" xfId="21777"/>
    <cellStyle name="Comma 5 2 3 2 6 3" xfId="3688"/>
    <cellStyle name="Comma 5 2 3 2 6 3 2" xfId="21778"/>
    <cellStyle name="Comma 5 2 3 2 6 4" xfId="3689"/>
    <cellStyle name="Comma 5 2 3 2 6 4 2" xfId="21779"/>
    <cellStyle name="Comma 5 2 3 2 6 5" xfId="21780"/>
    <cellStyle name="Comma 5 2 3 2 7" xfId="3690"/>
    <cellStyle name="Comma 5 2 3 2 7 2" xfId="3691"/>
    <cellStyle name="Comma 5 2 3 2 7 2 2" xfId="21781"/>
    <cellStyle name="Comma 5 2 3 2 7 3" xfId="3692"/>
    <cellStyle name="Comma 5 2 3 2 7 3 2" xfId="21782"/>
    <cellStyle name="Comma 5 2 3 2 7 4" xfId="3693"/>
    <cellStyle name="Comma 5 2 3 2 7 4 2" xfId="21783"/>
    <cellStyle name="Comma 5 2 3 2 7 5" xfId="21784"/>
    <cellStyle name="Comma 5 2 3 2 8" xfId="3694"/>
    <cellStyle name="Comma 5 2 3 2 8 2" xfId="3695"/>
    <cellStyle name="Comma 5 2 3 2 8 2 2" xfId="21785"/>
    <cellStyle name="Comma 5 2 3 2 8 3" xfId="3696"/>
    <cellStyle name="Comma 5 2 3 2 8 3 2" xfId="21786"/>
    <cellStyle name="Comma 5 2 3 2 8 4" xfId="3697"/>
    <cellStyle name="Comma 5 2 3 2 8 4 2" xfId="21787"/>
    <cellStyle name="Comma 5 2 3 2 8 5" xfId="21788"/>
    <cellStyle name="Comma 5 2 3 2 9" xfId="3698"/>
    <cellStyle name="Comma 5 2 3 3" xfId="3699"/>
    <cellStyle name="Comma 5 2 3 3 2" xfId="3700"/>
    <cellStyle name="Comma 5 2 3 3 2 2" xfId="3701"/>
    <cellStyle name="Comma 5 2 3 3 2 2 2" xfId="3702"/>
    <cellStyle name="Comma 5 2 3 3 2 2 2 2" xfId="21789"/>
    <cellStyle name="Comma 5 2 3 3 2 2 3" xfId="3703"/>
    <cellStyle name="Comma 5 2 3 3 2 2 3 2" xfId="21790"/>
    <cellStyle name="Comma 5 2 3 3 2 2 4" xfId="3704"/>
    <cellStyle name="Comma 5 2 3 3 2 2 4 2" xfId="21791"/>
    <cellStyle name="Comma 5 2 3 3 2 2 5" xfId="21792"/>
    <cellStyle name="Comma 5 2 3 3 2 3" xfId="3705"/>
    <cellStyle name="Comma 5 2 3 3 3" xfId="3706"/>
    <cellStyle name="Comma 5 2 3 3 3 2" xfId="3707"/>
    <cellStyle name="Comma 5 2 3 3 3 2 2" xfId="21793"/>
    <cellStyle name="Comma 5 2 3 3 3 3" xfId="3708"/>
    <cellStyle name="Comma 5 2 3 3 3 3 2" xfId="21794"/>
    <cellStyle name="Comma 5 2 3 3 3 4" xfId="3709"/>
    <cellStyle name="Comma 5 2 3 3 3 4 2" xfId="21795"/>
    <cellStyle name="Comma 5 2 3 3 3 5" xfId="21796"/>
    <cellStyle name="Comma 5 2 3 3 4" xfId="3710"/>
    <cellStyle name="Comma 5 2 3 3 4 2" xfId="3711"/>
    <cellStyle name="Comma 5 2 3 3 4 2 2" xfId="21797"/>
    <cellStyle name="Comma 5 2 3 3 4 3" xfId="3712"/>
    <cellStyle name="Comma 5 2 3 3 4 3 2" xfId="21798"/>
    <cellStyle name="Comma 5 2 3 3 4 4" xfId="3713"/>
    <cellStyle name="Comma 5 2 3 3 4 4 2" xfId="21799"/>
    <cellStyle name="Comma 5 2 3 3 4 5" xfId="21800"/>
    <cellStyle name="Comma 5 2 3 3 5" xfId="3714"/>
    <cellStyle name="Comma 5 2 3 3 5 2" xfId="3715"/>
    <cellStyle name="Comma 5 2 3 3 5 2 2" xfId="21801"/>
    <cellStyle name="Comma 5 2 3 3 5 3" xfId="3716"/>
    <cellStyle name="Comma 5 2 3 3 5 3 2" xfId="21802"/>
    <cellStyle name="Comma 5 2 3 3 5 4" xfId="3717"/>
    <cellStyle name="Comma 5 2 3 3 5 4 2" xfId="21803"/>
    <cellStyle name="Comma 5 2 3 3 5 5" xfId="21804"/>
    <cellStyle name="Comma 5 2 3 3 6" xfId="3718"/>
    <cellStyle name="Comma 5 2 3 4" xfId="3719"/>
    <cellStyle name="Comma 5 2 3 4 2" xfId="3720"/>
    <cellStyle name="Comma 5 2 3 4 2 2" xfId="3721"/>
    <cellStyle name="Comma 5 2 3 4 2 2 2" xfId="3722"/>
    <cellStyle name="Comma 5 2 3 4 2 2 2 2" xfId="21805"/>
    <cellStyle name="Comma 5 2 3 4 2 2 3" xfId="3723"/>
    <cellStyle name="Comma 5 2 3 4 2 2 3 2" xfId="21806"/>
    <cellStyle name="Comma 5 2 3 4 2 2 4" xfId="3724"/>
    <cellStyle name="Comma 5 2 3 4 2 2 4 2" xfId="21807"/>
    <cellStyle name="Comma 5 2 3 4 2 2 5" xfId="21808"/>
    <cellStyle name="Comma 5 2 3 4 2 3" xfId="3725"/>
    <cellStyle name="Comma 5 2 3 4 3" xfId="3726"/>
    <cellStyle name="Comma 5 2 3 4 3 2" xfId="3727"/>
    <cellStyle name="Comma 5 2 3 4 3 2 2" xfId="21809"/>
    <cellStyle name="Comma 5 2 3 4 3 3" xfId="3728"/>
    <cellStyle name="Comma 5 2 3 4 3 3 2" xfId="21810"/>
    <cellStyle name="Comma 5 2 3 4 3 4" xfId="3729"/>
    <cellStyle name="Comma 5 2 3 4 3 4 2" xfId="21811"/>
    <cellStyle name="Comma 5 2 3 4 3 5" xfId="21812"/>
    <cellStyle name="Comma 5 2 3 4 4" xfId="3730"/>
    <cellStyle name="Comma 5 2 3 4 4 2" xfId="3731"/>
    <cellStyle name="Comma 5 2 3 4 4 2 2" xfId="21813"/>
    <cellStyle name="Comma 5 2 3 4 4 3" xfId="3732"/>
    <cellStyle name="Comma 5 2 3 4 4 3 2" xfId="21814"/>
    <cellStyle name="Comma 5 2 3 4 4 4" xfId="3733"/>
    <cellStyle name="Comma 5 2 3 4 4 4 2" xfId="21815"/>
    <cellStyle name="Comma 5 2 3 4 4 5" xfId="21816"/>
    <cellStyle name="Comma 5 2 3 4 5" xfId="3734"/>
    <cellStyle name="Comma 5 2 3 4 5 2" xfId="3735"/>
    <cellStyle name="Comma 5 2 3 4 5 2 2" xfId="21817"/>
    <cellStyle name="Comma 5 2 3 4 5 3" xfId="3736"/>
    <cellStyle name="Comma 5 2 3 4 5 3 2" xfId="21818"/>
    <cellStyle name="Comma 5 2 3 4 5 4" xfId="3737"/>
    <cellStyle name="Comma 5 2 3 4 5 4 2" xfId="21819"/>
    <cellStyle name="Comma 5 2 3 4 5 5" xfId="21820"/>
    <cellStyle name="Comma 5 2 3 4 6" xfId="3738"/>
    <cellStyle name="Comma 5 2 3 5" xfId="3739"/>
    <cellStyle name="Comma 5 2 3 5 2" xfId="3740"/>
    <cellStyle name="Comma 5 2 3 5 2 2" xfId="3741"/>
    <cellStyle name="Comma 5 2 3 5 2 2 2" xfId="3742"/>
    <cellStyle name="Comma 5 2 3 5 2 2 2 2" xfId="21821"/>
    <cellStyle name="Comma 5 2 3 5 2 2 3" xfId="3743"/>
    <cellStyle name="Comma 5 2 3 5 2 2 3 2" xfId="21822"/>
    <cellStyle name="Comma 5 2 3 5 2 2 4" xfId="3744"/>
    <cellStyle name="Comma 5 2 3 5 2 2 4 2" xfId="21823"/>
    <cellStyle name="Comma 5 2 3 5 2 2 5" xfId="21824"/>
    <cellStyle name="Comma 5 2 3 5 2 3" xfId="3745"/>
    <cellStyle name="Comma 5 2 3 5 3" xfId="3746"/>
    <cellStyle name="Comma 5 2 3 5 3 2" xfId="3747"/>
    <cellStyle name="Comma 5 2 3 5 3 2 2" xfId="21825"/>
    <cellStyle name="Comma 5 2 3 5 3 3" xfId="3748"/>
    <cellStyle name="Comma 5 2 3 5 3 3 2" xfId="21826"/>
    <cellStyle name="Comma 5 2 3 5 3 4" xfId="3749"/>
    <cellStyle name="Comma 5 2 3 5 3 4 2" xfId="21827"/>
    <cellStyle name="Comma 5 2 3 5 3 5" xfId="21828"/>
    <cellStyle name="Comma 5 2 3 5 4" xfId="3750"/>
    <cellStyle name="Comma 5 2 3 5 4 2" xfId="3751"/>
    <cellStyle name="Comma 5 2 3 5 4 2 2" xfId="21829"/>
    <cellStyle name="Comma 5 2 3 5 4 3" xfId="3752"/>
    <cellStyle name="Comma 5 2 3 5 4 3 2" xfId="21830"/>
    <cellStyle name="Comma 5 2 3 5 4 4" xfId="3753"/>
    <cellStyle name="Comma 5 2 3 5 4 4 2" xfId="21831"/>
    <cellStyle name="Comma 5 2 3 5 4 5" xfId="21832"/>
    <cellStyle name="Comma 5 2 3 5 5" xfId="3754"/>
    <cellStyle name="Comma 5 2 3 5 5 2" xfId="3755"/>
    <cellStyle name="Comma 5 2 3 5 5 2 2" xfId="21833"/>
    <cellStyle name="Comma 5 2 3 5 5 3" xfId="3756"/>
    <cellStyle name="Comma 5 2 3 5 5 3 2" xfId="21834"/>
    <cellStyle name="Comma 5 2 3 5 5 4" xfId="3757"/>
    <cellStyle name="Comma 5 2 3 5 5 4 2" xfId="21835"/>
    <cellStyle name="Comma 5 2 3 5 5 5" xfId="21836"/>
    <cellStyle name="Comma 5 2 3 5 6" xfId="3758"/>
    <cellStyle name="Comma 5 2 3 6" xfId="3759"/>
    <cellStyle name="Comma 5 2 3 6 2" xfId="3760"/>
    <cellStyle name="Comma 5 2 3 6 2 2" xfId="3761"/>
    <cellStyle name="Comma 5 2 3 6 2 2 2" xfId="21837"/>
    <cellStyle name="Comma 5 2 3 6 2 3" xfId="3762"/>
    <cellStyle name="Comma 5 2 3 6 2 3 2" xfId="21838"/>
    <cellStyle name="Comma 5 2 3 6 2 4" xfId="3763"/>
    <cellStyle name="Comma 5 2 3 6 2 4 2" xfId="21839"/>
    <cellStyle name="Comma 5 2 3 6 2 5" xfId="21840"/>
    <cellStyle name="Comma 5 2 3 6 3" xfId="3764"/>
    <cellStyle name="Comma 5 2 3 7" xfId="3765"/>
    <cellStyle name="Comma 5 2 3 7 2" xfId="3766"/>
    <cellStyle name="Comma 5 2 3 7 2 2" xfId="21841"/>
    <cellStyle name="Comma 5 2 3 7 3" xfId="3767"/>
    <cellStyle name="Comma 5 2 3 7 3 2" xfId="21842"/>
    <cellStyle name="Comma 5 2 3 7 4" xfId="3768"/>
    <cellStyle name="Comma 5 2 3 7 4 2" xfId="21843"/>
    <cellStyle name="Comma 5 2 3 7 5" xfId="21844"/>
    <cellStyle name="Comma 5 2 3 8" xfId="3769"/>
    <cellStyle name="Comma 5 2 3 8 2" xfId="3770"/>
    <cellStyle name="Comma 5 2 3 8 2 2" xfId="21845"/>
    <cellStyle name="Comma 5 2 3 8 3" xfId="3771"/>
    <cellStyle name="Comma 5 2 3 8 3 2" xfId="21846"/>
    <cellStyle name="Comma 5 2 3 8 4" xfId="3772"/>
    <cellStyle name="Comma 5 2 3 8 4 2" xfId="21847"/>
    <cellStyle name="Comma 5 2 3 8 5" xfId="21848"/>
    <cellStyle name="Comma 5 2 3 9" xfId="3773"/>
    <cellStyle name="Comma 5 2 3 9 2" xfId="3774"/>
    <cellStyle name="Comma 5 2 3 9 2 2" xfId="21849"/>
    <cellStyle name="Comma 5 2 3 9 3" xfId="3775"/>
    <cellStyle name="Comma 5 2 3 9 3 2" xfId="21850"/>
    <cellStyle name="Comma 5 2 3 9 4" xfId="3776"/>
    <cellStyle name="Comma 5 2 3 9 4 2" xfId="21851"/>
    <cellStyle name="Comma 5 2 3 9 5" xfId="21852"/>
    <cellStyle name="Comma 5 2 4" xfId="3777"/>
    <cellStyle name="Comma 5 2 4 2" xfId="3778"/>
    <cellStyle name="Comma 5 2 4 2 2" xfId="3779"/>
    <cellStyle name="Comma 5 2 4 2 2 2" xfId="3780"/>
    <cellStyle name="Comma 5 2 4 2 2 2 2" xfId="3781"/>
    <cellStyle name="Comma 5 2 4 2 2 2 2 2" xfId="21853"/>
    <cellStyle name="Comma 5 2 4 2 2 2 3" xfId="3782"/>
    <cellStyle name="Comma 5 2 4 2 2 2 3 2" xfId="21854"/>
    <cellStyle name="Comma 5 2 4 2 2 2 4" xfId="3783"/>
    <cellStyle name="Comma 5 2 4 2 2 2 4 2" xfId="21855"/>
    <cellStyle name="Comma 5 2 4 2 2 2 5" xfId="21856"/>
    <cellStyle name="Comma 5 2 4 2 2 3" xfId="3784"/>
    <cellStyle name="Comma 5 2 4 2 3" xfId="3785"/>
    <cellStyle name="Comma 5 2 4 2 3 2" xfId="3786"/>
    <cellStyle name="Comma 5 2 4 2 3 2 2" xfId="21857"/>
    <cellStyle name="Comma 5 2 4 2 3 3" xfId="3787"/>
    <cellStyle name="Comma 5 2 4 2 3 3 2" xfId="21858"/>
    <cellStyle name="Comma 5 2 4 2 3 4" xfId="3788"/>
    <cellStyle name="Comma 5 2 4 2 3 4 2" xfId="21859"/>
    <cellStyle name="Comma 5 2 4 2 3 5" xfId="21860"/>
    <cellStyle name="Comma 5 2 4 2 4" xfId="3789"/>
    <cellStyle name="Comma 5 2 4 2 4 2" xfId="3790"/>
    <cellStyle name="Comma 5 2 4 2 4 2 2" xfId="21861"/>
    <cellStyle name="Comma 5 2 4 2 4 3" xfId="3791"/>
    <cellStyle name="Comma 5 2 4 2 4 3 2" xfId="21862"/>
    <cellStyle name="Comma 5 2 4 2 4 4" xfId="3792"/>
    <cellStyle name="Comma 5 2 4 2 4 4 2" xfId="21863"/>
    <cellStyle name="Comma 5 2 4 2 4 5" xfId="21864"/>
    <cellStyle name="Comma 5 2 4 2 5" xfId="3793"/>
    <cellStyle name="Comma 5 2 4 2 5 2" xfId="3794"/>
    <cellStyle name="Comma 5 2 4 2 5 2 2" xfId="21865"/>
    <cellStyle name="Comma 5 2 4 2 5 3" xfId="3795"/>
    <cellStyle name="Comma 5 2 4 2 5 3 2" xfId="21866"/>
    <cellStyle name="Comma 5 2 4 2 5 4" xfId="3796"/>
    <cellStyle name="Comma 5 2 4 2 5 4 2" xfId="21867"/>
    <cellStyle name="Comma 5 2 4 2 5 5" xfId="21868"/>
    <cellStyle name="Comma 5 2 4 2 6" xfId="3797"/>
    <cellStyle name="Comma 5 2 4 3" xfId="3798"/>
    <cellStyle name="Comma 5 2 4 3 2" xfId="3799"/>
    <cellStyle name="Comma 5 2 4 3 2 2" xfId="3800"/>
    <cellStyle name="Comma 5 2 4 3 2 2 2" xfId="3801"/>
    <cellStyle name="Comma 5 2 4 3 2 2 2 2" xfId="21869"/>
    <cellStyle name="Comma 5 2 4 3 2 2 3" xfId="3802"/>
    <cellStyle name="Comma 5 2 4 3 2 2 3 2" xfId="21870"/>
    <cellStyle name="Comma 5 2 4 3 2 2 4" xfId="3803"/>
    <cellStyle name="Comma 5 2 4 3 2 2 4 2" xfId="21871"/>
    <cellStyle name="Comma 5 2 4 3 2 2 5" xfId="21872"/>
    <cellStyle name="Comma 5 2 4 3 2 3" xfId="3804"/>
    <cellStyle name="Comma 5 2 4 3 3" xfId="3805"/>
    <cellStyle name="Comma 5 2 4 3 3 2" xfId="3806"/>
    <cellStyle name="Comma 5 2 4 3 3 2 2" xfId="21873"/>
    <cellStyle name="Comma 5 2 4 3 3 3" xfId="3807"/>
    <cellStyle name="Comma 5 2 4 3 3 3 2" xfId="21874"/>
    <cellStyle name="Comma 5 2 4 3 3 4" xfId="3808"/>
    <cellStyle name="Comma 5 2 4 3 3 4 2" xfId="21875"/>
    <cellStyle name="Comma 5 2 4 3 3 5" xfId="21876"/>
    <cellStyle name="Comma 5 2 4 3 4" xfId="3809"/>
    <cellStyle name="Comma 5 2 4 3 4 2" xfId="3810"/>
    <cellStyle name="Comma 5 2 4 3 4 2 2" xfId="21877"/>
    <cellStyle name="Comma 5 2 4 3 4 3" xfId="3811"/>
    <cellStyle name="Comma 5 2 4 3 4 3 2" xfId="21878"/>
    <cellStyle name="Comma 5 2 4 3 4 4" xfId="3812"/>
    <cellStyle name="Comma 5 2 4 3 4 4 2" xfId="21879"/>
    <cellStyle name="Comma 5 2 4 3 4 5" xfId="21880"/>
    <cellStyle name="Comma 5 2 4 3 5" xfId="3813"/>
    <cellStyle name="Comma 5 2 4 3 5 2" xfId="3814"/>
    <cellStyle name="Comma 5 2 4 3 5 2 2" xfId="21881"/>
    <cellStyle name="Comma 5 2 4 3 5 3" xfId="3815"/>
    <cellStyle name="Comma 5 2 4 3 5 3 2" xfId="21882"/>
    <cellStyle name="Comma 5 2 4 3 5 4" xfId="3816"/>
    <cellStyle name="Comma 5 2 4 3 5 4 2" xfId="21883"/>
    <cellStyle name="Comma 5 2 4 3 5 5" xfId="21884"/>
    <cellStyle name="Comma 5 2 4 3 6" xfId="3817"/>
    <cellStyle name="Comma 5 2 4 4" xfId="3818"/>
    <cellStyle name="Comma 5 2 4 4 2" xfId="3819"/>
    <cellStyle name="Comma 5 2 4 4 2 2" xfId="3820"/>
    <cellStyle name="Comma 5 2 4 4 2 2 2" xfId="3821"/>
    <cellStyle name="Comma 5 2 4 4 2 2 2 2" xfId="21885"/>
    <cellStyle name="Comma 5 2 4 4 2 2 3" xfId="3822"/>
    <cellStyle name="Comma 5 2 4 4 2 2 3 2" xfId="21886"/>
    <cellStyle name="Comma 5 2 4 4 2 2 4" xfId="3823"/>
    <cellStyle name="Comma 5 2 4 4 2 2 4 2" xfId="21887"/>
    <cellStyle name="Comma 5 2 4 4 2 2 5" xfId="21888"/>
    <cellStyle name="Comma 5 2 4 4 2 3" xfId="3824"/>
    <cellStyle name="Comma 5 2 4 4 3" xfId="3825"/>
    <cellStyle name="Comma 5 2 4 4 3 2" xfId="3826"/>
    <cellStyle name="Comma 5 2 4 4 3 2 2" xfId="21889"/>
    <cellStyle name="Comma 5 2 4 4 3 3" xfId="3827"/>
    <cellStyle name="Comma 5 2 4 4 3 3 2" xfId="21890"/>
    <cellStyle name="Comma 5 2 4 4 3 4" xfId="3828"/>
    <cellStyle name="Comma 5 2 4 4 3 4 2" xfId="21891"/>
    <cellStyle name="Comma 5 2 4 4 3 5" xfId="21892"/>
    <cellStyle name="Comma 5 2 4 4 4" xfId="3829"/>
    <cellStyle name="Comma 5 2 4 4 4 2" xfId="3830"/>
    <cellStyle name="Comma 5 2 4 4 4 2 2" xfId="21893"/>
    <cellStyle name="Comma 5 2 4 4 4 3" xfId="3831"/>
    <cellStyle name="Comma 5 2 4 4 4 3 2" xfId="21894"/>
    <cellStyle name="Comma 5 2 4 4 4 4" xfId="3832"/>
    <cellStyle name="Comma 5 2 4 4 4 4 2" xfId="21895"/>
    <cellStyle name="Comma 5 2 4 4 4 5" xfId="21896"/>
    <cellStyle name="Comma 5 2 4 4 5" xfId="3833"/>
    <cellStyle name="Comma 5 2 4 4 5 2" xfId="3834"/>
    <cellStyle name="Comma 5 2 4 4 5 2 2" xfId="21897"/>
    <cellStyle name="Comma 5 2 4 4 5 3" xfId="3835"/>
    <cellStyle name="Comma 5 2 4 4 5 3 2" xfId="21898"/>
    <cellStyle name="Comma 5 2 4 4 5 4" xfId="3836"/>
    <cellStyle name="Comma 5 2 4 4 5 4 2" xfId="21899"/>
    <cellStyle name="Comma 5 2 4 4 5 5" xfId="21900"/>
    <cellStyle name="Comma 5 2 4 4 6" xfId="3837"/>
    <cellStyle name="Comma 5 2 4 5" xfId="3838"/>
    <cellStyle name="Comma 5 2 4 5 2" xfId="3839"/>
    <cellStyle name="Comma 5 2 4 5 2 2" xfId="3840"/>
    <cellStyle name="Comma 5 2 4 5 2 2 2" xfId="21901"/>
    <cellStyle name="Comma 5 2 4 5 2 3" xfId="3841"/>
    <cellStyle name="Comma 5 2 4 5 2 3 2" xfId="21902"/>
    <cellStyle name="Comma 5 2 4 5 2 4" xfId="3842"/>
    <cellStyle name="Comma 5 2 4 5 2 4 2" xfId="21903"/>
    <cellStyle name="Comma 5 2 4 5 2 5" xfId="21904"/>
    <cellStyle name="Comma 5 2 4 5 3" xfId="3843"/>
    <cellStyle name="Comma 5 2 4 6" xfId="3844"/>
    <cellStyle name="Comma 5 2 4 6 2" xfId="3845"/>
    <cellStyle name="Comma 5 2 4 6 2 2" xfId="21905"/>
    <cellStyle name="Comma 5 2 4 6 3" xfId="3846"/>
    <cellStyle name="Comma 5 2 4 6 3 2" xfId="21906"/>
    <cellStyle name="Comma 5 2 4 6 4" xfId="3847"/>
    <cellStyle name="Comma 5 2 4 6 4 2" xfId="21907"/>
    <cellStyle name="Comma 5 2 4 6 5" xfId="21908"/>
    <cellStyle name="Comma 5 2 4 7" xfId="3848"/>
    <cellStyle name="Comma 5 2 4 7 2" xfId="3849"/>
    <cellStyle name="Comma 5 2 4 7 2 2" xfId="21909"/>
    <cellStyle name="Comma 5 2 4 7 3" xfId="3850"/>
    <cellStyle name="Comma 5 2 4 7 3 2" xfId="21910"/>
    <cellStyle name="Comma 5 2 4 7 4" xfId="3851"/>
    <cellStyle name="Comma 5 2 4 7 4 2" xfId="21911"/>
    <cellStyle name="Comma 5 2 4 7 5" xfId="21912"/>
    <cellStyle name="Comma 5 2 4 8" xfId="3852"/>
    <cellStyle name="Comma 5 2 4 8 2" xfId="3853"/>
    <cellStyle name="Comma 5 2 4 8 2 2" xfId="21913"/>
    <cellStyle name="Comma 5 2 4 8 3" xfId="3854"/>
    <cellStyle name="Comma 5 2 4 8 3 2" xfId="21914"/>
    <cellStyle name="Comma 5 2 4 8 4" xfId="3855"/>
    <cellStyle name="Comma 5 2 4 8 4 2" xfId="21915"/>
    <cellStyle name="Comma 5 2 4 8 5" xfId="21916"/>
    <cellStyle name="Comma 5 2 4 9" xfId="3856"/>
    <cellStyle name="Comma 5 2 5" xfId="3857"/>
    <cellStyle name="Comma 5 2 5 2" xfId="3858"/>
    <cellStyle name="Comma 5 2 5 2 2" xfId="3859"/>
    <cellStyle name="Comma 5 2 5 2 2 2" xfId="3860"/>
    <cellStyle name="Comma 5 2 5 2 2 2 2" xfId="21917"/>
    <cellStyle name="Comma 5 2 5 2 2 3" xfId="3861"/>
    <cellStyle name="Comma 5 2 5 2 2 3 2" xfId="21918"/>
    <cellStyle name="Comma 5 2 5 2 2 4" xfId="3862"/>
    <cellStyle name="Comma 5 2 5 2 2 4 2" xfId="21919"/>
    <cellStyle name="Comma 5 2 5 2 2 5" xfId="21920"/>
    <cellStyle name="Comma 5 2 5 2 3" xfId="3863"/>
    <cellStyle name="Comma 5 2 5 3" xfId="3864"/>
    <cellStyle name="Comma 5 2 5 3 2" xfId="3865"/>
    <cellStyle name="Comma 5 2 5 3 2 2" xfId="21921"/>
    <cellStyle name="Comma 5 2 5 3 3" xfId="3866"/>
    <cellStyle name="Comma 5 2 5 3 3 2" xfId="21922"/>
    <cellStyle name="Comma 5 2 5 3 4" xfId="3867"/>
    <cellStyle name="Comma 5 2 5 3 4 2" xfId="21923"/>
    <cellStyle name="Comma 5 2 5 3 5" xfId="21924"/>
    <cellStyle name="Comma 5 2 5 4" xfId="3868"/>
    <cellStyle name="Comma 5 2 5 4 2" xfId="3869"/>
    <cellStyle name="Comma 5 2 5 4 2 2" xfId="21925"/>
    <cellStyle name="Comma 5 2 5 4 3" xfId="3870"/>
    <cellStyle name="Comma 5 2 5 4 3 2" xfId="21926"/>
    <cellStyle name="Comma 5 2 5 4 4" xfId="3871"/>
    <cellStyle name="Comma 5 2 5 4 4 2" xfId="21927"/>
    <cellStyle name="Comma 5 2 5 4 5" xfId="21928"/>
    <cellStyle name="Comma 5 2 5 5" xfId="3872"/>
    <cellStyle name="Comma 5 2 5 5 2" xfId="3873"/>
    <cellStyle name="Comma 5 2 5 5 2 2" xfId="21929"/>
    <cellStyle name="Comma 5 2 5 5 3" xfId="3874"/>
    <cellStyle name="Comma 5 2 5 5 3 2" xfId="21930"/>
    <cellStyle name="Comma 5 2 5 5 4" xfId="3875"/>
    <cellStyle name="Comma 5 2 5 5 4 2" xfId="21931"/>
    <cellStyle name="Comma 5 2 5 5 5" xfId="21932"/>
    <cellStyle name="Comma 5 2 5 6" xfId="3876"/>
    <cellStyle name="Comma 5 2 6" xfId="3877"/>
    <cellStyle name="Comma 5 2 6 2" xfId="3878"/>
    <cellStyle name="Comma 5 2 6 2 2" xfId="3879"/>
    <cellStyle name="Comma 5 2 6 2 2 2" xfId="3880"/>
    <cellStyle name="Comma 5 2 6 2 2 2 2" xfId="21933"/>
    <cellStyle name="Comma 5 2 6 2 2 3" xfId="3881"/>
    <cellStyle name="Comma 5 2 6 2 2 3 2" xfId="21934"/>
    <cellStyle name="Comma 5 2 6 2 2 4" xfId="3882"/>
    <cellStyle name="Comma 5 2 6 2 2 4 2" xfId="21935"/>
    <cellStyle name="Comma 5 2 6 2 2 5" xfId="21936"/>
    <cellStyle name="Comma 5 2 6 2 3" xfId="3883"/>
    <cellStyle name="Comma 5 2 6 3" xfId="3884"/>
    <cellStyle name="Comma 5 2 6 3 2" xfId="3885"/>
    <cellStyle name="Comma 5 2 6 3 2 2" xfId="21937"/>
    <cellStyle name="Comma 5 2 6 3 3" xfId="3886"/>
    <cellStyle name="Comma 5 2 6 3 3 2" xfId="21938"/>
    <cellStyle name="Comma 5 2 6 3 4" xfId="3887"/>
    <cellStyle name="Comma 5 2 6 3 4 2" xfId="21939"/>
    <cellStyle name="Comma 5 2 6 3 5" xfId="21940"/>
    <cellStyle name="Comma 5 2 6 4" xfId="3888"/>
    <cellStyle name="Comma 5 2 6 4 2" xfId="3889"/>
    <cellStyle name="Comma 5 2 6 4 2 2" xfId="21941"/>
    <cellStyle name="Comma 5 2 6 4 3" xfId="3890"/>
    <cellStyle name="Comma 5 2 6 4 3 2" xfId="21942"/>
    <cellStyle name="Comma 5 2 6 4 4" xfId="3891"/>
    <cellStyle name="Comma 5 2 6 4 4 2" xfId="21943"/>
    <cellStyle name="Comma 5 2 6 4 5" xfId="21944"/>
    <cellStyle name="Comma 5 2 6 5" xfId="3892"/>
    <cellStyle name="Comma 5 2 6 5 2" xfId="3893"/>
    <cellStyle name="Comma 5 2 6 5 2 2" xfId="21945"/>
    <cellStyle name="Comma 5 2 6 5 3" xfId="3894"/>
    <cellStyle name="Comma 5 2 6 5 3 2" xfId="21946"/>
    <cellStyle name="Comma 5 2 6 5 4" xfId="3895"/>
    <cellStyle name="Comma 5 2 6 5 4 2" xfId="21947"/>
    <cellStyle name="Comma 5 2 6 5 5" xfId="21948"/>
    <cellStyle name="Comma 5 2 6 6" xfId="3896"/>
    <cellStyle name="Comma 5 2 7" xfId="3897"/>
    <cellStyle name="Comma 5 2 7 2" xfId="3898"/>
    <cellStyle name="Comma 5 2 7 2 2" xfId="3899"/>
    <cellStyle name="Comma 5 2 7 2 2 2" xfId="3900"/>
    <cellStyle name="Comma 5 2 7 2 2 2 2" xfId="21949"/>
    <cellStyle name="Comma 5 2 7 2 2 3" xfId="3901"/>
    <cellStyle name="Comma 5 2 7 2 2 3 2" xfId="21950"/>
    <cellStyle name="Comma 5 2 7 2 2 4" xfId="3902"/>
    <cellStyle name="Comma 5 2 7 2 2 4 2" xfId="21951"/>
    <cellStyle name="Comma 5 2 7 2 2 5" xfId="21952"/>
    <cellStyle name="Comma 5 2 7 2 3" xfId="3903"/>
    <cellStyle name="Comma 5 2 7 3" xfId="3904"/>
    <cellStyle name="Comma 5 2 7 3 2" xfId="3905"/>
    <cellStyle name="Comma 5 2 7 3 2 2" xfId="21953"/>
    <cellStyle name="Comma 5 2 7 3 3" xfId="3906"/>
    <cellStyle name="Comma 5 2 7 3 3 2" xfId="21954"/>
    <cellStyle name="Comma 5 2 7 3 4" xfId="3907"/>
    <cellStyle name="Comma 5 2 7 3 4 2" xfId="21955"/>
    <cellStyle name="Comma 5 2 7 3 5" xfId="21956"/>
    <cellStyle name="Comma 5 2 7 4" xfId="3908"/>
    <cellStyle name="Comma 5 2 7 4 2" xfId="3909"/>
    <cellStyle name="Comma 5 2 7 4 2 2" xfId="21957"/>
    <cellStyle name="Comma 5 2 7 4 3" xfId="3910"/>
    <cellStyle name="Comma 5 2 7 4 3 2" xfId="21958"/>
    <cellStyle name="Comma 5 2 7 4 4" xfId="3911"/>
    <cellStyle name="Comma 5 2 7 4 4 2" xfId="21959"/>
    <cellStyle name="Comma 5 2 7 4 5" xfId="21960"/>
    <cellStyle name="Comma 5 2 7 5" xfId="3912"/>
    <cellStyle name="Comma 5 2 7 5 2" xfId="3913"/>
    <cellStyle name="Comma 5 2 7 5 2 2" xfId="21961"/>
    <cellStyle name="Comma 5 2 7 5 3" xfId="3914"/>
    <cellStyle name="Comma 5 2 7 5 3 2" xfId="21962"/>
    <cellStyle name="Comma 5 2 7 5 4" xfId="3915"/>
    <cellStyle name="Comma 5 2 7 5 4 2" xfId="21963"/>
    <cellStyle name="Comma 5 2 7 5 5" xfId="21964"/>
    <cellStyle name="Comma 5 2 7 6" xfId="3916"/>
    <cellStyle name="Comma 5 2 8" xfId="3917"/>
    <cellStyle name="Comma 5 2 8 2" xfId="3918"/>
    <cellStyle name="Comma 5 2 8 2 2" xfId="3919"/>
    <cellStyle name="Comma 5 2 8 2 2 2" xfId="21965"/>
    <cellStyle name="Comma 5 2 8 2 3" xfId="3920"/>
    <cellStyle name="Comma 5 2 8 2 3 2" xfId="21966"/>
    <cellStyle name="Comma 5 2 8 2 4" xfId="3921"/>
    <cellStyle name="Comma 5 2 8 2 4 2" xfId="21967"/>
    <cellStyle name="Comma 5 2 8 2 5" xfId="21968"/>
    <cellStyle name="Comma 5 2 9" xfId="3922"/>
    <cellStyle name="Comma 5 2 9 2" xfId="3923"/>
    <cellStyle name="Comma 5 2 9 2 2" xfId="3924"/>
    <cellStyle name="Comma 5 2 9 2 2 2" xfId="21969"/>
    <cellStyle name="Comma 5 2 9 2 3" xfId="3925"/>
    <cellStyle name="Comma 5 2 9 2 3 2" xfId="21970"/>
    <cellStyle name="Comma 5 2 9 2 4" xfId="3926"/>
    <cellStyle name="Comma 5 2 9 2 4 2" xfId="21971"/>
    <cellStyle name="Comma 5 2 9 2 5" xfId="21972"/>
    <cellStyle name="Comma 5 2 9 3" xfId="3927"/>
    <cellStyle name="Comma 5 3" xfId="3928"/>
    <cellStyle name="Comma 5 3 2" xfId="3929"/>
    <cellStyle name="Comma 5 3 2 2" xfId="3930"/>
    <cellStyle name="Comma 5 3 2 2 2" xfId="3931"/>
    <cellStyle name="Comma 5 3 2 2 2 2" xfId="21973"/>
    <cellStyle name="Comma 5 3 2 2 3" xfId="3932"/>
    <cellStyle name="Comma 5 3 2 2 3 2" xfId="21974"/>
    <cellStyle name="Comma 5 3 2 2 4" xfId="3933"/>
    <cellStyle name="Comma 5 3 2 2 4 2" xfId="21975"/>
    <cellStyle name="Comma 5 3 2 2 5" xfId="21976"/>
    <cellStyle name="Comma 5 3 3" xfId="3934"/>
    <cellStyle name="Comma 5 3 4" xfId="3935"/>
    <cellStyle name="Comma 5 3 4 2" xfId="3936"/>
    <cellStyle name="Comma 5 3 4 2 2" xfId="21977"/>
    <cellStyle name="Comma 5 3 4 3" xfId="3937"/>
    <cellStyle name="Comma 5 3 4 3 2" xfId="21978"/>
    <cellStyle name="Comma 5 3 4 4" xfId="3938"/>
    <cellStyle name="Comma 5 3 4 4 2" xfId="21979"/>
    <cellStyle name="Comma 5 3 4 5" xfId="21980"/>
    <cellStyle name="Comma 5 3 5" xfId="3939"/>
    <cellStyle name="Comma 5 3 5 2" xfId="3940"/>
    <cellStyle name="Comma 5 3 5 2 2" xfId="21981"/>
    <cellStyle name="Comma 5 3 5 3" xfId="3941"/>
    <cellStyle name="Comma 5 3 5 3 2" xfId="21982"/>
    <cellStyle name="Comma 5 3 5 4" xfId="3942"/>
    <cellStyle name="Comma 5 3 5 4 2" xfId="21983"/>
    <cellStyle name="Comma 5 3 5 5" xfId="21984"/>
    <cellStyle name="Comma 5 3 6" xfId="3943"/>
    <cellStyle name="Comma 5 3 6 2" xfId="3944"/>
    <cellStyle name="Comma 5 3 6 2 2" xfId="21985"/>
    <cellStyle name="Comma 5 3 6 3" xfId="3945"/>
    <cellStyle name="Comma 5 3 6 3 2" xfId="21986"/>
    <cellStyle name="Comma 5 3 6 4" xfId="3946"/>
    <cellStyle name="Comma 5 3 6 4 2" xfId="21987"/>
    <cellStyle name="Comma 5 3 6 5" xfId="21988"/>
    <cellStyle name="Comma 5 4" xfId="3947"/>
    <cellStyle name="Comma 5 4 2" xfId="3948"/>
    <cellStyle name="Comma 5 4 2 2" xfId="3949"/>
    <cellStyle name="Comma 5 4 2 2 2" xfId="21989"/>
    <cellStyle name="Comma 5 4 2 3" xfId="3950"/>
    <cellStyle name="Comma 5 4 2 3 2" xfId="21990"/>
    <cellStyle name="Comma 5 4 2 4" xfId="3951"/>
    <cellStyle name="Comma 5 4 2 4 2" xfId="21991"/>
    <cellStyle name="Comma 5 4 2 5" xfId="21992"/>
    <cellStyle name="Comma 5 5" xfId="3952"/>
    <cellStyle name="Comma 5 6" xfId="3953"/>
    <cellStyle name="Comma 5 6 2" xfId="21993"/>
    <cellStyle name="Comma 5 7" xfId="3954"/>
    <cellStyle name="Comma 5 7 2" xfId="21994"/>
    <cellStyle name="Comma 5 8" xfId="3955"/>
    <cellStyle name="Comma 5 8 2" xfId="21995"/>
    <cellStyle name="Comma 5 9" xfId="21996"/>
    <cellStyle name="Comma 6" xfId="3956"/>
    <cellStyle name="Comma 6 2" xfId="3957"/>
    <cellStyle name="Comma 6 2 10" xfId="3958"/>
    <cellStyle name="Comma 6 2 2" xfId="3959"/>
    <cellStyle name="Comma 6 2 2 2" xfId="3960"/>
    <cellStyle name="Comma 6 2 2 2 2" xfId="3961"/>
    <cellStyle name="Comma 6 2 2 2 2 2" xfId="3962"/>
    <cellStyle name="Comma 6 2 2 2 2 2 2" xfId="3963"/>
    <cellStyle name="Comma 6 2 2 2 2 2 2 2" xfId="21997"/>
    <cellStyle name="Comma 6 2 2 2 2 2 3" xfId="3964"/>
    <cellStyle name="Comma 6 2 2 2 2 2 3 2" xfId="21998"/>
    <cellStyle name="Comma 6 2 2 2 2 2 4" xfId="3965"/>
    <cellStyle name="Comma 6 2 2 2 2 2 4 2" xfId="21999"/>
    <cellStyle name="Comma 6 2 2 2 2 2 5" xfId="22000"/>
    <cellStyle name="Comma 6 2 2 2 2 3" xfId="3966"/>
    <cellStyle name="Comma 6 2 2 2 3" xfId="3967"/>
    <cellStyle name="Comma 6 2 2 2 3 2" xfId="3968"/>
    <cellStyle name="Comma 6 2 2 2 3 2 2" xfId="22001"/>
    <cellStyle name="Comma 6 2 2 2 3 3" xfId="3969"/>
    <cellStyle name="Comma 6 2 2 2 3 3 2" xfId="22002"/>
    <cellStyle name="Comma 6 2 2 2 3 4" xfId="3970"/>
    <cellStyle name="Comma 6 2 2 2 3 4 2" xfId="22003"/>
    <cellStyle name="Comma 6 2 2 2 3 5" xfId="22004"/>
    <cellStyle name="Comma 6 2 2 2 4" xfId="3971"/>
    <cellStyle name="Comma 6 2 2 2 4 2" xfId="3972"/>
    <cellStyle name="Comma 6 2 2 2 4 2 2" xfId="22005"/>
    <cellStyle name="Comma 6 2 2 2 4 3" xfId="3973"/>
    <cellStyle name="Comma 6 2 2 2 4 3 2" xfId="22006"/>
    <cellStyle name="Comma 6 2 2 2 4 4" xfId="3974"/>
    <cellStyle name="Comma 6 2 2 2 4 4 2" xfId="22007"/>
    <cellStyle name="Comma 6 2 2 2 4 5" xfId="22008"/>
    <cellStyle name="Comma 6 2 2 2 5" xfId="3975"/>
    <cellStyle name="Comma 6 2 2 2 5 2" xfId="3976"/>
    <cellStyle name="Comma 6 2 2 2 5 2 2" xfId="22009"/>
    <cellStyle name="Comma 6 2 2 2 5 3" xfId="3977"/>
    <cellStyle name="Comma 6 2 2 2 5 3 2" xfId="22010"/>
    <cellStyle name="Comma 6 2 2 2 5 4" xfId="3978"/>
    <cellStyle name="Comma 6 2 2 2 5 4 2" xfId="22011"/>
    <cellStyle name="Comma 6 2 2 2 5 5" xfId="22012"/>
    <cellStyle name="Comma 6 2 2 2 6" xfId="3979"/>
    <cellStyle name="Comma 6 2 2 3" xfId="3980"/>
    <cellStyle name="Comma 6 2 2 3 2" xfId="3981"/>
    <cellStyle name="Comma 6 2 2 3 2 2" xfId="3982"/>
    <cellStyle name="Comma 6 2 2 3 2 2 2" xfId="3983"/>
    <cellStyle name="Comma 6 2 2 3 2 2 2 2" xfId="22013"/>
    <cellStyle name="Comma 6 2 2 3 2 2 3" xfId="3984"/>
    <cellStyle name="Comma 6 2 2 3 2 2 3 2" xfId="22014"/>
    <cellStyle name="Comma 6 2 2 3 2 2 4" xfId="3985"/>
    <cellStyle name="Comma 6 2 2 3 2 2 4 2" xfId="22015"/>
    <cellStyle name="Comma 6 2 2 3 2 2 5" xfId="22016"/>
    <cellStyle name="Comma 6 2 2 3 2 3" xfId="3986"/>
    <cellStyle name="Comma 6 2 2 3 3" xfId="3987"/>
    <cellStyle name="Comma 6 2 2 3 3 2" xfId="3988"/>
    <cellStyle name="Comma 6 2 2 3 3 2 2" xfId="22017"/>
    <cellStyle name="Comma 6 2 2 3 3 3" xfId="3989"/>
    <cellStyle name="Comma 6 2 2 3 3 3 2" xfId="22018"/>
    <cellStyle name="Comma 6 2 2 3 3 4" xfId="3990"/>
    <cellStyle name="Comma 6 2 2 3 3 4 2" xfId="22019"/>
    <cellStyle name="Comma 6 2 2 3 3 5" xfId="22020"/>
    <cellStyle name="Comma 6 2 2 3 4" xfId="3991"/>
    <cellStyle name="Comma 6 2 2 3 4 2" xfId="3992"/>
    <cellStyle name="Comma 6 2 2 3 4 2 2" xfId="22021"/>
    <cellStyle name="Comma 6 2 2 3 4 3" xfId="3993"/>
    <cellStyle name="Comma 6 2 2 3 4 3 2" xfId="22022"/>
    <cellStyle name="Comma 6 2 2 3 4 4" xfId="3994"/>
    <cellStyle name="Comma 6 2 2 3 4 4 2" xfId="22023"/>
    <cellStyle name="Comma 6 2 2 3 4 5" xfId="22024"/>
    <cellStyle name="Comma 6 2 2 3 5" xfId="3995"/>
    <cellStyle name="Comma 6 2 2 3 5 2" xfId="3996"/>
    <cellStyle name="Comma 6 2 2 3 5 2 2" xfId="22025"/>
    <cellStyle name="Comma 6 2 2 3 5 3" xfId="3997"/>
    <cellStyle name="Comma 6 2 2 3 5 3 2" xfId="22026"/>
    <cellStyle name="Comma 6 2 2 3 5 4" xfId="3998"/>
    <cellStyle name="Comma 6 2 2 3 5 4 2" xfId="22027"/>
    <cellStyle name="Comma 6 2 2 3 5 5" xfId="22028"/>
    <cellStyle name="Comma 6 2 2 3 6" xfId="3999"/>
    <cellStyle name="Comma 6 2 2 4" xfId="4000"/>
    <cellStyle name="Comma 6 2 2 4 2" xfId="4001"/>
    <cellStyle name="Comma 6 2 2 4 2 2" xfId="4002"/>
    <cellStyle name="Comma 6 2 2 4 2 2 2" xfId="4003"/>
    <cellStyle name="Comma 6 2 2 4 2 2 2 2" xfId="22029"/>
    <cellStyle name="Comma 6 2 2 4 2 2 3" xfId="4004"/>
    <cellStyle name="Comma 6 2 2 4 2 2 3 2" xfId="22030"/>
    <cellStyle name="Comma 6 2 2 4 2 2 4" xfId="4005"/>
    <cellStyle name="Comma 6 2 2 4 2 2 4 2" xfId="22031"/>
    <cellStyle name="Comma 6 2 2 4 2 2 5" xfId="22032"/>
    <cellStyle name="Comma 6 2 2 4 2 3" xfId="4006"/>
    <cellStyle name="Comma 6 2 2 4 3" xfId="4007"/>
    <cellStyle name="Comma 6 2 2 4 3 2" xfId="4008"/>
    <cellStyle name="Comma 6 2 2 4 3 2 2" xfId="22033"/>
    <cellStyle name="Comma 6 2 2 4 3 3" xfId="4009"/>
    <cellStyle name="Comma 6 2 2 4 3 3 2" xfId="22034"/>
    <cellStyle name="Comma 6 2 2 4 3 4" xfId="4010"/>
    <cellStyle name="Comma 6 2 2 4 3 4 2" xfId="22035"/>
    <cellStyle name="Comma 6 2 2 4 3 5" xfId="22036"/>
    <cellStyle name="Comma 6 2 2 4 4" xfId="4011"/>
    <cellStyle name="Comma 6 2 2 4 4 2" xfId="4012"/>
    <cellStyle name="Comma 6 2 2 4 4 2 2" xfId="22037"/>
    <cellStyle name="Comma 6 2 2 4 4 3" xfId="4013"/>
    <cellStyle name="Comma 6 2 2 4 4 3 2" xfId="22038"/>
    <cellStyle name="Comma 6 2 2 4 4 4" xfId="4014"/>
    <cellStyle name="Comma 6 2 2 4 4 4 2" xfId="22039"/>
    <cellStyle name="Comma 6 2 2 4 4 5" xfId="22040"/>
    <cellStyle name="Comma 6 2 2 4 5" xfId="4015"/>
    <cellStyle name="Comma 6 2 2 4 5 2" xfId="4016"/>
    <cellStyle name="Comma 6 2 2 4 5 2 2" xfId="22041"/>
    <cellStyle name="Comma 6 2 2 4 5 3" xfId="4017"/>
    <cellStyle name="Comma 6 2 2 4 5 3 2" xfId="22042"/>
    <cellStyle name="Comma 6 2 2 4 5 4" xfId="4018"/>
    <cellStyle name="Comma 6 2 2 4 5 4 2" xfId="22043"/>
    <cellStyle name="Comma 6 2 2 4 5 5" xfId="22044"/>
    <cellStyle name="Comma 6 2 2 4 6" xfId="4019"/>
    <cellStyle name="Comma 6 2 2 5" xfId="4020"/>
    <cellStyle name="Comma 6 2 2 5 2" xfId="4021"/>
    <cellStyle name="Comma 6 2 2 5 2 2" xfId="4022"/>
    <cellStyle name="Comma 6 2 2 5 2 2 2" xfId="22045"/>
    <cellStyle name="Comma 6 2 2 5 2 3" xfId="4023"/>
    <cellStyle name="Comma 6 2 2 5 2 3 2" xfId="22046"/>
    <cellStyle name="Comma 6 2 2 5 2 4" xfId="4024"/>
    <cellStyle name="Comma 6 2 2 5 2 4 2" xfId="22047"/>
    <cellStyle name="Comma 6 2 2 5 2 5" xfId="22048"/>
    <cellStyle name="Comma 6 2 2 5 3" xfId="4025"/>
    <cellStyle name="Comma 6 2 2 6" xfId="4026"/>
    <cellStyle name="Comma 6 2 2 6 2" xfId="4027"/>
    <cellStyle name="Comma 6 2 2 6 2 2" xfId="22049"/>
    <cellStyle name="Comma 6 2 2 6 3" xfId="4028"/>
    <cellStyle name="Comma 6 2 2 6 3 2" xfId="22050"/>
    <cellStyle name="Comma 6 2 2 6 4" xfId="4029"/>
    <cellStyle name="Comma 6 2 2 6 4 2" xfId="22051"/>
    <cellStyle name="Comma 6 2 2 6 5" xfId="22052"/>
    <cellStyle name="Comma 6 2 2 7" xfId="4030"/>
    <cellStyle name="Comma 6 2 2 7 2" xfId="4031"/>
    <cellStyle name="Comma 6 2 2 7 2 2" xfId="22053"/>
    <cellStyle name="Comma 6 2 2 7 3" xfId="4032"/>
    <cellStyle name="Comma 6 2 2 7 3 2" xfId="22054"/>
    <cellStyle name="Comma 6 2 2 7 4" xfId="4033"/>
    <cellStyle name="Comma 6 2 2 7 4 2" xfId="22055"/>
    <cellStyle name="Comma 6 2 2 7 5" xfId="22056"/>
    <cellStyle name="Comma 6 2 2 8" xfId="4034"/>
    <cellStyle name="Comma 6 2 2 8 2" xfId="4035"/>
    <cellStyle name="Comma 6 2 2 8 2 2" xfId="22057"/>
    <cellStyle name="Comma 6 2 2 8 3" xfId="4036"/>
    <cellStyle name="Comma 6 2 2 8 3 2" xfId="22058"/>
    <cellStyle name="Comma 6 2 2 8 4" xfId="4037"/>
    <cellStyle name="Comma 6 2 2 8 4 2" xfId="22059"/>
    <cellStyle name="Comma 6 2 2 8 5" xfId="22060"/>
    <cellStyle name="Comma 6 2 2 9" xfId="4038"/>
    <cellStyle name="Comma 6 2 3" xfId="4039"/>
    <cellStyle name="Comma 6 2 3 2" xfId="4040"/>
    <cellStyle name="Comma 6 2 3 2 2" xfId="4041"/>
    <cellStyle name="Comma 6 2 3 2 2 2" xfId="4042"/>
    <cellStyle name="Comma 6 2 3 2 2 2 2" xfId="22061"/>
    <cellStyle name="Comma 6 2 3 2 2 3" xfId="4043"/>
    <cellStyle name="Comma 6 2 3 2 2 3 2" xfId="22062"/>
    <cellStyle name="Comma 6 2 3 2 2 4" xfId="4044"/>
    <cellStyle name="Comma 6 2 3 2 2 4 2" xfId="22063"/>
    <cellStyle name="Comma 6 2 3 2 2 5" xfId="22064"/>
    <cellStyle name="Comma 6 2 3 2 3" xfId="4045"/>
    <cellStyle name="Comma 6 2 3 3" xfId="4046"/>
    <cellStyle name="Comma 6 2 3 3 2" xfId="4047"/>
    <cellStyle name="Comma 6 2 3 3 2 2" xfId="22065"/>
    <cellStyle name="Comma 6 2 3 3 3" xfId="4048"/>
    <cellStyle name="Comma 6 2 3 3 3 2" xfId="22066"/>
    <cellStyle name="Comma 6 2 3 3 4" xfId="4049"/>
    <cellStyle name="Comma 6 2 3 3 4 2" xfId="22067"/>
    <cellStyle name="Comma 6 2 3 3 5" xfId="22068"/>
    <cellStyle name="Comma 6 2 3 4" xfId="4050"/>
    <cellStyle name="Comma 6 2 3 4 2" xfId="4051"/>
    <cellStyle name="Comma 6 2 3 4 2 2" xfId="22069"/>
    <cellStyle name="Comma 6 2 3 4 3" xfId="4052"/>
    <cellStyle name="Comma 6 2 3 4 3 2" xfId="22070"/>
    <cellStyle name="Comma 6 2 3 4 4" xfId="4053"/>
    <cellStyle name="Comma 6 2 3 4 4 2" xfId="22071"/>
    <cellStyle name="Comma 6 2 3 4 5" xfId="22072"/>
    <cellStyle name="Comma 6 2 3 5" xfId="4054"/>
    <cellStyle name="Comma 6 2 3 5 2" xfId="4055"/>
    <cellStyle name="Comma 6 2 3 5 2 2" xfId="22073"/>
    <cellStyle name="Comma 6 2 3 5 3" xfId="4056"/>
    <cellStyle name="Comma 6 2 3 5 3 2" xfId="22074"/>
    <cellStyle name="Comma 6 2 3 5 4" xfId="4057"/>
    <cellStyle name="Comma 6 2 3 5 4 2" xfId="22075"/>
    <cellStyle name="Comma 6 2 3 5 5" xfId="22076"/>
    <cellStyle name="Comma 6 2 3 6" xfId="4058"/>
    <cellStyle name="Comma 6 2 4" xfId="4059"/>
    <cellStyle name="Comma 6 2 4 2" xfId="4060"/>
    <cellStyle name="Comma 6 2 4 2 2" xfId="4061"/>
    <cellStyle name="Comma 6 2 4 2 2 2" xfId="4062"/>
    <cellStyle name="Comma 6 2 4 2 2 2 2" xfId="22077"/>
    <cellStyle name="Comma 6 2 4 2 2 3" xfId="4063"/>
    <cellStyle name="Comma 6 2 4 2 2 3 2" xfId="22078"/>
    <cellStyle name="Comma 6 2 4 2 2 4" xfId="4064"/>
    <cellStyle name="Comma 6 2 4 2 2 4 2" xfId="22079"/>
    <cellStyle name="Comma 6 2 4 2 2 5" xfId="22080"/>
    <cellStyle name="Comma 6 2 4 2 3" xfId="4065"/>
    <cellStyle name="Comma 6 2 4 3" xfId="4066"/>
    <cellStyle name="Comma 6 2 4 3 2" xfId="4067"/>
    <cellStyle name="Comma 6 2 4 3 2 2" xfId="22081"/>
    <cellStyle name="Comma 6 2 4 3 3" xfId="4068"/>
    <cellStyle name="Comma 6 2 4 3 3 2" xfId="22082"/>
    <cellStyle name="Comma 6 2 4 3 4" xfId="4069"/>
    <cellStyle name="Comma 6 2 4 3 4 2" xfId="22083"/>
    <cellStyle name="Comma 6 2 4 3 5" xfId="22084"/>
    <cellStyle name="Comma 6 2 4 4" xfId="4070"/>
    <cellStyle name="Comma 6 2 4 4 2" xfId="4071"/>
    <cellStyle name="Comma 6 2 4 4 2 2" xfId="22085"/>
    <cellStyle name="Comma 6 2 4 4 3" xfId="4072"/>
    <cellStyle name="Comma 6 2 4 4 3 2" xfId="22086"/>
    <cellStyle name="Comma 6 2 4 4 4" xfId="4073"/>
    <cellStyle name="Comma 6 2 4 4 4 2" xfId="22087"/>
    <cellStyle name="Comma 6 2 4 4 5" xfId="22088"/>
    <cellStyle name="Comma 6 2 4 5" xfId="4074"/>
    <cellStyle name="Comma 6 2 4 5 2" xfId="4075"/>
    <cellStyle name="Comma 6 2 4 5 2 2" xfId="22089"/>
    <cellStyle name="Comma 6 2 4 5 3" xfId="4076"/>
    <cellStyle name="Comma 6 2 4 5 3 2" xfId="22090"/>
    <cellStyle name="Comma 6 2 4 5 4" xfId="4077"/>
    <cellStyle name="Comma 6 2 4 5 4 2" xfId="22091"/>
    <cellStyle name="Comma 6 2 4 5 5" xfId="22092"/>
    <cellStyle name="Comma 6 2 4 6" xfId="4078"/>
    <cellStyle name="Comma 6 2 5" xfId="4079"/>
    <cellStyle name="Comma 6 2 5 2" xfId="4080"/>
    <cellStyle name="Comma 6 2 5 2 2" xfId="4081"/>
    <cellStyle name="Comma 6 2 5 2 2 2" xfId="4082"/>
    <cellStyle name="Comma 6 2 5 2 2 2 2" xfId="22093"/>
    <cellStyle name="Comma 6 2 5 2 2 3" xfId="4083"/>
    <cellStyle name="Comma 6 2 5 2 2 3 2" xfId="22094"/>
    <cellStyle name="Comma 6 2 5 2 2 4" xfId="4084"/>
    <cellStyle name="Comma 6 2 5 2 2 4 2" xfId="22095"/>
    <cellStyle name="Comma 6 2 5 2 2 5" xfId="22096"/>
    <cellStyle name="Comma 6 2 5 2 3" xfId="4085"/>
    <cellStyle name="Comma 6 2 5 3" xfId="4086"/>
    <cellStyle name="Comma 6 2 5 3 2" xfId="4087"/>
    <cellStyle name="Comma 6 2 5 3 2 2" xfId="22097"/>
    <cellStyle name="Comma 6 2 5 3 3" xfId="4088"/>
    <cellStyle name="Comma 6 2 5 3 3 2" xfId="22098"/>
    <cellStyle name="Comma 6 2 5 3 4" xfId="4089"/>
    <cellStyle name="Comma 6 2 5 3 4 2" xfId="22099"/>
    <cellStyle name="Comma 6 2 5 3 5" xfId="22100"/>
    <cellStyle name="Comma 6 2 5 4" xfId="4090"/>
    <cellStyle name="Comma 6 2 5 4 2" xfId="4091"/>
    <cellStyle name="Comma 6 2 5 4 2 2" xfId="22101"/>
    <cellStyle name="Comma 6 2 5 4 3" xfId="4092"/>
    <cellStyle name="Comma 6 2 5 4 3 2" xfId="22102"/>
    <cellStyle name="Comma 6 2 5 4 4" xfId="4093"/>
    <cellStyle name="Comma 6 2 5 4 4 2" xfId="22103"/>
    <cellStyle name="Comma 6 2 5 4 5" xfId="22104"/>
    <cellStyle name="Comma 6 2 5 5" xfId="4094"/>
    <cellStyle name="Comma 6 2 5 5 2" xfId="4095"/>
    <cellStyle name="Comma 6 2 5 5 2 2" xfId="22105"/>
    <cellStyle name="Comma 6 2 5 5 3" xfId="4096"/>
    <cellStyle name="Comma 6 2 5 5 3 2" xfId="22106"/>
    <cellStyle name="Comma 6 2 5 5 4" xfId="4097"/>
    <cellStyle name="Comma 6 2 5 5 4 2" xfId="22107"/>
    <cellStyle name="Comma 6 2 5 5 5" xfId="22108"/>
    <cellStyle name="Comma 6 2 5 6" xfId="4098"/>
    <cellStyle name="Comma 6 2 6" xfId="4099"/>
    <cellStyle name="Comma 6 2 6 2" xfId="4100"/>
    <cellStyle name="Comma 6 2 6 2 2" xfId="4101"/>
    <cellStyle name="Comma 6 2 6 2 2 2" xfId="22109"/>
    <cellStyle name="Comma 6 2 6 2 3" xfId="4102"/>
    <cellStyle name="Comma 6 2 6 2 3 2" xfId="22110"/>
    <cellStyle name="Comma 6 2 6 2 4" xfId="4103"/>
    <cellStyle name="Comma 6 2 6 2 4 2" xfId="22111"/>
    <cellStyle name="Comma 6 2 6 2 5" xfId="22112"/>
    <cellStyle name="Comma 6 2 6 3" xfId="4104"/>
    <cellStyle name="Comma 6 2 7" xfId="4105"/>
    <cellStyle name="Comma 6 2 8" xfId="4106"/>
    <cellStyle name="Comma 6 2 8 2" xfId="4107"/>
    <cellStyle name="Comma 6 2 8 2 2" xfId="22113"/>
    <cellStyle name="Comma 6 2 8 3" xfId="4108"/>
    <cellStyle name="Comma 6 2 8 3 2" xfId="22114"/>
    <cellStyle name="Comma 6 2 8 4" xfId="4109"/>
    <cellStyle name="Comma 6 2 8 4 2" xfId="22115"/>
    <cellStyle name="Comma 6 2 8 5" xfId="4110"/>
    <cellStyle name="Comma 6 2 9" xfId="4111"/>
    <cellStyle name="Comma 6 2 9 2" xfId="4112"/>
    <cellStyle name="Comma 6 2 9 2 2" xfId="22116"/>
    <cellStyle name="Comma 6 2 9 3" xfId="4113"/>
    <cellStyle name="Comma 6 2 9 3 2" xfId="22117"/>
    <cellStyle name="Comma 6 2 9 4" xfId="4114"/>
    <cellStyle name="Comma 6 2 9 4 2" xfId="22118"/>
    <cellStyle name="Comma 6 2 9 5" xfId="4115"/>
    <cellStyle name="Comma 6 3" xfId="4116"/>
    <cellStyle name="Comma 6 3 10" xfId="4117"/>
    <cellStyle name="Comma 6 3 2" xfId="4118"/>
    <cellStyle name="Comma 6 3 2 2" xfId="4119"/>
    <cellStyle name="Comma 6 3 2 2 2" xfId="4120"/>
    <cellStyle name="Comma 6 3 2 2 2 2" xfId="4121"/>
    <cellStyle name="Comma 6 3 2 2 2 2 2" xfId="4122"/>
    <cellStyle name="Comma 6 3 2 2 2 2 2 2" xfId="22119"/>
    <cellStyle name="Comma 6 3 2 2 2 2 3" xfId="4123"/>
    <cellStyle name="Comma 6 3 2 2 2 2 3 2" xfId="22120"/>
    <cellStyle name="Comma 6 3 2 2 2 2 4" xfId="4124"/>
    <cellStyle name="Comma 6 3 2 2 2 2 4 2" xfId="22121"/>
    <cellStyle name="Comma 6 3 2 2 2 2 5" xfId="22122"/>
    <cellStyle name="Comma 6 3 2 2 2 3" xfId="4125"/>
    <cellStyle name="Comma 6 3 2 2 3" xfId="4126"/>
    <cellStyle name="Comma 6 3 2 2 3 2" xfId="4127"/>
    <cellStyle name="Comma 6 3 2 2 3 2 2" xfId="22123"/>
    <cellStyle name="Comma 6 3 2 2 3 3" xfId="4128"/>
    <cellStyle name="Comma 6 3 2 2 3 3 2" xfId="22124"/>
    <cellStyle name="Comma 6 3 2 2 3 4" xfId="4129"/>
    <cellStyle name="Comma 6 3 2 2 3 4 2" xfId="22125"/>
    <cellStyle name="Comma 6 3 2 2 3 5" xfId="22126"/>
    <cellStyle name="Comma 6 3 2 2 4" xfId="4130"/>
    <cellStyle name="Comma 6 3 2 2 4 2" xfId="4131"/>
    <cellStyle name="Comma 6 3 2 2 4 2 2" xfId="22127"/>
    <cellStyle name="Comma 6 3 2 2 4 3" xfId="4132"/>
    <cellStyle name="Comma 6 3 2 2 4 3 2" xfId="22128"/>
    <cellStyle name="Comma 6 3 2 2 4 4" xfId="4133"/>
    <cellStyle name="Comma 6 3 2 2 4 4 2" xfId="22129"/>
    <cellStyle name="Comma 6 3 2 2 4 5" xfId="22130"/>
    <cellStyle name="Comma 6 3 2 2 5" xfId="4134"/>
    <cellStyle name="Comma 6 3 2 2 5 2" xfId="4135"/>
    <cellStyle name="Comma 6 3 2 2 5 2 2" xfId="22131"/>
    <cellStyle name="Comma 6 3 2 2 5 3" xfId="4136"/>
    <cellStyle name="Comma 6 3 2 2 5 3 2" xfId="22132"/>
    <cellStyle name="Comma 6 3 2 2 5 4" xfId="4137"/>
    <cellStyle name="Comma 6 3 2 2 5 4 2" xfId="22133"/>
    <cellStyle name="Comma 6 3 2 2 5 5" xfId="22134"/>
    <cellStyle name="Comma 6 3 2 2 6" xfId="4138"/>
    <cellStyle name="Comma 6 3 2 3" xfId="4139"/>
    <cellStyle name="Comma 6 3 2 3 2" xfId="4140"/>
    <cellStyle name="Comma 6 3 2 3 2 2" xfId="4141"/>
    <cellStyle name="Comma 6 3 2 3 2 2 2" xfId="4142"/>
    <cellStyle name="Comma 6 3 2 3 2 2 2 2" xfId="22135"/>
    <cellStyle name="Comma 6 3 2 3 2 2 3" xfId="4143"/>
    <cellStyle name="Comma 6 3 2 3 2 2 3 2" xfId="22136"/>
    <cellStyle name="Comma 6 3 2 3 2 2 4" xfId="4144"/>
    <cellStyle name="Comma 6 3 2 3 2 2 4 2" xfId="22137"/>
    <cellStyle name="Comma 6 3 2 3 2 2 5" xfId="22138"/>
    <cellStyle name="Comma 6 3 2 3 2 3" xfId="4145"/>
    <cellStyle name="Comma 6 3 2 3 3" xfId="4146"/>
    <cellStyle name="Comma 6 3 2 3 3 2" xfId="4147"/>
    <cellStyle name="Comma 6 3 2 3 3 2 2" xfId="22139"/>
    <cellStyle name="Comma 6 3 2 3 3 3" xfId="4148"/>
    <cellStyle name="Comma 6 3 2 3 3 3 2" xfId="22140"/>
    <cellStyle name="Comma 6 3 2 3 3 4" xfId="4149"/>
    <cellStyle name="Comma 6 3 2 3 3 4 2" xfId="22141"/>
    <cellStyle name="Comma 6 3 2 3 3 5" xfId="22142"/>
    <cellStyle name="Comma 6 3 2 3 4" xfId="4150"/>
    <cellStyle name="Comma 6 3 2 3 4 2" xfId="4151"/>
    <cellStyle name="Comma 6 3 2 3 4 2 2" xfId="22143"/>
    <cellStyle name="Comma 6 3 2 3 4 3" xfId="4152"/>
    <cellStyle name="Comma 6 3 2 3 4 3 2" xfId="22144"/>
    <cellStyle name="Comma 6 3 2 3 4 4" xfId="4153"/>
    <cellStyle name="Comma 6 3 2 3 4 4 2" xfId="22145"/>
    <cellStyle name="Comma 6 3 2 3 4 5" xfId="22146"/>
    <cellStyle name="Comma 6 3 2 3 5" xfId="4154"/>
    <cellStyle name="Comma 6 3 2 3 5 2" xfId="4155"/>
    <cellStyle name="Comma 6 3 2 3 5 2 2" xfId="22147"/>
    <cellStyle name="Comma 6 3 2 3 5 3" xfId="4156"/>
    <cellStyle name="Comma 6 3 2 3 5 3 2" xfId="22148"/>
    <cellStyle name="Comma 6 3 2 3 5 4" xfId="4157"/>
    <cellStyle name="Comma 6 3 2 3 5 4 2" xfId="22149"/>
    <cellStyle name="Comma 6 3 2 3 5 5" xfId="22150"/>
    <cellStyle name="Comma 6 3 2 3 6" xfId="4158"/>
    <cellStyle name="Comma 6 3 2 4" xfId="4159"/>
    <cellStyle name="Comma 6 3 2 4 2" xfId="4160"/>
    <cellStyle name="Comma 6 3 2 4 2 2" xfId="4161"/>
    <cellStyle name="Comma 6 3 2 4 2 2 2" xfId="4162"/>
    <cellStyle name="Comma 6 3 2 4 2 2 2 2" xfId="22151"/>
    <cellStyle name="Comma 6 3 2 4 2 2 3" xfId="4163"/>
    <cellStyle name="Comma 6 3 2 4 2 2 3 2" xfId="22152"/>
    <cellStyle name="Comma 6 3 2 4 2 2 4" xfId="4164"/>
    <cellStyle name="Comma 6 3 2 4 2 2 4 2" xfId="22153"/>
    <cellStyle name="Comma 6 3 2 4 2 2 5" xfId="22154"/>
    <cellStyle name="Comma 6 3 2 4 2 3" xfId="4165"/>
    <cellStyle name="Comma 6 3 2 4 3" xfId="4166"/>
    <cellStyle name="Comma 6 3 2 4 3 2" xfId="4167"/>
    <cellStyle name="Comma 6 3 2 4 3 2 2" xfId="22155"/>
    <cellStyle name="Comma 6 3 2 4 3 3" xfId="4168"/>
    <cellStyle name="Comma 6 3 2 4 3 3 2" xfId="22156"/>
    <cellStyle name="Comma 6 3 2 4 3 4" xfId="4169"/>
    <cellStyle name="Comma 6 3 2 4 3 4 2" xfId="22157"/>
    <cellStyle name="Comma 6 3 2 4 3 5" xfId="22158"/>
    <cellStyle name="Comma 6 3 2 4 4" xfId="4170"/>
    <cellStyle name="Comma 6 3 2 4 4 2" xfId="4171"/>
    <cellStyle name="Comma 6 3 2 4 4 2 2" xfId="22159"/>
    <cellStyle name="Comma 6 3 2 4 4 3" xfId="4172"/>
    <cellStyle name="Comma 6 3 2 4 4 3 2" xfId="22160"/>
    <cellStyle name="Comma 6 3 2 4 4 4" xfId="4173"/>
    <cellStyle name="Comma 6 3 2 4 4 4 2" xfId="22161"/>
    <cellStyle name="Comma 6 3 2 4 4 5" xfId="22162"/>
    <cellStyle name="Comma 6 3 2 4 5" xfId="4174"/>
    <cellStyle name="Comma 6 3 2 4 5 2" xfId="4175"/>
    <cellStyle name="Comma 6 3 2 4 5 2 2" xfId="22163"/>
    <cellStyle name="Comma 6 3 2 4 5 3" xfId="4176"/>
    <cellStyle name="Comma 6 3 2 4 5 3 2" xfId="22164"/>
    <cellStyle name="Comma 6 3 2 4 5 4" xfId="4177"/>
    <cellStyle name="Comma 6 3 2 4 5 4 2" xfId="22165"/>
    <cellStyle name="Comma 6 3 2 4 5 5" xfId="22166"/>
    <cellStyle name="Comma 6 3 2 4 6" xfId="4178"/>
    <cellStyle name="Comma 6 3 2 5" xfId="4179"/>
    <cellStyle name="Comma 6 3 2 5 2" xfId="4180"/>
    <cellStyle name="Comma 6 3 2 5 2 2" xfId="4181"/>
    <cellStyle name="Comma 6 3 2 5 2 2 2" xfId="22167"/>
    <cellStyle name="Comma 6 3 2 5 2 3" xfId="4182"/>
    <cellStyle name="Comma 6 3 2 5 2 3 2" xfId="22168"/>
    <cellStyle name="Comma 6 3 2 5 2 4" xfId="4183"/>
    <cellStyle name="Comma 6 3 2 5 2 4 2" xfId="22169"/>
    <cellStyle name="Comma 6 3 2 5 2 5" xfId="22170"/>
    <cellStyle name="Comma 6 3 2 5 3" xfId="4184"/>
    <cellStyle name="Comma 6 3 2 6" xfId="4185"/>
    <cellStyle name="Comma 6 3 2 6 2" xfId="4186"/>
    <cellStyle name="Comma 6 3 2 6 2 2" xfId="22171"/>
    <cellStyle name="Comma 6 3 2 6 3" xfId="4187"/>
    <cellStyle name="Comma 6 3 2 6 3 2" xfId="22172"/>
    <cellStyle name="Comma 6 3 2 6 4" xfId="4188"/>
    <cellStyle name="Comma 6 3 2 6 4 2" xfId="22173"/>
    <cellStyle name="Comma 6 3 2 6 5" xfId="22174"/>
    <cellStyle name="Comma 6 3 2 7" xfId="4189"/>
    <cellStyle name="Comma 6 3 2 7 2" xfId="4190"/>
    <cellStyle name="Comma 6 3 2 7 2 2" xfId="22175"/>
    <cellStyle name="Comma 6 3 2 7 3" xfId="4191"/>
    <cellStyle name="Comma 6 3 2 7 3 2" xfId="22176"/>
    <cellStyle name="Comma 6 3 2 7 4" xfId="4192"/>
    <cellStyle name="Comma 6 3 2 7 4 2" xfId="22177"/>
    <cellStyle name="Comma 6 3 2 7 5" xfId="22178"/>
    <cellStyle name="Comma 6 3 2 8" xfId="4193"/>
    <cellStyle name="Comma 6 3 2 8 2" xfId="4194"/>
    <cellStyle name="Comma 6 3 2 8 2 2" xfId="22179"/>
    <cellStyle name="Comma 6 3 2 8 3" xfId="4195"/>
    <cellStyle name="Comma 6 3 2 8 3 2" xfId="22180"/>
    <cellStyle name="Comma 6 3 2 8 4" xfId="4196"/>
    <cellStyle name="Comma 6 3 2 8 4 2" xfId="22181"/>
    <cellStyle name="Comma 6 3 2 8 5" xfId="22182"/>
    <cellStyle name="Comma 6 3 2 9" xfId="4197"/>
    <cellStyle name="Comma 6 3 3" xfId="4198"/>
    <cellStyle name="Comma 6 3 3 2" xfId="4199"/>
    <cellStyle name="Comma 6 3 3 2 2" xfId="4200"/>
    <cellStyle name="Comma 6 3 3 2 2 2" xfId="4201"/>
    <cellStyle name="Comma 6 3 3 2 2 2 2" xfId="22183"/>
    <cellStyle name="Comma 6 3 3 2 2 3" xfId="4202"/>
    <cellStyle name="Comma 6 3 3 2 2 3 2" xfId="22184"/>
    <cellStyle name="Comma 6 3 3 2 2 4" xfId="4203"/>
    <cellStyle name="Comma 6 3 3 2 2 4 2" xfId="22185"/>
    <cellStyle name="Comma 6 3 3 2 2 5" xfId="22186"/>
    <cellStyle name="Comma 6 3 3 2 3" xfId="4204"/>
    <cellStyle name="Comma 6 3 3 3" xfId="4205"/>
    <cellStyle name="Comma 6 3 3 3 2" xfId="4206"/>
    <cellStyle name="Comma 6 3 3 3 2 2" xfId="22187"/>
    <cellStyle name="Comma 6 3 3 3 3" xfId="4207"/>
    <cellStyle name="Comma 6 3 3 3 3 2" xfId="22188"/>
    <cellStyle name="Comma 6 3 3 3 4" xfId="4208"/>
    <cellStyle name="Comma 6 3 3 3 4 2" xfId="22189"/>
    <cellStyle name="Comma 6 3 3 3 5" xfId="22190"/>
    <cellStyle name="Comma 6 3 3 4" xfId="4209"/>
    <cellStyle name="Comma 6 3 3 4 2" xfId="4210"/>
    <cellStyle name="Comma 6 3 3 4 2 2" xfId="22191"/>
    <cellStyle name="Comma 6 3 3 4 3" xfId="4211"/>
    <cellStyle name="Comma 6 3 3 4 3 2" xfId="22192"/>
    <cellStyle name="Comma 6 3 3 4 4" xfId="4212"/>
    <cellStyle name="Comma 6 3 3 4 4 2" xfId="22193"/>
    <cellStyle name="Comma 6 3 3 4 5" xfId="22194"/>
    <cellStyle name="Comma 6 3 3 5" xfId="4213"/>
    <cellStyle name="Comma 6 3 3 5 2" xfId="4214"/>
    <cellStyle name="Comma 6 3 3 5 2 2" xfId="22195"/>
    <cellStyle name="Comma 6 3 3 5 3" xfId="4215"/>
    <cellStyle name="Comma 6 3 3 5 3 2" xfId="22196"/>
    <cellStyle name="Comma 6 3 3 5 4" xfId="4216"/>
    <cellStyle name="Comma 6 3 3 5 4 2" xfId="22197"/>
    <cellStyle name="Comma 6 3 3 5 5" xfId="22198"/>
    <cellStyle name="Comma 6 3 3 6" xfId="4217"/>
    <cellStyle name="Comma 6 3 4" xfId="4218"/>
    <cellStyle name="Comma 6 3 4 2" xfId="4219"/>
    <cellStyle name="Comma 6 3 4 2 2" xfId="4220"/>
    <cellStyle name="Comma 6 3 4 2 2 2" xfId="4221"/>
    <cellStyle name="Comma 6 3 4 2 2 2 2" xfId="22199"/>
    <cellStyle name="Comma 6 3 4 2 2 3" xfId="4222"/>
    <cellStyle name="Comma 6 3 4 2 2 3 2" xfId="22200"/>
    <cellStyle name="Comma 6 3 4 2 2 4" xfId="4223"/>
    <cellStyle name="Comma 6 3 4 2 2 4 2" xfId="22201"/>
    <cellStyle name="Comma 6 3 4 2 2 5" xfId="22202"/>
    <cellStyle name="Comma 6 3 4 2 3" xfId="4224"/>
    <cellStyle name="Comma 6 3 4 3" xfId="4225"/>
    <cellStyle name="Comma 6 3 4 3 2" xfId="4226"/>
    <cellStyle name="Comma 6 3 4 3 2 2" xfId="22203"/>
    <cellStyle name="Comma 6 3 4 3 3" xfId="4227"/>
    <cellStyle name="Comma 6 3 4 3 3 2" xfId="22204"/>
    <cellStyle name="Comma 6 3 4 3 4" xfId="4228"/>
    <cellStyle name="Comma 6 3 4 3 4 2" xfId="22205"/>
    <cellStyle name="Comma 6 3 4 3 5" xfId="22206"/>
    <cellStyle name="Comma 6 3 4 4" xfId="4229"/>
    <cellStyle name="Comma 6 3 4 4 2" xfId="4230"/>
    <cellStyle name="Comma 6 3 4 4 2 2" xfId="22207"/>
    <cellStyle name="Comma 6 3 4 4 3" xfId="4231"/>
    <cellStyle name="Comma 6 3 4 4 3 2" xfId="22208"/>
    <cellStyle name="Comma 6 3 4 4 4" xfId="4232"/>
    <cellStyle name="Comma 6 3 4 4 4 2" xfId="22209"/>
    <cellStyle name="Comma 6 3 4 4 5" xfId="22210"/>
    <cellStyle name="Comma 6 3 4 5" xfId="4233"/>
    <cellStyle name="Comma 6 3 4 5 2" xfId="4234"/>
    <cellStyle name="Comma 6 3 4 5 2 2" xfId="22211"/>
    <cellStyle name="Comma 6 3 4 5 3" xfId="4235"/>
    <cellStyle name="Comma 6 3 4 5 3 2" xfId="22212"/>
    <cellStyle name="Comma 6 3 4 5 4" xfId="4236"/>
    <cellStyle name="Comma 6 3 4 5 4 2" xfId="22213"/>
    <cellStyle name="Comma 6 3 4 5 5" xfId="22214"/>
    <cellStyle name="Comma 6 3 4 6" xfId="4237"/>
    <cellStyle name="Comma 6 3 5" xfId="4238"/>
    <cellStyle name="Comma 6 3 5 2" xfId="4239"/>
    <cellStyle name="Comma 6 3 5 2 2" xfId="4240"/>
    <cellStyle name="Comma 6 3 5 2 2 2" xfId="4241"/>
    <cellStyle name="Comma 6 3 5 2 2 2 2" xfId="22215"/>
    <cellStyle name="Comma 6 3 5 2 2 3" xfId="4242"/>
    <cellStyle name="Comma 6 3 5 2 2 3 2" xfId="22216"/>
    <cellStyle name="Comma 6 3 5 2 2 4" xfId="4243"/>
    <cellStyle name="Comma 6 3 5 2 2 4 2" xfId="22217"/>
    <cellStyle name="Comma 6 3 5 2 2 5" xfId="22218"/>
    <cellStyle name="Comma 6 3 5 2 3" xfId="4244"/>
    <cellStyle name="Comma 6 3 5 3" xfId="4245"/>
    <cellStyle name="Comma 6 3 5 3 2" xfId="4246"/>
    <cellStyle name="Comma 6 3 5 3 2 2" xfId="22219"/>
    <cellStyle name="Comma 6 3 5 3 3" xfId="4247"/>
    <cellStyle name="Comma 6 3 5 3 3 2" xfId="22220"/>
    <cellStyle name="Comma 6 3 5 3 4" xfId="4248"/>
    <cellStyle name="Comma 6 3 5 3 4 2" xfId="22221"/>
    <cellStyle name="Comma 6 3 5 3 5" xfId="22222"/>
    <cellStyle name="Comma 6 3 5 4" xfId="4249"/>
    <cellStyle name="Comma 6 3 5 4 2" xfId="4250"/>
    <cellStyle name="Comma 6 3 5 4 2 2" xfId="22223"/>
    <cellStyle name="Comma 6 3 5 4 3" xfId="4251"/>
    <cellStyle name="Comma 6 3 5 4 3 2" xfId="22224"/>
    <cellStyle name="Comma 6 3 5 4 4" xfId="4252"/>
    <cellStyle name="Comma 6 3 5 4 4 2" xfId="22225"/>
    <cellStyle name="Comma 6 3 5 4 5" xfId="22226"/>
    <cellStyle name="Comma 6 3 5 5" xfId="4253"/>
    <cellStyle name="Comma 6 3 5 5 2" xfId="4254"/>
    <cellStyle name="Comma 6 3 5 5 2 2" xfId="22227"/>
    <cellStyle name="Comma 6 3 5 5 3" xfId="4255"/>
    <cellStyle name="Comma 6 3 5 5 3 2" xfId="22228"/>
    <cellStyle name="Comma 6 3 5 5 4" xfId="4256"/>
    <cellStyle name="Comma 6 3 5 5 4 2" xfId="22229"/>
    <cellStyle name="Comma 6 3 5 5 5" xfId="22230"/>
    <cellStyle name="Comma 6 3 5 6" xfId="4257"/>
    <cellStyle name="Comma 6 3 6" xfId="4258"/>
    <cellStyle name="Comma 6 3 6 2" xfId="4259"/>
    <cellStyle name="Comma 6 3 6 2 2" xfId="4260"/>
    <cellStyle name="Comma 6 3 6 2 2 2" xfId="22231"/>
    <cellStyle name="Comma 6 3 6 2 3" xfId="4261"/>
    <cellStyle name="Comma 6 3 6 2 3 2" xfId="22232"/>
    <cellStyle name="Comma 6 3 6 2 4" xfId="4262"/>
    <cellStyle name="Comma 6 3 6 2 4 2" xfId="22233"/>
    <cellStyle name="Comma 6 3 6 2 5" xfId="22234"/>
    <cellStyle name="Comma 6 3 6 3" xfId="4263"/>
    <cellStyle name="Comma 6 3 7" xfId="4264"/>
    <cellStyle name="Comma 6 3 8" xfId="4265"/>
    <cellStyle name="Comma 6 3 8 2" xfId="4266"/>
    <cellStyle name="Comma 6 3 8 2 2" xfId="22235"/>
    <cellStyle name="Comma 6 3 8 3" xfId="4267"/>
    <cellStyle name="Comma 6 3 8 3 2" xfId="22236"/>
    <cellStyle name="Comma 6 3 8 4" xfId="4268"/>
    <cellStyle name="Comma 6 3 8 4 2" xfId="22237"/>
    <cellStyle name="Comma 6 3 8 5" xfId="22238"/>
    <cellStyle name="Comma 6 3 9" xfId="4269"/>
    <cellStyle name="Comma 6 3 9 2" xfId="4270"/>
    <cellStyle name="Comma 6 3 9 2 2" xfId="22239"/>
    <cellStyle name="Comma 6 3 9 3" xfId="4271"/>
    <cellStyle name="Comma 6 3 9 3 2" xfId="22240"/>
    <cellStyle name="Comma 6 3 9 4" xfId="4272"/>
    <cellStyle name="Comma 6 3 9 4 2" xfId="22241"/>
    <cellStyle name="Comma 6 3 9 5" xfId="22242"/>
    <cellStyle name="Comma 6 4" xfId="4273"/>
    <cellStyle name="Comma 6 4 2" xfId="4274"/>
    <cellStyle name="Comma 6 4 2 2" xfId="4275"/>
    <cellStyle name="Comma 6 4 2 2 2" xfId="4276"/>
    <cellStyle name="Comma 6 4 2 2 2 2" xfId="4277"/>
    <cellStyle name="Comma 6 4 2 2 2 2 2" xfId="22243"/>
    <cellStyle name="Comma 6 4 2 2 2 3" xfId="4278"/>
    <cellStyle name="Comma 6 4 2 2 2 3 2" xfId="22244"/>
    <cellStyle name="Comma 6 4 2 2 2 4" xfId="4279"/>
    <cellStyle name="Comma 6 4 2 2 2 4 2" xfId="22245"/>
    <cellStyle name="Comma 6 4 2 2 2 5" xfId="22246"/>
    <cellStyle name="Comma 6 4 2 2 3" xfId="4280"/>
    <cellStyle name="Comma 6 4 2 3" xfId="4281"/>
    <cellStyle name="Comma 6 4 2 3 2" xfId="4282"/>
    <cellStyle name="Comma 6 4 2 3 2 2" xfId="22247"/>
    <cellStyle name="Comma 6 4 2 3 3" xfId="4283"/>
    <cellStyle name="Comma 6 4 2 3 3 2" xfId="22248"/>
    <cellStyle name="Comma 6 4 2 3 4" xfId="4284"/>
    <cellStyle name="Comma 6 4 2 3 4 2" xfId="22249"/>
    <cellStyle name="Comma 6 4 2 3 5" xfId="22250"/>
    <cellStyle name="Comma 6 4 2 4" xfId="4285"/>
    <cellStyle name="Comma 6 4 2 4 2" xfId="4286"/>
    <cellStyle name="Comma 6 4 2 4 2 2" xfId="22251"/>
    <cellStyle name="Comma 6 4 2 4 3" xfId="4287"/>
    <cellStyle name="Comma 6 4 2 4 3 2" xfId="22252"/>
    <cellStyle name="Comma 6 4 2 4 4" xfId="4288"/>
    <cellStyle name="Comma 6 4 2 4 4 2" xfId="22253"/>
    <cellStyle name="Comma 6 4 2 4 5" xfId="22254"/>
    <cellStyle name="Comma 6 4 2 5" xfId="4289"/>
    <cellStyle name="Comma 6 4 2 5 2" xfId="4290"/>
    <cellStyle name="Comma 6 4 2 5 2 2" xfId="22255"/>
    <cellStyle name="Comma 6 4 2 5 3" xfId="4291"/>
    <cellStyle name="Comma 6 4 2 5 3 2" xfId="22256"/>
    <cellStyle name="Comma 6 4 2 5 4" xfId="4292"/>
    <cellStyle name="Comma 6 4 2 5 4 2" xfId="22257"/>
    <cellStyle name="Comma 6 4 2 5 5" xfId="22258"/>
    <cellStyle name="Comma 6 4 2 6" xfId="4293"/>
    <cellStyle name="Comma 6 4 3" xfId="4294"/>
    <cellStyle name="Comma 6 4 3 2" xfId="4295"/>
    <cellStyle name="Comma 6 4 3 2 2" xfId="4296"/>
    <cellStyle name="Comma 6 4 3 2 2 2" xfId="4297"/>
    <cellStyle name="Comma 6 4 3 2 2 2 2" xfId="22259"/>
    <cellStyle name="Comma 6 4 3 2 2 3" xfId="4298"/>
    <cellStyle name="Comma 6 4 3 2 2 3 2" xfId="22260"/>
    <cellStyle name="Comma 6 4 3 2 2 4" xfId="4299"/>
    <cellStyle name="Comma 6 4 3 2 2 4 2" xfId="22261"/>
    <cellStyle name="Comma 6 4 3 2 2 5" xfId="22262"/>
    <cellStyle name="Comma 6 4 3 2 3" xfId="4300"/>
    <cellStyle name="Comma 6 4 3 3" xfId="4301"/>
    <cellStyle name="Comma 6 4 3 3 2" xfId="4302"/>
    <cellStyle name="Comma 6 4 3 3 2 2" xfId="22263"/>
    <cellStyle name="Comma 6 4 3 3 3" xfId="4303"/>
    <cellStyle name="Comma 6 4 3 3 3 2" xfId="22264"/>
    <cellStyle name="Comma 6 4 3 3 4" xfId="4304"/>
    <cellStyle name="Comma 6 4 3 3 4 2" xfId="22265"/>
    <cellStyle name="Comma 6 4 3 3 5" xfId="22266"/>
    <cellStyle name="Comma 6 4 3 4" xfId="4305"/>
    <cellStyle name="Comma 6 4 3 4 2" xfId="4306"/>
    <cellStyle name="Comma 6 4 3 4 2 2" xfId="22267"/>
    <cellStyle name="Comma 6 4 3 4 3" xfId="4307"/>
    <cellStyle name="Comma 6 4 3 4 3 2" xfId="22268"/>
    <cellStyle name="Comma 6 4 3 4 4" xfId="4308"/>
    <cellStyle name="Comma 6 4 3 4 4 2" xfId="22269"/>
    <cellStyle name="Comma 6 4 3 4 5" xfId="22270"/>
    <cellStyle name="Comma 6 4 3 5" xfId="4309"/>
    <cellStyle name="Comma 6 4 3 5 2" xfId="4310"/>
    <cellStyle name="Comma 6 4 3 5 2 2" xfId="22271"/>
    <cellStyle name="Comma 6 4 3 5 3" xfId="4311"/>
    <cellStyle name="Comma 6 4 3 5 3 2" xfId="22272"/>
    <cellStyle name="Comma 6 4 3 5 4" xfId="4312"/>
    <cellStyle name="Comma 6 4 3 5 4 2" xfId="22273"/>
    <cellStyle name="Comma 6 4 3 5 5" xfId="22274"/>
    <cellStyle name="Comma 6 4 3 6" xfId="4313"/>
    <cellStyle name="Comma 6 4 4" xfId="4314"/>
    <cellStyle name="Comma 6 4 4 2" xfId="4315"/>
    <cellStyle name="Comma 6 4 4 2 2" xfId="4316"/>
    <cellStyle name="Comma 6 4 4 2 2 2" xfId="4317"/>
    <cellStyle name="Comma 6 4 4 2 2 2 2" xfId="22275"/>
    <cellStyle name="Comma 6 4 4 2 2 3" xfId="4318"/>
    <cellStyle name="Comma 6 4 4 2 2 3 2" xfId="22276"/>
    <cellStyle name="Comma 6 4 4 2 2 4" xfId="4319"/>
    <cellStyle name="Comma 6 4 4 2 2 4 2" xfId="22277"/>
    <cellStyle name="Comma 6 4 4 2 2 5" xfId="22278"/>
    <cellStyle name="Comma 6 4 4 2 3" xfId="4320"/>
    <cellStyle name="Comma 6 4 4 3" xfId="4321"/>
    <cellStyle name="Comma 6 4 4 3 2" xfId="4322"/>
    <cellStyle name="Comma 6 4 4 3 2 2" xfId="22279"/>
    <cellStyle name="Comma 6 4 4 3 3" xfId="4323"/>
    <cellStyle name="Comma 6 4 4 3 3 2" xfId="22280"/>
    <cellStyle name="Comma 6 4 4 3 4" xfId="4324"/>
    <cellStyle name="Comma 6 4 4 3 4 2" xfId="22281"/>
    <cellStyle name="Comma 6 4 4 3 5" xfId="22282"/>
    <cellStyle name="Comma 6 4 4 4" xfId="4325"/>
    <cellStyle name="Comma 6 4 4 4 2" xfId="4326"/>
    <cellStyle name="Comma 6 4 4 4 2 2" xfId="22283"/>
    <cellStyle name="Comma 6 4 4 4 3" xfId="4327"/>
    <cellStyle name="Comma 6 4 4 4 3 2" xfId="22284"/>
    <cellStyle name="Comma 6 4 4 4 4" xfId="4328"/>
    <cellStyle name="Comma 6 4 4 4 4 2" xfId="22285"/>
    <cellStyle name="Comma 6 4 4 4 5" xfId="22286"/>
    <cellStyle name="Comma 6 4 4 5" xfId="4329"/>
    <cellStyle name="Comma 6 4 4 5 2" xfId="4330"/>
    <cellStyle name="Comma 6 4 4 5 2 2" xfId="22287"/>
    <cellStyle name="Comma 6 4 4 5 3" xfId="4331"/>
    <cellStyle name="Comma 6 4 4 5 3 2" xfId="22288"/>
    <cellStyle name="Comma 6 4 4 5 4" xfId="4332"/>
    <cellStyle name="Comma 6 4 4 5 4 2" xfId="22289"/>
    <cellStyle name="Comma 6 4 4 5 5" xfId="22290"/>
    <cellStyle name="Comma 6 4 4 6" xfId="4333"/>
    <cellStyle name="Comma 6 4 5" xfId="4334"/>
    <cellStyle name="Comma 6 4 5 2" xfId="4335"/>
    <cellStyle name="Comma 6 4 5 2 2" xfId="4336"/>
    <cellStyle name="Comma 6 4 5 2 2 2" xfId="22291"/>
    <cellStyle name="Comma 6 4 5 2 3" xfId="4337"/>
    <cellStyle name="Comma 6 4 5 2 3 2" xfId="22292"/>
    <cellStyle name="Comma 6 4 5 2 4" xfId="4338"/>
    <cellStyle name="Comma 6 4 5 2 4 2" xfId="22293"/>
    <cellStyle name="Comma 6 4 5 2 5" xfId="22294"/>
    <cellStyle name="Comma 6 4 5 3" xfId="4339"/>
    <cellStyle name="Comma 6 4 6" xfId="4340"/>
    <cellStyle name="Comma 6 4 6 2" xfId="4341"/>
    <cellStyle name="Comma 6 4 6 2 2" xfId="22295"/>
    <cellStyle name="Comma 6 4 6 3" xfId="4342"/>
    <cellStyle name="Comma 6 4 6 3 2" xfId="22296"/>
    <cellStyle name="Comma 6 4 6 4" xfId="4343"/>
    <cellStyle name="Comma 6 4 6 4 2" xfId="22297"/>
    <cellStyle name="Comma 6 4 6 5" xfId="22298"/>
    <cellStyle name="Comma 6 4 7" xfId="4344"/>
    <cellStyle name="Comma 6 4 7 2" xfId="4345"/>
    <cellStyle name="Comma 6 4 7 2 2" xfId="22299"/>
    <cellStyle name="Comma 6 4 7 3" xfId="4346"/>
    <cellStyle name="Comma 6 4 7 3 2" xfId="22300"/>
    <cellStyle name="Comma 6 4 7 4" xfId="4347"/>
    <cellStyle name="Comma 6 4 7 4 2" xfId="22301"/>
    <cellStyle name="Comma 6 4 7 5" xfId="22302"/>
    <cellStyle name="Comma 6 4 8" xfId="4348"/>
    <cellStyle name="Comma 6 4 8 2" xfId="4349"/>
    <cellStyle name="Comma 6 4 8 2 2" xfId="22303"/>
    <cellStyle name="Comma 6 4 8 3" xfId="4350"/>
    <cellStyle name="Comma 6 4 8 3 2" xfId="22304"/>
    <cellStyle name="Comma 6 4 8 4" xfId="4351"/>
    <cellStyle name="Comma 6 4 8 4 2" xfId="22305"/>
    <cellStyle name="Comma 6 4 8 5" xfId="22306"/>
    <cellStyle name="Comma 6 4 9" xfId="4352"/>
    <cellStyle name="Comma 6 5" xfId="4353"/>
    <cellStyle name="Comma 6 5 2" xfId="4354"/>
    <cellStyle name="Comma 6 5 2 2" xfId="4355"/>
    <cellStyle name="Comma 6 5 2 2 2" xfId="4356"/>
    <cellStyle name="Comma 6 5 2 2 2 2" xfId="4357"/>
    <cellStyle name="Comma 6 5 2 2 2 2 2" xfId="22307"/>
    <cellStyle name="Comma 6 5 2 2 2 3" xfId="4358"/>
    <cellStyle name="Comma 6 5 2 2 2 3 2" xfId="22308"/>
    <cellStyle name="Comma 6 5 2 2 2 4" xfId="4359"/>
    <cellStyle name="Comma 6 5 2 2 2 4 2" xfId="22309"/>
    <cellStyle name="Comma 6 5 2 2 2 5" xfId="22310"/>
    <cellStyle name="Comma 6 5 2 2 3" xfId="4360"/>
    <cellStyle name="Comma 6 5 2 3" xfId="4361"/>
    <cellStyle name="Comma 6 5 2 3 2" xfId="4362"/>
    <cellStyle name="Comma 6 5 2 3 2 2" xfId="22311"/>
    <cellStyle name="Comma 6 5 2 3 3" xfId="4363"/>
    <cellStyle name="Comma 6 5 2 3 3 2" xfId="22312"/>
    <cellStyle name="Comma 6 5 2 3 4" xfId="4364"/>
    <cellStyle name="Comma 6 5 2 3 4 2" xfId="22313"/>
    <cellStyle name="Comma 6 5 2 3 5" xfId="22314"/>
    <cellStyle name="Comma 6 5 2 4" xfId="4365"/>
    <cellStyle name="Comma 6 5 2 4 2" xfId="4366"/>
    <cellStyle name="Comma 6 5 2 4 2 2" xfId="22315"/>
    <cellStyle name="Comma 6 5 2 4 3" xfId="4367"/>
    <cellStyle name="Comma 6 5 2 4 3 2" xfId="22316"/>
    <cellStyle name="Comma 6 5 2 4 4" xfId="4368"/>
    <cellStyle name="Comma 6 5 2 4 4 2" xfId="22317"/>
    <cellStyle name="Comma 6 5 2 4 5" xfId="22318"/>
    <cellStyle name="Comma 6 5 2 5" xfId="4369"/>
    <cellStyle name="Comma 6 5 2 5 2" xfId="4370"/>
    <cellStyle name="Comma 6 5 2 5 2 2" xfId="22319"/>
    <cellStyle name="Comma 6 5 2 5 3" xfId="4371"/>
    <cellStyle name="Comma 6 5 2 5 3 2" xfId="22320"/>
    <cellStyle name="Comma 6 5 2 5 4" xfId="4372"/>
    <cellStyle name="Comma 6 5 2 5 4 2" xfId="22321"/>
    <cellStyle name="Comma 6 5 2 5 5" xfId="22322"/>
    <cellStyle name="Comma 6 5 2 6" xfId="4373"/>
    <cellStyle name="Comma 6 5 3" xfId="4374"/>
    <cellStyle name="Comma 6 5 3 2" xfId="4375"/>
    <cellStyle name="Comma 6 5 3 2 2" xfId="4376"/>
    <cellStyle name="Comma 6 5 3 2 2 2" xfId="4377"/>
    <cellStyle name="Comma 6 5 3 2 2 2 2" xfId="22323"/>
    <cellStyle name="Comma 6 5 3 2 2 3" xfId="4378"/>
    <cellStyle name="Comma 6 5 3 2 2 3 2" xfId="22324"/>
    <cellStyle name="Comma 6 5 3 2 2 4" xfId="4379"/>
    <cellStyle name="Comma 6 5 3 2 2 4 2" xfId="22325"/>
    <cellStyle name="Comma 6 5 3 2 2 5" xfId="22326"/>
    <cellStyle name="Comma 6 5 3 2 3" xfId="4380"/>
    <cellStyle name="Comma 6 5 3 3" xfId="4381"/>
    <cellStyle name="Comma 6 5 3 3 2" xfId="4382"/>
    <cellStyle name="Comma 6 5 3 3 2 2" xfId="22327"/>
    <cellStyle name="Comma 6 5 3 3 3" xfId="4383"/>
    <cellStyle name="Comma 6 5 3 3 3 2" xfId="22328"/>
    <cellStyle name="Comma 6 5 3 3 4" xfId="4384"/>
    <cellStyle name="Comma 6 5 3 3 4 2" xfId="22329"/>
    <cellStyle name="Comma 6 5 3 3 5" xfId="22330"/>
    <cellStyle name="Comma 6 5 3 4" xfId="4385"/>
    <cellStyle name="Comma 6 5 3 4 2" xfId="4386"/>
    <cellStyle name="Comma 6 5 3 4 2 2" xfId="22331"/>
    <cellStyle name="Comma 6 5 3 4 3" xfId="4387"/>
    <cellStyle name="Comma 6 5 3 4 3 2" xfId="22332"/>
    <cellStyle name="Comma 6 5 3 4 4" xfId="4388"/>
    <cellStyle name="Comma 6 5 3 4 4 2" xfId="22333"/>
    <cellStyle name="Comma 6 5 3 4 5" xfId="22334"/>
    <cellStyle name="Comma 6 5 3 5" xfId="4389"/>
    <cellStyle name="Comma 6 5 3 5 2" xfId="4390"/>
    <cellStyle name="Comma 6 5 3 5 2 2" xfId="22335"/>
    <cellStyle name="Comma 6 5 3 5 3" xfId="4391"/>
    <cellStyle name="Comma 6 5 3 5 3 2" xfId="22336"/>
    <cellStyle name="Comma 6 5 3 5 4" xfId="4392"/>
    <cellStyle name="Comma 6 5 3 5 4 2" xfId="22337"/>
    <cellStyle name="Comma 6 5 3 5 5" xfId="22338"/>
    <cellStyle name="Comma 6 5 3 6" xfId="4393"/>
    <cellStyle name="Comma 6 5 4" xfId="4394"/>
    <cellStyle name="Comma 6 5 4 2" xfId="4395"/>
    <cellStyle name="Comma 6 5 4 2 2" xfId="4396"/>
    <cellStyle name="Comma 6 5 4 2 2 2" xfId="4397"/>
    <cellStyle name="Comma 6 5 4 2 2 2 2" xfId="22339"/>
    <cellStyle name="Comma 6 5 4 2 2 3" xfId="4398"/>
    <cellStyle name="Comma 6 5 4 2 2 3 2" xfId="22340"/>
    <cellStyle name="Comma 6 5 4 2 2 4" xfId="4399"/>
    <cellStyle name="Comma 6 5 4 2 2 4 2" xfId="22341"/>
    <cellStyle name="Comma 6 5 4 2 2 5" xfId="22342"/>
    <cellStyle name="Comma 6 5 4 2 3" xfId="4400"/>
    <cellStyle name="Comma 6 5 4 3" xfId="4401"/>
    <cellStyle name="Comma 6 5 4 3 2" xfId="4402"/>
    <cellStyle name="Comma 6 5 4 3 2 2" xfId="22343"/>
    <cellStyle name="Comma 6 5 4 3 3" xfId="4403"/>
    <cellStyle name="Comma 6 5 4 3 3 2" xfId="22344"/>
    <cellStyle name="Comma 6 5 4 3 4" xfId="4404"/>
    <cellStyle name="Comma 6 5 4 3 4 2" xfId="22345"/>
    <cellStyle name="Comma 6 5 4 3 5" xfId="22346"/>
    <cellStyle name="Comma 6 5 4 4" xfId="4405"/>
    <cellStyle name="Comma 6 5 4 4 2" xfId="4406"/>
    <cellStyle name="Comma 6 5 4 4 2 2" xfId="22347"/>
    <cellStyle name="Comma 6 5 4 4 3" xfId="4407"/>
    <cellStyle name="Comma 6 5 4 4 3 2" xfId="22348"/>
    <cellStyle name="Comma 6 5 4 4 4" xfId="4408"/>
    <cellStyle name="Comma 6 5 4 4 4 2" xfId="22349"/>
    <cellStyle name="Comma 6 5 4 4 5" xfId="22350"/>
    <cellStyle name="Comma 6 5 4 5" xfId="4409"/>
    <cellStyle name="Comma 6 5 4 5 2" xfId="4410"/>
    <cellStyle name="Comma 6 5 4 5 2 2" xfId="22351"/>
    <cellStyle name="Comma 6 5 4 5 3" xfId="4411"/>
    <cellStyle name="Comma 6 5 4 5 3 2" xfId="22352"/>
    <cellStyle name="Comma 6 5 4 5 4" xfId="4412"/>
    <cellStyle name="Comma 6 5 4 5 4 2" xfId="22353"/>
    <cellStyle name="Comma 6 5 4 5 5" xfId="22354"/>
    <cellStyle name="Comma 6 5 4 6" xfId="4413"/>
    <cellStyle name="Comma 6 5 5" xfId="4414"/>
    <cellStyle name="Comma 6 5 5 2" xfId="4415"/>
    <cellStyle name="Comma 6 5 5 2 2" xfId="4416"/>
    <cellStyle name="Comma 6 5 5 2 2 2" xfId="22355"/>
    <cellStyle name="Comma 6 5 5 2 3" xfId="4417"/>
    <cellStyle name="Comma 6 5 5 2 3 2" xfId="22356"/>
    <cellStyle name="Comma 6 5 5 2 4" xfId="4418"/>
    <cellStyle name="Comma 6 5 5 2 4 2" xfId="22357"/>
    <cellStyle name="Comma 6 5 5 2 5" xfId="22358"/>
    <cellStyle name="Comma 6 5 5 3" xfId="4419"/>
    <cellStyle name="Comma 6 5 6" xfId="4420"/>
    <cellStyle name="Comma 6 5 6 2" xfId="4421"/>
    <cellStyle name="Comma 6 5 6 2 2" xfId="22359"/>
    <cellStyle name="Comma 6 5 6 3" xfId="4422"/>
    <cellStyle name="Comma 6 5 6 3 2" xfId="22360"/>
    <cellStyle name="Comma 6 5 6 4" xfId="4423"/>
    <cellStyle name="Comma 6 5 6 4 2" xfId="22361"/>
    <cellStyle name="Comma 6 5 6 5" xfId="22362"/>
    <cellStyle name="Comma 6 5 7" xfId="4424"/>
    <cellStyle name="Comma 6 5 7 2" xfId="4425"/>
    <cellStyle name="Comma 6 5 7 2 2" xfId="22363"/>
    <cellStyle name="Comma 6 5 7 3" xfId="4426"/>
    <cellStyle name="Comma 6 5 7 3 2" xfId="22364"/>
    <cellStyle name="Comma 6 5 7 4" xfId="4427"/>
    <cellStyle name="Comma 6 5 7 4 2" xfId="22365"/>
    <cellStyle name="Comma 6 5 7 5" xfId="22366"/>
    <cellStyle name="Comma 6 5 8" xfId="4428"/>
    <cellStyle name="Comma 6 5 8 2" xfId="4429"/>
    <cellStyle name="Comma 6 5 8 2 2" xfId="22367"/>
    <cellStyle name="Comma 6 5 8 3" xfId="4430"/>
    <cellStyle name="Comma 6 5 8 3 2" xfId="22368"/>
    <cellStyle name="Comma 6 5 8 4" xfId="4431"/>
    <cellStyle name="Comma 6 5 8 4 2" xfId="22369"/>
    <cellStyle name="Comma 6 5 8 5" xfId="22370"/>
    <cellStyle name="Comma 6 5 9" xfId="4432"/>
    <cellStyle name="Comma 6 6" xfId="4433"/>
    <cellStyle name="Comma 6 6 2" xfId="4434"/>
    <cellStyle name="Comma 6 6 3" xfId="4435"/>
    <cellStyle name="Comma 6 6 4" xfId="4436"/>
    <cellStyle name="Comma 6 6 4 2" xfId="22371"/>
    <cellStyle name="Comma 6 6 5" xfId="4437"/>
    <cellStyle name="Comma 6 6 5 2" xfId="22372"/>
    <cellStyle name="Comma 6 6 6" xfId="4438"/>
    <cellStyle name="Comma 6 6 6 2" xfId="22373"/>
    <cellStyle name="Comma 6 6 7" xfId="22374"/>
    <cellStyle name="Comma 6 7" xfId="4439"/>
    <cellStyle name="Comma 6 8" xfId="4440"/>
    <cellStyle name="Comma 7" xfId="4441"/>
    <cellStyle name="Comma 7 10" xfId="4442"/>
    <cellStyle name="Comma 7 10 2" xfId="22375"/>
    <cellStyle name="Comma 7 11" xfId="4443"/>
    <cellStyle name="Comma 7 11 2" xfId="22376"/>
    <cellStyle name="Comma 7 12" xfId="22377"/>
    <cellStyle name="Comma 7 2" xfId="4444"/>
    <cellStyle name="Comma 7 2 10" xfId="4445"/>
    <cellStyle name="Comma 7 2 2" xfId="4446"/>
    <cellStyle name="Comma 7 2 2 2" xfId="4447"/>
    <cellStyle name="Comma 7 2 2 2 2" xfId="4448"/>
    <cellStyle name="Comma 7 2 2 2 2 2" xfId="4449"/>
    <cellStyle name="Comma 7 2 2 2 2 2 2" xfId="4450"/>
    <cellStyle name="Comma 7 2 2 2 2 2 2 2" xfId="22378"/>
    <cellStyle name="Comma 7 2 2 2 2 2 3" xfId="4451"/>
    <cellStyle name="Comma 7 2 2 2 2 2 3 2" xfId="22379"/>
    <cellStyle name="Comma 7 2 2 2 2 2 4" xfId="4452"/>
    <cellStyle name="Comma 7 2 2 2 2 2 4 2" xfId="22380"/>
    <cellStyle name="Comma 7 2 2 2 2 2 5" xfId="22381"/>
    <cellStyle name="Comma 7 2 2 2 2 3" xfId="4453"/>
    <cellStyle name="Comma 7 2 2 2 3" xfId="4454"/>
    <cellStyle name="Comma 7 2 2 2 3 2" xfId="4455"/>
    <cellStyle name="Comma 7 2 2 2 3 2 2" xfId="22382"/>
    <cellStyle name="Comma 7 2 2 2 3 3" xfId="4456"/>
    <cellStyle name="Comma 7 2 2 2 3 3 2" xfId="22383"/>
    <cellStyle name="Comma 7 2 2 2 3 4" xfId="4457"/>
    <cellStyle name="Comma 7 2 2 2 3 4 2" xfId="22384"/>
    <cellStyle name="Comma 7 2 2 2 3 5" xfId="22385"/>
    <cellStyle name="Comma 7 2 2 2 4" xfId="4458"/>
    <cellStyle name="Comma 7 2 2 2 4 2" xfId="4459"/>
    <cellStyle name="Comma 7 2 2 2 4 2 2" xfId="22386"/>
    <cellStyle name="Comma 7 2 2 2 4 3" xfId="4460"/>
    <cellStyle name="Comma 7 2 2 2 4 3 2" xfId="22387"/>
    <cellStyle name="Comma 7 2 2 2 4 4" xfId="4461"/>
    <cellStyle name="Comma 7 2 2 2 4 4 2" xfId="22388"/>
    <cellStyle name="Comma 7 2 2 2 4 5" xfId="22389"/>
    <cellStyle name="Comma 7 2 2 2 5" xfId="4462"/>
    <cellStyle name="Comma 7 2 2 2 5 2" xfId="4463"/>
    <cellStyle name="Comma 7 2 2 2 5 2 2" xfId="22390"/>
    <cellStyle name="Comma 7 2 2 2 5 3" xfId="4464"/>
    <cellStyle name="Comma 7 2 2 2 5 3 2" xfId="22391"/>
    <cellStyle name="Comma 7 2 2 2 5 4" xfId="4465"/>
    <cellStyle name="Comma 7 2 2 2 5 4 2" xfId="22392"/>
    <cellStyle name="Comma 7 2 2 2 5 5" xfId="22393"/>
    <cellStyle name="Comma 7 2 2 2 6" xfId="4466"/>
    <cellStyle name="Comma 7 2 2 3" xfId="4467"/>
    <cellStyle name="Comma 7 2 2 3 2" xfId="4468"/>
    <cellStyle name="Comma 7 2 2 3 2 2" xfId="4469"/>
    <cellStyle name="Comma 7 2 2 3 2 2 2" xfId="4470"/>
    <cellStyle name="Comma 7 2 2 3 2 2 2 2" xfId="22394"/>
    <cellStyle name="Comma 7 2 2 3 2 2 3" xfId="4471"/>
    <cellStyle name="Comma 7 2 2 3 2 2 3 2" xfId="22395"/>
    <cellStyle name="Comma 7 2 2 3 2 2 4" xfId="4472"/>
    <cellStyle name="Comma 7 2 2 3 2 2 4 2" xfId="22396"/>
    <cellStyle name="Comma 7 2 2 3 2 2 5" xfId="22397"/>
    <cellStyle name="Comma 7 2 2 3 2 3" xfId="4473"/>
    <cellStyle name="Comma 7 2 2 3 3" xfId="4474"/>
    <cellStyle name="Comma 7 2 2 3 3 2" xfId="4475"/>
    <cellStyle name="Comma 7 2 2 3 3 2 2" xfId="22398"/>
    <cellStyle name="Comma 7 2 2 3 3 3" xfId="4476"/>
    <cellStyle name="Comma 7 2 2 3 3 3 2" xfId="22399"/>
    <cellStyle name="Comma 7 2 2 3 3 4" xfId="4477"/>
    <cellStyle name="Comma 7 2 2 3 3 4 2" xfId="22400"/>
    <cellStyle name="Comma 7 2 2 3 3 5" xfId="22401"/>
    <cellStyle name="Comma 7 2 2 3 4" xfId="4478"/>
    <cellStyle name="Comma 7 2 2 3 4 2" xfId="4479"/>
    <cellStyle name="Comma 7 2 2 3 4 2 2" xfId="22402"/>
    <cellStyle name="Comma 7 2 2 3 4 3" xfId="4480"/>
    <cellStyle name="Comma 7 2 2 3 4 3 2" xfId="22403"/>
    <cellStyle name="Comma 7 2 2 3 4 4" xfId="4481"/>
    <cellStyle name="Comma 7 2 2 3 4 4 2" xfId="22404"/>
    <cellStyle name="Comma 7 2 2 3 4 5" xfId="22405"/>
    <cellStyle name="Comma 7 2 2 3 5" xfId="4482"/>
    <cellStyle name="Comma 7 2 2 3 5 2" xfId="4483"/>
    <cellStyle name="Comma 7 2 2 3 5 2 2" xfId="22406"/>
    <cellStyle name="Comma 7 2 2 3 5 3" xfId="4484"/>
    <cellStyle name="Comma 7 2 2 3 5 3 2" xfId="22407"/>
    <cellStyle name="Comma 7 2 2 3 5 4" xfId="4485"/>
    <cellStyle name="Comma 7 2 2 3 5 4 2" xfId="22408"/>
    <cellStyle name="Comma 7 2 2 3 5 5" xfId="22409"/>
    <cellStyle name="Comma 7 2 2 3 6" xfId="4486"/>
    <cellStyle name="Comma 7 2 2 4" xfId="4487"/>
    <cellStyle name="Comma 7 2 2 4 2" xfId="4488"/>
    <cellStyle name="Comma 7 2 2 4 2 2" xfId="4489"/>
    <cellStyle name="Comma 7 2 2 4 2 2 2" xfId="4490"/>
    <cellStyle name="Comma 7 2 2 4 2 2 2 2" xfId="22410"/>
    <cellStyle name="Comma 7 2 2 4 2 2 3" xfId="4491"/>
    <cellStyle name="Comma 7 2 2 4 2 2 3 2" xfId="22411"/>
    <cellStyle name="Comma 7 2 2 4 2 2 4" xfId="4492"/>
    <cellStyle name="Comma 7 2 2 4 2 2 4 2" xfId="22412"/>
    <cellStyle name="Comma 7 2 2 4 2 2 5" xfId="22413"/>
    <cellStyle name="Comma 7 2 2 4 2 3" xfId="4493"/>
    <cellStyle name="Comma 7 2 2 4 3" xfId="4494"/>
    <cellStyle name="Comma 7 2 2 4 3 2" xfId="4495"/>
    <cellStyle name="Comma 7 2 2 4 3 2 2" xfId="22414"/>
    <cellStyle name="Comma 7 2 2 4 3 3" xfId="4496"/>
    <cellStyle name="Comma 7 2 2 4 3 3 2" xfId="22415"/>
    <cellStyle name="Comma 7 2 2 4 3 4" xfId="4497"/>
    <cellStyle name="Comma 7 2 2 4 3 4 2" xfId="22416"/>
    <cellStyle name="Comma 7 2 2 4 3 5" xfId="22417"/>
    <cellStyle name="Comma 7 2 2 4 4" xfId="4498"/>
    <cellStyle name="Comma 7 2 2 4 4 2" xfId="4499"/>
    <cellStyle name="Comma 7 2 2 4 4 2 2" xfId="22418"/>
    <cellStyle name="Comma 7 2 2 4 4 3" xfId="4500"/>
    <cellStyle name="Comma 7 2 2 4 4 3 2" xfId="22419"/>
    <cellStyle name="Comma 7 2 2 4 4 4" xfId="4501"/>
    <cellStyle name="Comma 7 2 2 4 4 4 2" xfId="22420"/>
    <cellStyle name="Comma 7 2 2 4 4 5" xfId="22421"/>
    <cellStyle name="Comma 7 2 2 4 5" xfId="4502"/>
    <cellStyle name="Comma 7 2 2 4 5 2" xfId="4503"/>
    <cellStyle name="Comma 7 2 2 4 5 2 2" xfId="22422"/>
    <cellStyle name="Comma 7 2 2 4 5 3" xfId="4504"/>
    <cellStyle name="Comma 7 2 2 4 5 3 2" xfId="22423"/>
    <cellStyle name="Comma 7 2 2 4 5 4" xfId="4505"/>
    <cellStyle name="Comma 7 2 2 4 5 4 2" xfId="22424"/>
    <cellStyle name="Comma 7 2 2 4 5 5" xfId="22425"/>
    <cellStyle name="Comma 7 2 2 4 6" xfId="4506"/>
    <cellStyle name="Comma 7 2 2 5" xfId="4507"/>
    <cellStyle name="Comma 7 2 2 5 2" xfId="4508"/>
    <cellStyle name="Comma 7 2 2 5 2 2" xfId="4509"/>
    <cellStyle name="Comma 7 2 2 5 2 2 2" xfId="22426"/>
    <cellStyle name="Comma 7 2 2 5 2 3" xfId="4510"/>
    <cellStyle name="Comma 7 2 2 5 2 3 2" xfId="22427"/>
    <cellStyle name="Comma 7 2 2 5 2 4" xfId="4511"/>
    <cellStyle name="Comma 7 2 2 5 2 4 2" xfId="22428"/>
    <cellStyle name="Comma 7 2 2 5 2 5" xfId="22429"/>
    <cellStyle name="Comma 7 2 2 5 3" xfId="4512"/>
    <cellStyle name="Comma 7 2 2 6" xfId="4513"/>
    <cellStyle name="Comma 7 2 2 6 2" xfId="4514"/>
    <cellStyle name="Comma 7 2 2 6 2 2" xfId="22430"/>
    <cellStyle name="Comma 7 2 2 6 3" xfId="4515"/>
    <cellStyle name="Comma 7 2 2 6 3 2" xfId="22431"/>
    <cellStyle name="Comma 7 2 2 6 4" xfId="4516"/>
    <cellStyle name="Comma 7 2 2 6 4 2" xfId="22432"/>
    <cellStyle name="Comma 7 2 2 6 5" xfId="22433"/>
    <cellStyle name="Comma 7 2 2 7" xfId="4517"/>
    <cellStyle name="Comma 7 2 2 7 2" xfId="4518"/>
    <cellStyle name="Comma 7 2 2 7 2 2" xfId="22434"/>
    <cellStyle name="Comma 7 2 2 7 3" xfId="4519"/>
    <cellStyle name="Comma 7 2 2 7 3 2" xfId="22435"/>
    <cellStyle name="Comma 7 2 2 7 4" xfId="4520"/>
    <cellStyle name="Comma 7 2 2 7 4 2" xfId="22436"/>
    <cellStyle name="Comma 7 2 2 7 5" xfId="22437"/>
    <cellStyle name="Comma 7 2 2 8" xfId="4521"/>
    <cellStyle name="Comma 7 2 2 8 2" xfId="4522"/>
    <cellStyle name="Comma 7 2 2 8 2 2" xfId="22438"/>
    <cellStyle name="Comma 7 2 2 8 3" xfId="4523"/>
    <cellStyle name="Comma 7 2 2 8 3 2" xfId="22439"/>
    <cellStyle name="Comma 7 2 2 8 4" xfId="4524"/>
    <cellStyle name="Comma 7 2 2 8 4 2" xfId="22440"/>
    <cellStyle name="Comma 7 2 2 8 5" xfId="22441"/>
    <cellStyle name="Comma 7 2 2 9" xfId="4525"/>
    <cellStyle name="Comma 7 2 3" xfId="4526"/>
    <cellStyle name="Comma 7 2 3 2" xfId="4527"/>
    <cellStyle name="Comma 7 2 3 2 2" xfId="4528"/>
    <cellStyle name="Comma 7 2 3 2 2 2" xfId="4529"/>
    <cellStyle name="Comma 7 2 3 2 2 2 2" xfId="22442"/>
    <cellStyle name="Comma 7 2 3 2 2 3" xfId="4530"/>
    <cellStyle name="Comma 7 2 3 2 2 3 2" xfId="22443"/>
    <cellStyle name="Comma 7 2 3 2 2 4" xfId="4531"/>
    <cellStyle name="Comma 7 2 3 2 2 4 2" xfId="22444"/>
    <cellStyle name="Comma 7 2 3 2 2 5" xfId="22445"/>
    <cellStyle name="Comma 7 2 3 2 3" xfId="4532"/>
    <cellStyle name="Comma 7 2 3 3" xfId="4533"/>
    <cellStyle name="Comma 7 2 3 3 2" xfId="4534"/>
    <cellStyle name="Comma 7 2 3 3 2 2" xfId="22446"/>
    <cellStyle name="Comma 7 2 3 3 3" xfId="4535"/>
    <cellStyle name="Comma 7 2 3 3 3 2" xfId="22447"/>
    <cellStyle name="Comma 7 2 3 3 4" xfId="4536"/>
    <cellStyle name="Comma 7 2 3 3 4 2" xfId="22448"/>
    <cellStyle name="Comma 7 2 3 3 5" xfId="22449"/>
    <cellStyle name="Comma 7 2 3 4" xfId="4537"/>
    <cellStyle name="Comma 7 2 3 4 2" xfId="4538"/>
    <cellStyle name="Comma 7 2 3 4 2 2" xfId="22450"/>
    <cellStyle name="Comma 7 2 3 4 3" xfId="4539"/>
    <cellStyle name="Comma 7 2 3 4 3 2" xfId="22451"/>
    <cellStyle name="Comma 7 2 3 4 4" xfId="4540"/>
    <cellStyle name="Comma 7 2 3 4 4 2" xfId="22452"/>
    <cellStyle name="Comma 7 2 3 4 5" xfId="22453"/>
    <cellStyle name="Comma 7 2 3 5" xfId="4541"/>
    <cellStyle name="Comma 7 2 3 5 2" xfId="4542"/>
    <cellStyle name="Comma 7 2 3 5 2 2" xfId="22454"/>
    <cellStyle name="Comma 7 2 3 5 3" xfId="4543"/>
    <cellStyle name="Comma 7 2 3 5 3 2" xfId="22455"/>
    <cellStyle name="Comma 7 2 3 5 4" xfId="4544"/>
    <cellStyle name="Comma 7 2 3 5 4 2" xfId="22456"/>
    <cellStyle name="Comma 7 2 3 5 5" xfId="22457"/>
    <cellStyle name="Comma 7 2 3 6" xfId="4545"/>
    <cellStyle name="Comma 7 2 4" xfId="4546"/>
    <cellStyle name="Comma 7 2 4 2" xfId="4547"/>
    <cellStyle name="Comma 7 2 4 2 2" xfId="4548"/>
    <cellStyle name="Comma 7 2 4 2 2 2" xfId="4549"/>
    <cellStyle name="Comma 7 2 4 2 2 2 2" xfId="22458"/>
    <cellStyle name="Comma 7 2 4 2 2 3" xfId="4550"/>
    <cellStyle name="Comma 7 2 4 2 2 3 2" xfId="22459"/>
    <cellStyle name="Comma 7 2 4 2 2 4" xfId="4551"/>
    <cellStyle name="Comma 7 2 4 2 2 4 2" xfId="22460"/>
    <cellStyle name="Comma 7 2 4 2 2 5" xfId="22461"/>
    <cellStyle name="Comma 7 2 4 2 3" xfId="4552"/>
    <cellStyle name="Comma 7 2 4 3" xfId="4553"/>
    <cellStyle name="Comma 7 2 4 3 2" xfId="4554"/>
    <cellStyle name="Comma 7 2 4 3 2 2" xfId="22462"/>
    <cellStyle name="Comma 7 2 4 3 3" xfId="4555"/>
    <cellStyle name="Comma 7 2 4 3 3 2" xfId="22463"/>
    <cellStyle name="Comma 7 2 4 3 4" xfId="4556"/>
    <cellStyle name="Comma 7 2 4 3 4 2" xfId="22464"/>
    <cellStyle name="Comma 7 2 4 3 5" xfId="22465"/>
    <cellStyle name="Comma 7 2 4 4" xfId="4557"/>
    <cellStyle name="Comma 7 2 4 4 2" xfId="4558"/>
    <cellStyle name="Comma 7 2 4 4 2 2" xfId="22466"/>
    <cellStyle name="Comma 7 2 4 4 3" xfId="4559"/>
    <cellStyle name="Comma 7 2 4 4 3 2" xfId="22467"/>
    <cellStyle name="Comma 7 2 4 4 4" xfId="4560"/>
    <cellStyle name="Comma 7 2 4 4 4 2" xfId="22468"/>
    <cellStyle name="Comma 7 2 4 4 5" xfId="22469"/>
    <cellStyle name="Comma 7 2 4 5" xfId="4561"/>
    <cellStyle name="Comma 7 2 4 5 2" xfId="4562"/>
    <cellStyle name="Comma 7 2 4 5 2 2" xfId="22470"/>
    <cellStyle name="Comma 7 2 4 5 3" xfId="4563"/>
    <cellStyle name="Comma 7 2 4 5 3 2" xfId="22471"/>
    <cellStyle name="Comma 7 2 4 5 4" xfId="4564"/>
    <cellStyle name="Comma 7 2 4 5 4 2" xfId="22472"/>
    <cellStyle name="Comma 7 2 4 5 5" xfId="22473"/>
    <cellStyle name="Comma 7 2 4 6" xfId="4565"/>
    <cellStyle name="Comma 7 2 5" xfId="4566"/>
    <cellStyle name="Comma 7 2 5 2" xfId="4567"/>
    <cellStyle name="Comma 7 2 5 2 2" xfId="4568"/>
    <cellStyle name="Comma 7 2 5 2 2 2" xfId="4569"/>
    <cellStyle name="Comma 7 2 5 2 2 2 2" xfId="22474"/>
    <cellStyle name="Comma 7 2 5 2 2 3" xfId="4570"/>
    <cellStyle name="Comma 7 2 5 2 2 3 2" xfId="22475"/>
    <cellStyle name="Comma 7 2 5 2 2 4" xfId="4571"/>
    <cellStyle name="Comma 7 2 5 2 2 4 2" xfId="22476"/>
    <cellStyle name="Comma 7 2 5 2 2 5" xfId="22477"/>
    <cellStyle name="Comma 7 2 5 2 3" xfId="4572"/>
    <cellStyle name="Comma 7 2 5 3" xfId="4573"/>
    <cellStyle name="Comma 7 2 5 3 2" xfId="4574"/>
    <cellStyle name="Comma 7 2 5 3 2 2" xfId="22478"/>
    <cellStyle name="Comma 7 2 5 3 3" xfId="4575"/>
    <cellStyle name="Comma 7 2 5 3 3 2" xfId="22479"/>
    <cellStyle name="Comma 7 2 5 3 4" xfId="4576"/>
    <cellStyle name="Comma 7 2 5 3 4 2" xfId="22480"/>
    <cellStyle name="Comma 7 2 5 3 5" xfId="22481"/>
    <cellStyle name="Comma 7 2 5 4" xfId="4577"/>
    <cellStyle name="Comma 7 2 5 4 2" xfId="4578"/>
    <cellStyle name="Comma 7 2 5 4 2 2" xfId="22482"/>
    <cellStyle name="Comma 7 2 5 4 3" xfId="4579"/>
    <cellStyle name="Comma 7 2 5 4 3 2" xfId="22483"/>
    <cellStyle name="Comma 7 2 5 4 4" xfId="4580"/>
    <cellStyle name="Comma 7 2 5 4 4 2" xfId="22484"/>
    <cellStyle name="Comma 7 2 5 4 5" xfId="22485"/>
    <cellStyle name="Comma 7 2 5 5" xfId="4581"/>
    <cellStyle name="Comma 7 2 5 5 2" xfId="4582"/>
    <cellStyle name="Comma 7 2 5 5 2 2" xfId="22486"/>
    <cellStyle name="Comma 7 2 5 5 3" xfId="4583"/>
    <cellStyle name="Comma 7 2 5 5 3 2" xfId="22487"/>
    <cellStyle name="Comma 7 2 5 5 4" xfId="4584"/>
    <cellStyle name="Comma 7 2 5 5 4 2" xfId="22488"/>
    <cellStyle name="Comma 7 2 5 5 5" xfId="22489"/>
    <cellStyle name="Comma 7 2 5 6" xfId="4585"/>
    <cellStyle name="Comma 7 2 6" xfId="4586"/>
    <cellStyle name="Comma 7 2 6 2" xfId="4587"/>
    <cellStyle name="Comma 7 2 6 2 2" xfId="4588"/>
    <cellStyle name="Comma 7 2 6 2 2 2" xfId="22490"/>
    <cellStyle name="Comma 7 2 6 2 3" xfId="4589"/>
    <cellStyle name="Comma 7 2 6 2 3 2" xfId="22491"/>
    <cellStyle name="Comma 7 2 6 2 4" xfId="4590"/>
    <cellStyle name="Comma 7 2 6 2 4 2" xfId="22492"/>
    <cellStyle name="Comma 7 2 6 2 5" xfId="22493"/>
    <cellStyle name="Comma 7 2 6 3" xfId="4591"/>
    <cellStyle name="Comma 7 2 7" xfId="4592"/>
    <cellStyle name="Comma 7 2 8" xfId="4593"/>
    <cellStyle name="Comma 7 2 8 2" xfId="4594"/>
    <cellStyle name="Comma 7 2 8 2 2" xfId="22494"/>
    <cellStyle name="Comma 7 2 8 3" xfId="4595"/>
    <cellStyle name="Comma 7 2 8 3 2" xfId="22495"/>
    <cellStyle name="Comma 7 2 8 4" xfId="4596"/>
    <cellStyle name="Comma 7 2 8 4 2" xfId="22496"/>
    <cellStyle name="Comma 7 2 8 5" xfId="22497"/>
    <cellStyle name="Comma 7 2 9" xfId="4597"/>
    <cellStyle name="Comma 7 2 9 2" xfId="4598"/>
    <cellStyle name="Comma 7 2 9 2 2" xfId="22498"/>
    <cellStyle name="Comma 7 2 9 3" xfId="4599"/>
    <cellStyle name="Comma 7 2 9 3 2" xfId="22499"/>
    <cellStyle name="Comma 7 2 9 4" xfId="4600"/>
    <cellStyle name="Comma 7 2 9 4 2" xfId="22500"/>
    <cellStyle name="Comma 7 2 9 5" xfId="22501"/>
    <cellStyle name="Comma 7 3" xfId="4601"/>
    <cellStyle name="Comma 7 3 10" xfId="4602"/>
    <cellStyle name="Comma 7 3 2" xfId="4603"/>
    <cellStyle name="Comma 7 3 2 2" xfId="4604"/>
    <cellStyle name="Comma 7 3 2 2 2" xfId="4605"/>
    <cellStyle name="Comma 7 3 2 2 2 2" xfId="4606"/>
    <cellStyle name="Comma 7 3 2 2 2 2 2" xfId="4607"/>
    <cellStyle name="Comma 7 3 2 2 2 2 2 2" xfId="22502"/>
    <cellStyle name="Comma 7 3 2 2 2 2 3" xfId="4608"/>
    <cellStyle name="Comma 7 3 2 2 2 2 3 2" xfId="22503"/>
    <cellStyle name="Comma 7 3 2 2 2 2 4" xfId="4609"/>
    <cellStyle name="Comma 7 3 2 2 2 2 4 2" xfId="22504"/>
    <cellStyle name="Comma 7 3 2 2 2 2 5" xfId="22505"/>
    <cellStyle name="Comma 7 3 2 2 2 3" xfId="4610"/>
    <cellStyle name="Comma 7 3 2 2 3" xfId="4611"/>
    <cellStyle name="Comma 7 3 2 2 3 2" xfId="4612"/>
    <cellStyle name="Comma 7 3 2 2 3 2 2" xfId="22506"/>
    <cellStyle name="Comma 7 3 2 2 3 3" xfId="4613"/>
    <cellStyle name="Comma 7 3 2 2 3 3 2" xfId="22507"/>
    <cellStyle name="Comma 7 3 2 2 3 4" xfId="4614"/>
    <cellStyle name="Comma 7 3 2 2 3 4 2" xfId="22508"/>
    <cellStyle name="Comma 7 3 2 2 3 5" xfId="22509"/>
    <cellStyle name="Comma 7 3 2 2 4" xfId="4615"/>
    <cellStyle name="Comma 7 3 2 2 4 2" xfId="4616"/>
    <cellStyle name="Comma 7 3 2 2 4 2 2" xfId="22510"/>
    <cellStyle name="Comma 7 3 2 2 4 3" xfId="4617"/>
    <cellStyle name="Comma 7 3 2 2 4 3 2" xfId="22511"/>
    <cellStyle name="Comma 7 3 2 2 4 4" xfId="4618"/>
    <cellStyle name="Comma 7 3 2 2 4 4 2" xfId="22512"/>
    <cellStyle name="Comma 7 3 2 2 4 5" xfId="22513"/>
    <cellStyle name="Comma 7 3 2 2 5" xfId="4619"/>
    <cellStyle name="Comma 7 3 2 2 5 2" xfId="4620"/>
    <cellStyle name="Comma 7 3 2 2 5 2 2" xfId="22514"/>
    <cellStyle name="Comma 7 3 2 2 5 3" xfId="4621"/>
    <cellStyle name="Comma 7 3 2 2 5 3 2" xfId="22515"/>
    <cellStyle name="Comma 7 3 2 2 5 4" xfId="4622"/>
    <cellStyle name="Comma 7 3 2 2 5 4 2" xfId="22516"/>
    <cellStyle name="Comma 7 3 2 2 5 5" xfId="22517"/>
    <cellStyle name="Comma 7 3 2 2 6" xfId="4623"/>
    <cellStyle name="Comma 7 3 2 3" xfId="4624"/>
    <cellStyle name="Comma 7 3 2 3 2" xfId="4625"/>
    <cellStyle name="Comma 7 3 2 3 2 2" xfId="4626"/>
    <cellStyle name="Comma 7 3 2 3 2 2 2" xfId="4627"/>
    <cellStyle name="Comma 7 3 2 3 2 2 2 2" xfId="22518"/>
    <cellStyle name="Comma 7 3 2 3 2 2 3" xfId="4628"/>
    <cellStyle name="Comma 7 3 2 3 2 2 3 2" xfId="22519"/>
    <cellStyle name="Comma 7 3 2 3 2 2 4" xfId="4629"/>
    <cellStyle name="Comma 7 3 2 3 2 2 4 2" xfId="22520"/>
    <cellStyle name="Comma 7 3 2 3 2 2 5" xfId="22521"/>
    <cellStyle name="Comma 7 3 2 3 2 3" xfId="4630"/>
    <cellStyle name="Comma 7 3 2 3 3" xfId="4631"/>
    <cellStyle name="Comma 7 3 2 3 3 2" xfId="4632"/>
    <cellStyle name="Comma 7 3 2 3 3 2 2" xfId="22522"/>
    <cellStyle name="Comma 7 3 2 3 3 3" xfId="4633"/>
    <cellStyle name="Comma 7 3 2 3 3 3 2" xfId="22523"/>
    <cellStyle name="Comma 7 3 2 3 3 4" xfId="4634"/>
    <cellStyle name="Comma 7 3 2 3 3 4 2" xfId="22524"/>
    <cellStyle name="Comma 7 3 2 3 3 5" xfId="22525"/>
    <cellStyle name="Comma 7 3 2 3 4" xfId="4635"/>
    <cellStyle name="Comma 7 3 2 3 4 2" xfId="4636"/>
    <cellStyle name="Comma 7 3 2 3 4 2 2" xfId="22526"/>
    <cellStyle name="Comma 7 3 2 3 4 3" xfId="4637"/>
    <cellStyle name="Comma 7 3 2 3 4 3 2" xfId="22527"/>
    <cellStyle name="Comma 7 3 2 3 4 4" xfId="4638"/>
    <cellStyle name="Comma 7 3 2 3 4 4 2" xfId="22528"/>
    <cellStyle name="Comma 7 3 2 3 4 5" xfId="22529"/>
    <cellStyle name="Comma 7 3 2 3 5" xfId="4639"/>
    <cellStyle name="Comma 7 3 2 3 5 2" xfId="4640"/>
    <cellStyle name="Comma 7 3 2 3 5 2 2" xfId="22530"/>
    <cellStyle name="Comma 7 3 2 3 5 3" xfId="4641"/>
    <cellStyle name="Comma 7 3 2 3 5 3 2" xfId="22531"/>
    <cellStyle name="Comma 7 3 2 3 5 4" xfId="4642"/>
    <cellStyle name="Comma 7 3 2 3 5 4 2" xfId="22532"/>
    <cellStyle name="Comma 7 3 2 3 5 5" xfId="22533"/>
    <cellStyle name="Comma 7 3 2 3 6" xfId="4643"/>
    <cellStyle name="Comma 7 3 2 4" xfId="4644"/>
    <cellStyle name="Comma 7 3 2 4 2" xfId="4645"/>
    <cellStyle name="Comma 7 3 2 4 2 2" xfId="4646"/>
    <cellStyle name="Comma 7 3 2 4 2 2 2" xfId="4647"/>
    <cellStyle name="Comma 7 3 2 4 2 2 2 2" xfId="22534"/>
    <cellStyle name="Comma 7 3 2 4 2 2 3" xfId="4648"/>
    <cellStyle name="Comma 7 3 2 4 2 2 3 2" xfId="22535"/>
    <cellStyle name="Comma 7 3 2 4 2 2 4" xfId="4649"/>
    <cellStyle name="Comma 7 3 2 4 2 2 4 2" xfId="22536"/>
    <cellStyle name="Comma 7 3 2 4 2 2 5" xfId="22537"/>
    <cellStyle name="Comma 7 3 2 4 2 3" xfId="4650"/>
    <cellStyle name="Comma 7 3 2 4 3" xfId="4651"/>
    <cellStyle name="Comma 7 3 2 4 3 2" xfId="4652"/>
    <cellStyle name="Comma 7 3 2 4 3 2 2" xfId="22538"/>
    <cellStyle name="Comma 7 3 2 4 3 3" xfId="4653"/>
    <cellStyle name="Comma 7 3 2 4 3 3 2" xfId="22539"/>
    <cellStyle name="Comma 7 3 2 4 3 4" xfId="4654"/>
    <cellStyle name="Comma 7 3 2 4 3 4 2" xfId="22540"/>
    <cellStyle name="Comma 7 3 2 4 3 5" xfId="22541"/>
    <cellStyle name="Comma 7 3 2 4 4" xfId="4655"/>
    <cellStyle name="Comma 7 3 2 4 4 2" xfId="4656"/>
    <cellStyle name="Comma 7 3 2 4 4 2 2" xfId="22542"/>
    <cellStyle name="Comma 7 3 2 4 4 3" xfId="4657"/>
    <cellStyle name="Comma 7 3 2 4 4 3 2" xfId="22543"/>
    <cellStyle name="Comma 7 3 2 4 4 4" xfId="4658"/>
    <cellStyle name="Comma 7 3 2 4 4 4 2" xfId="22544"/>
    <cellStyle name="Comma 7 3 2 4 4 5" xfId="22545"/>
    <cellStyle name="Comma 7 3 2 4 5" xfId="4659"/>
    <cellStyle name="Comma 7 3 2 4 5 2" xfId="4660"/>
    <cellStyle name="Comma 7 3 2 4 5 2 2" xfId="22546"/>
    <cellStyle name="Comma 7 3 2 4 5 3" xfId="4661"/>
    <cellStyle name="Comma 7 3 2 4 5 3 2" xfId="22547"/>
    <cellStyle name="Comma 7 3 2 4 5 4" xfId="4662"/>
    <cellStyle name="Comma 7 3 2 4 5 4 2" xfId="22548"/>
    <cellStyle name="Comma 7 3 2 4 5 5" xfId="22549"/>
    <cellStyle name="Comma 7 3 2 4 6" xfId="4663"/>
    <cellStyle name="Comma 7 3 2 5" xfId="4664"/>
    <cellStyle name="Comma 7 3 2 5 2" xfId="4665"/>
    <cellStyle name="Comma 7 3 2 5 2 2" xfId="4666"/>
    <cellStyle name="Comma 7 3 2 5 2 2 2" xfId="22550"/>
    <cellStyle name="Comma 7 3 2 5 2 3" xfId="4667"/>
    <cellStyle name="Comma 7 3 2 5 2 3 2" xfId="22551"/>
    <cellStyle name="Comma 7 3 2 5 2 4" xfId="4668"/>
    <cellStyle name="Comma 7 3 2 5 2 4 2" xfId="22552"/>
    <cellStyle name="Comma 7 3 2 5 2 5" xfId="22553"/>
    <cellStyle name="Comma 7 3 2 5 3" xfId="4669"/>
    <cellStyle name="Comma 7 3 2 6" xfId="4670"/>
    <cellStyle name="Comma 7 3 2 6 2" xfId="4671"/>
    <cellStyle name="Comma 7 3 2 6 2 2" xfId="22554"/>
    <cellStyle name="Comma 7 3 2 6 3" xfId="4672"/>
    <cellStyle name="Comma 7 3 2 6 3 2" xfId="22555"/>
    <cellStyle name="Comma 7 3 2 6 4" xfId="4673"/>
    <cellStyle name="Comma 7 3 2 6 4 2" xfId="22556"/>
    <cellStyle name="Comma 7 3 2 6 5" xfId="22557"/>
    <cellStyle name="Comma 7 3 2 7" xfId="4674"/>
    <cellStyle name="Comma 7 3 2 7 2" xfId="4675"/>
    <cellStyle name="Comma 7 3 2 7 2 2" xfId="22558"/>
    <cellStyle name="Comma 7 3 2 7 3" xfId="4676"/>
    <cellStyle name="Comma 7 3 2 7 3 2" xfId="22559"/>
    <cellStyle name="Comma 7 3 2 7 4" xfId="4677"/>
    <cellStyle name="Comma 7 3 2 7 4 2" xfId="22560"/>
    <cellStyle name="Comma 7 3 2 7 5" xfId="22561"/>
    <cellStyle name="Comma 7 3 2 8" xfId="4678"/>
    <cellStyle name="Comma 7 3 2 8 2" xfId="4679"/>
    <cellStyle name="Comma 7 3 2 8 2 2" xfId="22562"/>
    <cellStyle name="Comma 7 3 2 8 3" xfId="4680"/>
    <cellStyle name="Comma 7 3 2 8 3 2" xfId="22563"/>
    <cellStyle name="Comma 7 3 2 8 4" xfId="4681"/>
    <cellStyle name="Comma 7 3 2 8 4 2" xfId="22564"/>
    <cellStyle name="Comma 7 3 2 8 5" xfId="22565"/>
    <cellStyle name="Comma 7 3 2 9" xfId="4682"/>
    <cellStyle name="Comma 7 3 3" xfId="4683"/>
    <cellStyle name="Comma 7 3 3 2" xfId="4684"/>
    <cellStyle name="Comma 7 3 3 2 2" xfId="4685"/>
    <cellStyle name="Comma 7 3 3 2 2 2" xfId="4686"/>
    <cellStyle name="Comma 7 3 3 2 2 2 2" xfId="22566"/>
    <cellStyle name="Comma 7 3 3 2 2 3" xfId="4687"/>
    <cellStyle name="Comma 7 3 3 2 2 3 2" xfId="22567"/>
    <cellStyle name="Comma 7 3 3 2 2 4" xfId="4688"/>
    <cellStyle name="Comma 7 3 3 2 2 4 2" xfId="22568"/>
    <cellStyle name="Comma 7 3 3 2 2 5" xfId="22569"/>
    <cellStyle name="Comma 7 3 3 2 3" xfId="4689"/>
    <cellStyle name="Comma 7 3 3 3" xfId="4690"/>
    <cellStyle name="Comma 7 3 3 3 2" xfId="4691"/>
    <cellStyle name="Comma 7 3 3 3 2 2" xfId="22570"/>
    <cellStyle name="Comma 7 3 3 3 3" xfId="4692"/>
    <cellStyle name="Comma 7 3 3 3 3 2" xfId="22571"/>
    <cellStyle name="Comma 7 3 3 3 4" xfId="4693"/>
    <cellStyle name="Comma 7 3 3 3 4 2" xfId="22572"/>
    <cellStyle name="Comma 7 3 3 3 5" xfId="22573"/>
    <cellStyle name="Comma 7 3 3 4" xfId="4694"/>
    <cellStyle name="Comma 7 3 3 4 2" xfId="4695"/>
    <cellStyle name="Comma 7 3 3 4 2 2" xfId="22574"/>
    <cellStyle name="Comma 7 3 3 4 3" xfId="4696"/>
    <cellStyle name="Comma 7 3 3 4 3 2" xfId="22575"/>
    <cellStyle name="Comma 7 3 3 4 4" xfId="4697"/>
    <cellStyle name="Comma 7 3 3 4 4 2" xfId="22576"/>
    <cellStyle name="Comma 7 3 3 4 5" xfId="22577"/>
    <cellStyle name="Comma 7 3 3 5" xfId="4698"/>
    <cellStyle name="Comma 7 3 3 5 2" xfId="4699"/>
    <cellStyle name="Comma 7 3 3 5 2 2" xfId="22578"/>
    <cellStyle name="Comma 7 3 3 5 3" xfId="4700"/>
    <cellStyle name="Comma 7 3 3 5 3 2" xfId="22579"/>
    <cellStyle name="Comma 7 3 3 5 4" xfId="4701"/>
    <cellStyle name="Comma 7 3 3 5 4 2" xfId="22580"/>
    <cellStyle name="Comma 7 3 3 5 5" xfId="22581"/>
    <cellStyle name="Comma 7 3 3 6" xfId="4702"/>
    <cellStyle name="Comma 7 3 4" xfId="4703"/>
    <cellStyle name="Comma 7 3 4 2" xfId="4704"/>
    <cellStyle name="Comma 7 3 4 2 2" xfId="4705"/>
    <cellStyle name="Comma 7 3 4 2 2 2" xfId="4706"/>
    <cellStyle name="Comma 7 3 4 2 2 2 2" xfId="22582"/>
    <cellStyle name="Comma 7 3 4 2 2 3" xfId="4707"/>
    <cellStyle name="Comma 7 3 4 2 2 3 2" xfId="22583"/>
    <cellStyle name="Comma 7 3 4 2 2 4" xfId="4708"/>
    <cellStyle name="Comma 7 3 4 2 2 4 2" xfId="22584"/>
    <cellStyle name="Comma 7 3 4 2 2 5" xfId="22585"/>
    <cellStyle name="Comma 7 3 4 2 3" xfId="4709"/>
    <cellStyle name="Comma 7 3 4 3" xfId="4710"/>
    <cellStyle name="Comma 7 3 4 3 2" xfId="4711"/>
    <cellStyle name="Comma 7 3 4 3 2 2" xfId="22586"/>
    <cellStyle name="Comma 7 3 4 3 3" xfId="4712"/>
    <cellStyle name="Comma 7 3 4 3 3 2" xfId="22587"/>
    <cellStyle name="Comma 7 3 4 3 4" xfId="4713"/>
    <cellStyle name="Comma 7 3 4 3 4 2" xfId="22588"/>
    <cellStyle name="Comma 7 3 4 3 5" xfId="22589"/>
    <cellStyle name="Comma 7 3 4 4" xfId="4714"/>
    <cellStyle name="Comma 7 3 4 4 2" xfId="4715"/>
    <cellStyle name="Comma 7 3 4 4 2 2" xfId="22590"/>
    <cellStyle name="Comma 7 3 4 4 3" xfId="4716"/>
    <cellStyle name="Comma 7 3 4 4 3 2" xfId="22591"/>
    <cellStyle name="Comma 7 3 4 4 4" xfId="4717"/>
    <cellStyle name="Comma 7 3 4 4 4 2" xfId="22592"/>
    <cellStyle name="Comma 7 3 4 4 5" xfId="22593"/>
    <cellStyle name="Comma 7 3 4 5" xfId="4718"/>
    <cellStyle name="Comma 7 3 4 5 2" xfId="4719"/>
    <cellStyle name="Comma 7 3 4 5 2 2" xfId="22594"/>
    <cellStyle name="Comma 7 3 4 5 3" xfId="4720"/>
    <cellStyle name="Comma 7 3 4 5 3 2" xfId="22595"/>
    <cellStyle name="Comma 7 3 4 5 4" xfId="4721"/>
    <cellStyle name="Comma 7 3 4 5 4 2" xfId="22596"/>
    <cellStyle name="Comma 7 3 4 5 5" xfId="22597"/>
    <cellStyle name="Comma 7 3 4 6" xfId="4722"/>
    <cellStyle name="Comma 7 3 5" xfId="4723"/>
    <cellStyle name="Comma 7 3 5 2" xfId="4724"/>
    <cellStyle name="Comma 7 3 5 2 2" xfId="4725"/>
    <cellStyle name="Comma 7 3 5 2 2 2" xfId="4726"/>
    <cellStyle name="Comma 7 3 5 2 2 2 2" xfId="22598"/>
    <cellStyle name="Comma 7 3 5 2 2 3" xfId="4727"/>
    <cellStyle name="Comma 7 3 5 2 2 3 2" xfId="22599"/>
    <cellStyle name="Comma 7 3 5 2 2 4" xfId="4728"/>
    <cellStyle name="Comma 7 3 5 2 2 4 2" xfId="22600"/>
    <cellStyle name="Comma 7 3 5 2 2 5" xfId="22601"/>
    <cellStyle name="Comma 7 3 5 2 3" xfId="4729"/>
    <cellStyle name="Comma 7 3 5 3" xfId="4730"/>
    <cellStyle name="Comma 7 3 5 3 2" xfId="4731"/>
    <cellStyle name="Comma 7 3 5 3 2 2" xfId="22602"/>
    <cellStyle name="Comma 7 3 5 3 3" xfId="4732"/>
    <cellStyle name="Comma 7 3 5 3 3 2" xfId="22603"/>
    <cellStyle name="Comma 7 3 5 3 4" xfId="4733"/>
    <cellStyle name="Comma 7 3 5 3 4 2" xfId="22604"/>
    <cellStyle name="Comma 7 3 5 3 5" xfId="22605"/>
    <cellStyle name="Comma 7 3 5 4" xfId="4734"/>
    <cellStyle name="Comma 7 3 5 4 2" xfId="4735"/>
    <cellStyle name="Comma 7 3 5 4 2 2" xfId="22606"/>
    <cellStyle name="Comma 7 3 5 4 3" xfId="4736"/>
    <cellStyle name="Comma 7 3 5 4 3 2" xfId="22607"/>
    <cellStyle name="Comma 7 3 5 4 4" xfId="4737"/>
    <cellStyle name="Comma 7 3 5 4 4 2" xfId="22608"/>
    <cellStyle name="Comma 7 3 5 4 5" xfId="22609"/>
    <cellStyle name="Comma 7 3 5 5" xfId="4738"/>
    <cellStyle name="Comma 7 3 5 5 2" xfId="4739"/>
    <cellStyle name="Comma 7 3 5 5 2 2" xfId="22610"/>
    <cellStyle name="Comma 7 3 5 5 3" xfId="4740"/>
    <cellStyle name="Comma 7 3 5 5 3 2" xfId="22611"/>
    <cellStyle name="Comma 7 3 5 5 4" xfId="4741"/>
    <cellStyle name="Comma 7 3 5 5 4 2" xfId="22612"/>
    <cellStyle name="Comma 7 3 5 5 5" xfId="22613"/>
    <cellStyle name="Comma 7 3 5 6" xfId="4742"/>
    <cellStyle name="Comma 7 3 6" xfId="4743"/>
    <cellStyle name="Comma 7 3 6 2" xfId="4744"/>
    <cellStyle name="Comma 7 3 6 2 2" xfId="4745"/>
    <cellStyle name="Comma 7 3 6 2 2 2" xfId="22614"/>
    <cellStyle name="Comma 7 3 6 2 3" xfId="4746"/>
    <cellStyle name="Comma 7 3 6 2 3 2" xfId="22615"/>
    <cellStyle name="Comma 7 3 6 2 4" xfId="4747"/>
    <cellStyle name="Comma 7 3 6 2 4 2" xfId="22616"/>
    <cellStyle name="Comma 7 3 6 2 5" xfId="22617"/>
    <cellStyle name="Comma 7 3 6 3" xfId="4748"/>
    <cellStyle name="Comma 7 3 7" xfId="4749"/>
    <cellStyle name="Comma 7 3 7 2" xfId="4750"/>
    <cellStyle name="Comma 7 3 7 2 2" xfId="22618"/>
    <cellStyle name="Comma 7 3 7 3" xfId="4751"/>
    <cellStyle name="Comma 7 3 7 3 2" xfId="22619"/>
    <cellStyle name="Comma 7 3 7 4" xfId="4752"/>
    <cellStyle name="Comma 7 3 7 4 2" xfId="22620"/>
    <cellStyle name="Comma 7 3 7 5" xfId="22621"/>
    <cellStyle name="Comma 7 3 8" xfId="4753"/>
    <cellStyle name="Comma 7 3 8 2" xfId="4754"/>
    <cellStyle name="Comma 7 3 8 2 2" xfId="22622"/>
    <cellStyle name="Comma 7 3 8 3" xfId="4755"/>
    <cellStyle name="Comma 7 3 8 3 2" xfId="22623"/>
    <cellStyle name="Comma 7 3 8 4" xfId="4756"/>
    <cellStyle name="Comma 7 3 8 4 2" xfId="22624"/>
    <cellStyle name="Comma 7 3 8 5" xfId="22625"/>
    <cellStyle name="Comma 7 3 9" xfId="4757"/>
    <cellStyle name="Comma 7 3 9 2" xfId="4758"/>
    <cellStyle name="Comma 7 3 9 2 2" xfId="22626"/>
    <cellStyle name="Comma 7 3 9 3" xfId="4759"/>
    <cellStyle name="Comma 7 3 9 3 2" xfId="22627"/>
    <cellStyle name="Comma 7 3 9 4" xfId="4760"/>
    <cellStyle name="Comma 7 3 9 4 2" xfId="22628"/>
    <cellStyle name="Comma 7 3 9 5" xfId="22629"/>
    <cellStyle name="Comma 7 4" xfId="4761"/>
    <cellStyle name="Comma 7 4 2" xfId="4762"/>
    <cellStyle name="Comma 7 4 2 2" xfId="4763"/>
    <cellStyle name="Comma 7 4 2 2 2" xfId="4764"/>
    <cellStyle name="Comma 7 4 2 2 2 2" xfId="4765"/>
    <cellStyle name="Comma 7 4 2 2 2 2 2" xfId="22630"/>
    <cellStyle name="Comma 7 4 2 2 2 3" xfId="4766"/>
    <cellStyle name="Comma 7 4 2 2 2 3 2" xfId="22631"/>
    <cellStyle name="Comma 7 4 2 2 2 4" xfId="4767"/>
    <cellStyle name="Comma 7 4 2 2 2 4 2" xfId="22632"/>
    <cellStyle name="Comma 7 4 2 2 2 5" xfId="22633"/>
    <cellStyle name="Comma 7 4 2 2 3" xfId="4768"/>
    <cellStyle name="Comma 7 4 2 3" xfId="4769"/>
    <cellStyle name="Comma 7 4 2 3 2" xfId="4770"/>
    <cellStyle name="Comma 7 4 2 3 2 2" xfId="22634"/>
    <cellStyle name="Comma 7 4 2 3 3" xfId="4771"/>
    <cellStyle name="Comma 7 4 2 3 3 2" xfId="22635"/>
    <cellStyle name="Comma 7 4 2 3 4" xfId="4772"/>
    <cellStyle name="Comma 7 4 2 3 4 2" xfId="22636"/>
    <cellStyle name="Comma 7 4 2 3 5" xfId="22637"/>
    <cellStyle name="Comma 7 4 2 4" xfId="4773"/>
    <cellStyle name="Comma 7 4 2 4 2" xfId="4774"/>
    <cellStyle name="Comma 7 4 2 4 2 2" xfId="22638"/>
    <cellStyle name="Comma 7 4 2 4 3" xfId="4775"/>
    <cellStyle name="Comma 7 4 2 4 3 2" xfId="22639"/>
    <cellStyle name="Comma 7 4 2 4 4" xfId="4776"/>
    <cellStyle name="Comma 7 4 2 4 4 2" xfId="22640"/>
    <cellStyle name="Comma 7 4 2 4 5" xfId="22641"/>
    <cellStyle name="Comma 7 4 2 5" xfId="4777"/>
    <cellStyle name="Comma 7 4 2 5 2" xfId="4778"/>
    <cellStyle name="Comma 7 4 2 5 2 2" xfId="22642"/>
    <cellStyle name="Comma 7 4 2 5 3" xfId="4779"/>
    <cellStyle name="Comma 7 4 2 5 3 2" xfId="22643"/>
    <cellStyle name="Comma 7 4 2 5 4" xfId="4780"/>
    <cellStyle name="Comma 7 4 2 5 4 2" xfId="22644"/>
    <cellStyle name="Comma 7 4 2 5 5" xfId="22645"/>
    <cellStyle name="Comma 7 4 2 6" xfId="4781"/>
    <cellStyle name="Comma 7 4 3" xfId="4782"/>
    <cellStyle name="Comma 7 4 3 2" xfId="4783"/>
    <cellStyle name="Comma 7 4 3 2 2" xfId="4784"/>
    <cellStyle name="Comma 7 4 3 2 2 2" xfId="4785"/>
    <cellStyle name="Comma 7 4 3 2 2 2 2" xfId="22646"/>
    <cellStyle name="Comma 7 4 3 2 2 3" xfId="4786"/>
    <cellStyle name="Comma 7 4 3 2 2 3 2" xfId="22647"/>
    <cellStyle name="Comma 7 4 3 2 2 4" xfId="4787"/>
    <cellStyle name="Comma 7 4 3 2 2 4 2" xfId="22648"/>
    <cellStyle name="Comma 7 4 3 2 2 5" xfId="22649"/>
    <cellStyle name="Comma 7 4 3 2 3" xfId="4788"/>
    <cellStyle name="Comma 7 4 3 3" xfId="4789"/>
    <cellStyle name="Comma 7 4 3 3 2" xfId="4790"/>
    <cellStyle name="Comma 7 4 3 3 2 2" xfId="22650"/>
    <cellStyle name="Comma 7 4 3 3 3" xfId="4791"/>
    <cellStyle name="Comma 7 4 3 3 3 2" xfId="22651"/>
    <cellStyle name="Comma 7 4 3 3 4" xfId="4792"/>
    <cellStyle name="Comma 7 4 3 3 4 2" xfId="22652"/>
    <cellStyle name="Comma 7 4 3 3 5" xfId="22653"/>
    <cellStyle name="Comma 7 4 3 4" xfId="4793"/>
    <cellStyle name="Comma 7 4 3 4 2" xfId="4794"/>
    <cellStyle name="Comma 7 4 3 4 2 2" xfId="22654"/>
    <cellStyle name="Comma 7 4 3 4 3" xfId="4795"/>
    <cellStyle name="Comma 7 4 3 4 3 2" xfId="22655"/>
    <cellStyle name="Comma 7 4 3 4 4" xfId="4796"/>
    <cellStyle name="Comma 7 4 3 4 4 2" xfId="22656"/>
    <cellStyle name="Comma 7 4 3 4 5" xfId="22657"/>
    <cellStyle name="Comma 7 4 3 5" xfId="4797"/>
    <cellStyle name="Comma 7 4 3 5 2" xfId="4798"/>
    <cellStyle name="Comma 7 4 3 5 2 2" xfId="22658"/>
    <cellStyle name="Comma 7 4 3 5 3" xfId="4799"/>
    <cellStyle name="Comma 7 4 3 5 3 2" xfId="22659"/>
    <cellStyle name="Comma 7 4 3 5 4" xfId="4800"/>
    <cellStyle name="Comma 7 4 3 5 4 2" xfId="22660"/>
    <cellStyle name="Comma 7 4 3 5 5" xfId="22661"/>
    <cellStyle name="Comma 7 4 3 6" xfId="4801"/>
    <cellStyle name="Comma 7 4 4" xfId="4802"/>
    <cellStyle name="Comma 7 4 4 2" xfId="4803"/>
    <cellStyle name="Comma 7 4 4 2 2" xfId="4804"/>
    <cellStyle name="Comma 7 4 4 2 2 2" xfId="4805"/>
    <cellStyle name="Comma 7 4 4 2 2 2 2" xfId="22662"/>
    <cellStyle name="Comma 7 4 4 2 2 3" xfId="4806"/>
    <cellStyle name="Comma 7 4 4 2 2 3 2" xfId="22663"/>
    <cellStyle name="Comma 7 4 4 2 2 4" xfId="4807"/>
    <cellStyle name="Comma 7 4 4 2 2 4 2" xfId="22664"/>
    <cellStyle name="Comma 7 4 4 2 2 5" xfId="22665"/>
    <cellStyle name="Comma 7 4 4 2 3" xfId="4808"/>
    <cellStyle name="Comma 7 4 4 3" xfId="4809"/>
    <cellStyle name="Comma 7 4 4 3 2" xfId="4810"/>
    <cellStyle name="Comma 7 4 4 3 2 2" xfId="22666"/>
    <cellStyle name="Comma 7 4 4 3 3" xfId="4811"/>
    <cellStyle name="Comma 7 4 4 3 3 2" xfId="22667"/>
    <cellStyle name="Comma 7 4 4 3 4" xfId="4812"/>
    <cellStyle name="Comma 7 4 4 3 4 2" xfId="22668"/>
    <cellStyle name="Comma 7 4 4 3 5" xfId="22669"/>
    <cellStyle name="Comma 7 4 4 4" xfId="4813"/>
    <cellStyle name="Comma 7 4 4 4 2" xfId="4814"/>
    <cellStyle name="Comma 7 4 4 4 2 2" xfId="22670"/>
    <cellStyle name="Comma 7 4 4 4 3" xfId="4815"/>
    <cellStyle name="Comma 7 4 4 4 3 2" xfId="22671"/>
    <cellStyle name="Comma 7 4 4 4 4" xfId="4816"/>
    <cellStyle name="Comma 7 4 4 4 4 2" xfId="22672"/>
    <cellStyle name="Comma 7 4 4 4 5" xfId="22673"/>
    <cellStyle name="Comma 7 4 4 5" xfId="4817"/>
    <cellStyle name="Comma 7 4 4 5 2" xfId="4818"/>
    <cellStyle name="Comma 7 4 4 5 2 2" xfId="22674"/>
    <cellStyle name="Comma 7 4 4 5 3" xfId="4819"/>
    <cellStyle name="Comma 7 4 4 5 3 2" xfId="22675"/>
    <cellStyle name="Comma 7 4 4 5 4" xfId="4820"/>
    <cellStyle name="Comma 7 4 4 5 4 2" xfId="22676"/>
    <cellStyle name="Comma 7 4 4 5 5" xfId="22677"/>
    <cellStyle name="Comma 7 4 4 6" xfId="4821"/>
    <cellStyle name="Comma 7 4 5" xfId="4822"/>
    <cellStyle name="Comma 7 4 5 2" xfId="4823"/>
    <cellStyle name="Comma 7 4 5 2 2" xfId="4824"/>
    <cellStyle name="Comma 7 4 5 2 2 2" xfId="22678"/>
    <cellStyle name="Comma 7 4 5 2 3" xfId="4825"/>
    <cellStyle name="Comma 7 4 5 2 3 2" xfId="22679"/>
    <cellStyle name="Comma 7 4 5 2 4" xfId="4826"/>
    <cellStyle name="Comma 7 4 5 2 4 2" xfId="22680"/>
    <cellStyle name="Comma 7 4 5 2 5" xfId="22681"/>
    <cellStyle name="Comma 7 4 5 3" xfId="4827"/>
    <cellStyle name="Comma 7 4 6" xfId="4828"/>
    <cellStyle name="Comma 7 4 6 2" xfId="4829"/>
    <cellStyle name="Comma 7 4 6 2 2" xfId="22682"/>
    <cellStyle name="Comma 7 4 6 3" xfId="4830"/>
    <cellStyle name="Comma 7 4 6 3 2" xfId="22683"/>
    <cellStyle name="Comma 7 4 6 4" xfId="4831"/>
    <cellStyle name="Comma 7 4 6 4 2" xfId="22684"/>
    <cellStyle name="Comma 7 4 6 5" xfId="22685"/>
    <cellStyle name="Comma 7 4 7" xfId="4832"/>
    <cellStyle name="Comma 7 4 7 2" xfId="4833"/>
    <cellStyle name="Comma 7 4 7 2 2" xfId="22686"/>
    <cellStyle name="Comma 7 4 7 3" xfId="4834"/>
    <cellStyle name="Comma 7 4 7 3 2" xfId="22687"/>
    <cellStyle name="Comma 7 4 7 4" xfId="4835"/>
    <cellStyle name="Comma 7 4 7 4 2" xfId="22688"/>
    <cellStyle name="Comma 7 4 7 5" xfId="22689"/>
    <cellStyle name="Comma 7 4 8" xfId="4836"/>
    <cellStyle name="Comma 7 4 8 2" xfId="4837"/>
    <cellStyle name="Comma 7 4 8 2 2" xfId="22690"/>
    <cellStyle name="Comma 7 4 8 3" xfId="4838"/>
    <cellStyle name="Comma 7 4 8 3 2" xfId="22691"/>
    <cellStyle name="Comma 7 4 8 4" xfId="4839"/>
    <cellStyle name="Comma 7 4 8 4 2" xfId="22692"/>
    <cellStyle name="Comma 7 4 8 5" xfId="22693"/>
    <cellStyle name="Comma 7 4 9" xfId="4840"/>
    <cellStyle name="Comma 7 5" xfId="4841"/>
    <cellStyle name="Comma 7 5 2" xfId="4842"/>
    <cellStyle name="Comma 7 5 2 2" xfId="4843"/>
    <cellStyle name="Comma 7 5 2 2 2" xfId="4844"/>
    <cellStyle name="Comma 7 5 2 2 2 2" xfId="4845"/>
    <cellStyle name="Comma 7 5 2 2 2 2 2" xfId="22694"/>
    <cellStyle name="Comma 7 5 2 2 2 3" xfId="4846"/>
    <cellStyle name="Comma 7 5 2 2 2 3 2" xfId="22695"/>
    <cellStyle name="Comma 7 5 2 2 2 4" xfId="4847"/>
    <cellStyle name="Comma 7 5 2 2 2 4 2" xfId="22696"/>
    <cellStyle name="Comma 7 5 2 2 2 5" xfId="22697"/>
    <cellStyle name="Comma 7 5 2 2 3" xfId="4848"/>
    <cellStyle name="Comma 7 5 2 3" xfId="4849"/>
    <cellStyle name="Comma 7 5 2 3 2" xfId="4850"/>
    <cellStyle name="Comma 7 5 2 3 2 2" xfId="22698"/>
    <cellStyle name="Comma 7 5 2 3 3" xfId="4851"/>
    <cellStyle name="Comma 7 5 2 3 3 2" xfId="22699"/>
    <cellStyle name="Comma 7 5 2 3 4" xfId="4852"/>
    <cellStyle name="Comma 7 5 2 3 4 2" xfId="22700"/>
    <cellStyle name="Comma 7 5 2 3 5" xfId="22701"/>
    <cellStyle name="Comma 7 5 2 4" xfId="4853"/>
    <cellStyle name="Comma 7 5 2 4 2" xfId="4854"/>
    <cellStyle name="Comma 7 5 2 4 2 2" xfId="22702"/>
    <cellStyle name="Comma 7 5 2 4 3" xfId="4855"/>
    <cellStyle name="Comma 7 5 2 4 3 2" xfId="22703"/>
    <cellStyle name="Comma 7 5 2 4 4" xfId="4856"/>
    <cellStyle name="Comma 7 5 2 4 4 2" xfId="22704"/>
    <cellStyle name="Comma 7 5 2 4 5" xfId="22705"/>
    <cellStyle name="Comma 7 5 2 5" xfId="4857"/>
    <cellStyle name="Comma 7 5 2 5 2" xfId="4858"/>
    <cellStyle name="Comma 7 5 2 5 2 2" xfId="22706"/>
    <cellStyle name="Comma 7 5 2 5 3" xfId="4859"/>
    <cellStyle name="Comma 7 5 2 5 3 2" xfId="22707"/>
    <cellStyle name="Comma 7 5 2 5 4" xfId="4860"/>
    <cellStyle name="Comma 7 5 2 5 4 2" xfId="22708"/>
    <cellStyle name="Comma 7 5 2 5 5" xfId="22709"/>
    <cellStyle name="Comma 7 5 2 6" xfId="4861"/>
    <cellStyle name="Comma 7 5 3" xfId="4862"/>
    <cellStyle name="Comma 7 5 3 2" xfId="4863"/>
    <cellStyle name="Comma 7 5 3 2 2" xfId="4864"/>
    <cellStyle name="Comma 7 5 3 2 2 2" xfId="4865"/>
    <cellStyle name="Comma 7 5 3 2 2 2 2" xfId="22710"/>
    <cellStyle name="Comma 7 5 3 2 2 3" xfId="4866"/>
    <cellStyle name="Comma 7 5 3 2 2 3 2" xfId="22711"/>
    <cellStyle name="Comma 7 5 3 2 2 4" xfId="4867"/>
    <cellStyle name="Comma 7 5 3 2 2 4 2" xfId="22712"/>
    <cellStyle name="Comma 7 5 3 2 2 5" xfId="22713"/>
    <cellStyle name="Comma 7 5 3 2 3" xfId="4868"/>
    <cellStyle name="Comma 7 5 3 3" xfId="4869"/>
    <cellStyle name="Comma 7 5 3 3 2" xfId="4870"/>
    <cellStyle name="Comma 7 5 3 3 2 2" xfId="22714"/>
    <cellStyle name="Comma 7 5 3 3 3" xfId="4871"/>
    <cellStyle name="Comma 7 5 3 3 3 2" xfId="22715"/>
    <cellStyle name="Comma 7 5 3 3 4" xfId="4872"/>
    <cellStyle name="Comma 7 5 3 3 4 2" xfId="22716"/>
    <cellStyle name="Comma 7 5 3 3 5" xfId="22717"/>
    <cellStyle name="Comma 7 5 3 4" xfId="4873"/>
    <cellStyle name="Comma 7 5 3 4 2" xfId="4874"/>
    <cellStyle name="Comma 7 5 3 4 2 2" xfId="22718"/>
    <cellStyle name="Comma 7 5 3 4 3" xfId="4875"/>
    <cellStyle name="Comma 7 5 3 4 3 2" xfId="22719"/>
    <cellStyle name="Comma 7 5 3 4 4" xfId="4876"/>
    <cellStyle name="Comma 7 5 3 4 4 2" xfId="22720"/>
    <cellStyle name="Comma 7 5 3 4 5" xfId="22721"/>
    <cellStyle name="Comma 7 5 3 5" xfId="4877"/>
    <cellStyle name="Comma 7 5 3 5 2" xfId="4878"/>
    <cellStyle name="Comma 7 5 3 5 2 2" xfId="22722"/>
    <cellStyle name="Comma 7 5 3 5 3" xfId="4879"/>
    <cellStyle name="Comma 7 5 3 5 3 2" xfId="22723"/>
    <cellStyle name="Comma 7 5 3 5 4" xfId="4880"/>
    <cellStyle name="Comma 7 5 3 5 4 2" xfId="22724"/>
    <cellStyle name="Comma 7 5 3 5 5" xfId="22725"/>
    <cellStyle name="Comma 7 5 3 6" xfId="4881"/>
    <cellStyle name="Comma 7 5 4" xfId="4882"/>
    <cellStyle name="Comma 7 5 4 2" xfId="4883"/>
    <cellStyle name="Comma 7 5 4 2 2" xfId="4884"/>
    <cellStyle name="Comma 7 5 4 2 2 2" xfId="4885"/>
    <cellStyle name="Comma 7 5 4 2 2 2 2" xfId="22726"/>
    <cellStyle name="Comma 7 5 4 2 2 3" xfId="4886"/>
    <cellStyle name="Comma 7 5 4 2 2 3 2" xfId="22727"/>
    <cellStyle name="Comma 7 5 4 2 2 4" xfId="4887"/>
    <cellStyle name="Comma 7 5 4 2 2 4 2" xfId="22728"/>
    <cellStyle name="Comma 7 5 4 2 2 5" xfId="22729"/>
    <cellStyle name="Comma 7 5 4 2 3" xfId="4888"/>
    <cellStyle name="Comma 7 5 4 3" xfId="4889"/>
    <cellStyle name="Comma 7 5 4 3 2" xfId="4890"/>
    <cellStyle name="Comma 7 5 4 3 2 2" xfId="22730"/>
    <cellStyle name="Comma 7 5 4 3 3" xfId="4891"/>
    <cellStyle name="Comma 7 5 4 3 3 2" xfId="22731"/>
    <cellStyle name="Comma 7 5 4 3 4" xfId="4892"/>
    <cellStyle name="Comma 7 5 4 3 4 2" xfId="22732"/>
    <cellStyle name="Comma 7 5 4 3 5" xfId="22733"/>
    <cellStyle name="Comma 7 5 4 4" xfId="4893"/>
    <cellStyle name="Comma 7 5 4 4 2" xfId="4894"/>
    <cellStyle name="Comma 7 5 4 4 2 2" xfId="22734"/>
    <cellStyle name="Comma 7 5 4 4 3" xfId="4895"/>
    <cellStyle name="Comma 7 5 4 4 3 2" xfId="22735"/>
    <cellStyle name="Comma 7 5 4 4 4" xfId="4896"/>
    <cellStyle name="Comma 7 5 4 4 4 2" xfId="22736"/>
    <cellStyle name="Comma 7 5 4 4 5" xfId="22737"/>
    <cellStyle name="Comma 7 5 4 5" xfId="4897"/>
    <cellStyle name="Comma 7 5 4 5 2" xfId="4898"/>
    <cellStyle name="Comma 7 5 4 5 2 2" xfId="22738"/>
    <cellStyle name="Comma 7 5 4 5 3" xfId="4899"/>
    <cellStyle name="Comma 7 5 4 5 3 2" xfId="22739"/>
    <cellStyle name="Comma 7 5 4 5 4" xfId="4900"/>
    <cellStyle name="Comma 7 5 4 5 4 2" xfId="22740"/>
    <cellStyle name="Comma 7 5 4 5 5" xfId="22741"/>
    <cellStyle name="Comma 7 5 4 6" xfId="4901"/>
    <cellStyle name="Comma 7 5 5" xfId="4902"/>
    <cellStyle name="Comma 7 5 5 2" xfId="4903"/>
    <cellStyle name="Comma 7 5 5 2 2" xfId="4904"/>
    <cellStyle name="Comma 7 5 5 2 2 2" xfId="22742"/>
    <cellStyle name="Comma 7 5 5 2 3" xfId="4905"/>
    <cellStyle name="Comma 7 5 5 2 3 2" xfId="22743"/>
    <cellStyle name="Comma 7 5 5 2 4" xfId="4906"/>
    <cellStyle name="Comma 7 5 5 2 4 2" xfId="22744"/>
    <cellStyle name="Comma 7 5 5 2 5" xfId="22745"/>
    <cellStyle name="Comma 7 5 5 3" xfId="4907"/>
    <cellStyle name="Comma 7 5 6" xfId="4908"/>
    <cellStyle name="Comma 7 5 6 2" xfId="4909"/>
    <cellStyle name="Comma 7 5 6 2 2" xfId="22746"/>
    <cellStyle name="Comma 7 5 6 3" xfId="4910"/>
    <cellStyle name="Comma 7 5 6 3 2" xfId="22747"/>
    <cellStyle name="Comma 7 5 6 4" xfId="4911"/>
    <cellStyle name="Comma 7 5 6 4 2" xfId="22748"/>
    <cellStyle name="Comma 7 5 6 5" xfId="22749"/>
    <cellStyle name="Comma 7 5 7" xfId="4912"/>
    <cellStyle name="Comma 7 5 7 2" xfId="4913"/>
    <cellStyle name="Comma 7 5 7 2 2" xfId="22750"/>
    <cellStyle name="Comma 7 5 7 3" xfId="4914"/>
    <cellStyle name="Comma 7 5 7 3 2" xfId="22751"/>
    <cellStyle name="Comma 7 5 7 4" xfId="4915"/>
    <cellStyle name="Comma 7 5 7 4 2" xfId="22752"/>
    <cellStyle name="Comma 7 5 7 5" xfId="22753"/>
    <cellStyle name="Comma 7 5 8" xfId="4916"/>
    <cellStyle name="Comma 7 5 8 2" xfId="4917"/>
    <cellStyle name="Comma 7 5 8 2 2" xfId="22754"/>
    <cellStyle name="Comma 7 5 8 3" xfId="4918"/>
    <cellStyle name="Comma 7 5 8 3 2" xfId="22755"/>
    <cellStyle name="Comma 7 5 8 4" xfId="4919"/>
    <cellStyle name="Comma 7 5 8 4 2" xfId="22756"/>
    <cellStyle name="Comma 7 5 8 5" xfId="22757"/>
    <cellStyle name="Comma 7 5 9" xfId="4920"/>
    <cellStyle name="Comma 7 6" xfId="4921"/>
    <cellStyle name="Comma 7 7" xfId="4922"/>
    <cellStyle name="Comma 7 8" xfId="4923"/>
    <cellStyle name="Comma 7 9" xfId="4924"/>
    <cellStyle name="Comma 7 9 2" xfId="22758"/>
    <cellStyle name="Comma 8" xfId="4925"/>
    <cellStyle name="Comma 8 2" xfId="4926"/>
    <cellStyle name="Comma 8 2 10" xfId="4927"/>
    <cellStyle name="Comma 8 2 2" xfId="4928"/>
    <cellStyle name="Comma 8 2 2 2" xfId="4929"/>
    <cellStyle name="Comma 8 2 2 2 2" xfId="4930"/>
    <cellStyle name="Comma 8 2 2 2 2 2" xfId="4931"/>
    <cellStyle name="Comma 8 2 2 2 2 2 2" xfId="4932"/>
    <cellStyle name="Comma 8 2 2 2 2 2 2 2" xfId="22759"/>
    <cellStyle name="Comma 8 2 2 2 2 2 3" xfId="4933"/>
    <cellStyle name="Comma 8 2 2 2 2 2 3 2" xfId="22760"/>
    <cellStyle name="Comma 8 2 2 2 2 2 4" xfId="4934"/>
    <cellStyle name="Comma 8 2 2 2 2 2 4 2" xfId="22761"/>
    <cellStyle name="Comma 8 2 2 2 2 2 5" xfId="22762"/>
    <cellStyle name="Comma 8 2 2 2 2 3" xfId="4935"/>
    <cellStyle name="Comma 8 2 2 2 3" xfId="4936"/>
    <cellStyle name="Comma 8 2 2 2 3 2" xfId="4937"/>
    <cellStyle name="Comma 8 2 2 2 3 2 2" xfId="22763"/>
    <cellStyle name="Comma 8 2 2 2 3 3" xfId="4938"/>
    <cellStyle name="Comma 8 2 2 2 3 3 2" xfId="22764"/>
    <cellStyle name="Comma 8 2 2 2 3 4" xfId="4939"/>
    <cellStyle name="Comma 8 2 2 2 3 4 2" xfId="22765"/>
    <cellStyle name="Comma 8 2 2 2 3 5" xfId="22766"/>
    <cellStyle name="Comma 8 2 2 2 4" xfId="4940"/>
    <cellStyle name="Comma 8 2 2 2 4 2" xfId="4941"/>
    <cellStyle name="Comma 8 2 2 2 4 2 2" xfId="22767"/>
    <cellStyle name="Comma 8 2 2 2 4 3" xfId="4942"/>
    <cellStyle name="Comma 8 2 2 2 4 3 2" xfId="22768"/>
    <cellStyle name="Comma 8 2 2 2 4 4" xfId="4943"/>
    <cellStyle name="Comma 8 2 2 2 4 4 2" xfId="22769"/>
    <cellStyle name="Comma 8 2 2 2 4 5" xfId="22770"/>
    <cellStyle name="Comma 8 2 2 2 5" xfId="4944"/>
    <cellStyle name="Comma 8 2 2 2 5 2" xfId="4945"/>
    <cellStyle name="Comma 8 2 2 2 5 2 2" xfId="22771"/>
    <cellStyle name="Comma 8 2 2 2 5 3" xfId="4946"/>
    <cellStyle name="Comma 8 2 2 2 5 3 2" xfId="22772"/>
    <cellStyle name="Comma 8 2 2 2 5 4" xfId="4947"/>
    <cellStyle name="Comma 8 2 2 2 5 4 2" xfId="22773"/>
    <cellStyle name="Comma 8 2 2 2 5 5" xfId="22774"/>
    <cellStyle name="Comma 8 2 2 2 6" xfId="4948"/>
    <cellStyle name="Comma 8 2 2 3" xfId="4949"/>
    <cellStyle name="Comma 8 2 2 3 2" xfId="4950"/>
    <cellStyle name="Comma 8 2 2 3 2 2" xfId="4951"/>
    <cellStyle name="Comma 8 2 2 3 2 2 2" xfId="4952"/>
    <cellStyle name="Comma 8 2 2 3 2 2 2 2" xfId="22775"/>
    <cellStyle name="Comma 8 2 2 3 2 2 3" xfId="4953"/>
    <cellStyle name="Comma 8 2 2 3 2 2 3 2" xfId="22776"/>
    <cellStyle name="Comma 8 2 2 3 2 2 4" xfId="4954"/>
    <cellStyle name="Comma 8 2 2 3 2 2 4 2" xfId="22777"/>
    <cellStyle name="Comma 8 2 2 3 2 2 5" xfId="22778"/>
    <cellStyle name="Comma 8 2 2 3 2 3" xfId="4955"/>
    <cellStyle name="Comma 8 2 2 3 3" xfId="4956"/>
    <cellStyle name="Comma 8 2 2 3 3 2" xfId="4957"/>
    <cellStyle name="Comma 8 2 2 3 3 2 2" xfId="22779"/>
    <cellStyle name="Comma 8 2 2 3 3 3" xfId="4958"/>
    <cellStyle name="Comma 8 2 2 3 3 3 2" xfId="22780"/>
    <cellStyle name="Comma 8 2 2 3 3 4" xfId="4959"/>
    <cellStyle name="Comma 8 2 2 3 3 4 2" xfId="22781"/>
    <cellStyle name="Comma 8 2 2 3 3 5" xfId="22782"/>
    <cellStyle name="Comma 8 2 2 3 4" xfId="4960"/>
    <cellStyle name="Comma 8 2 2 3 4 2" xfId="4961"/>
    <cellStyle name="Comma 8 2 2 3 4 2 2" xfId="22783"/>
    <cellStyle name="Comma 8 2 2 3 4 3" xfId="4962"/>
    <cellStyle name="Comma 8 2 2 3 4 3 2" xfId="22784"/>
    <cellStyle name="Comma 8 2 2 3 4 4" xfId="4963"/>
    <cellStyle name="Comma 8 2 2 3 4 4 2" xfId="22785"/>
    <cellStyle name="Comma 8 2 2 3 4 5" xfId="22786"/>
    <cellStyle name="Comma 8 2 2 3 5" xfId="4964"/>
    <cellStyle name="Comma 8 2 2 3 5 2" xfId="4965"/>
    <cellStyle name="Comma 8 2 2 3 5 2 2" xfId="22787"/>
    <cellStyle name="Comma 8 2 2 3 5 3" xfId="4966"/>
    <cellStyle name="Comma 8 2 2 3 5 3 2" xfId="22788"/>
    <cellStyle name="Comma 8 2 2 3 5 4" xfId="4967"/>
    <cellStyle name="Comma 8 2 2 3 5 4 2" xfId="22789"/>
    <cellStyle name="Comma 8 2 2 3 5 5" xfId="22790"/>
    <cellStyle name="Comma 8 2 2 3 6" xfId="4968"/>
    <cellStyle name="Comma 8 2 2 4" xfId="4969"/>
    <cellStyle name="Comma 8 2 2 4 2" xfId="4970"/>
    <cellStyle name="Comma 8 2 2 4 2 2" xfId="4971"/>
    <cellStyle name="Comma 8 2 2 4 2 2 2" xfId="4972"/>
    <cellStyle name="Comma 8 2 2 4 2 2 2 2" xfId="22791"/>
    <cellStyle name="Comma 8 2 2 4 2 2 3" xfId="4973"/>
    <cellStyle name="Comma 8 2 2 4 2 2 3 2" xfId="22792"/>
    <cellStyle name="Comma 8 2 2 4 2 2 4" xfId="4974"/>
    <cellStyle name="Comma 8 2 2 4 2 2 4 2" xfId="22793"/>
    <cellStyle name="Comma 8 2 2 4 2 2 5" xfId="22794"/>
    <cellStyle name="Comma 8 2 2 4 2 3" xfId="4975"/>
    <cellStyle name="Comma 8 2 2 4 3" xfId="4976"/>
    <cellStyle name="Comma 8 2 2 4 3 2" xfId="4977"/>
    <cellStyle name="Comma 8 2 2 4 3 2 2" xfId="22795"/>
    <cellStyle name="Comma 8 2 2 4 3 3" xfId="4978"/>
    <cellStyle name="Comma 8 2 2 4 3 3 2" xfId="22796"/>
    <cellStyle name="Comma 8 2 2 4 3 4" xfId="4979"/>
    <cellStyle name="Comma 8 2 2 4 3 4 2" xfId="22797"/>
    <cellStyle name="Comma 8 2 2 4 3 5" xfId="22798"/>
    <cellStyle name="Comma 8 2 2 4 4" xfId="4980"/>
    <cellStyle name="Comma 8 2 2 4 4 2" xfId="4981"/>
    <cellStyle name="Comma 8 2 2 4 4 2 2" xfId="22799"/>
    <cellStyle name="Comma 8 2 2 4 4 3" xfId="4982"/>
    <cellStyle name="Comma 8 2 2 4 4 3 2" xfId="22800"/>
    <cellStyle name="Comma 8 2 2 4 4 4" xfId="4983"/>
    <cellStyle name="Comma 8 2 2 4 4 4 2" xfId="22801"/>
    <cellStyle name="Comma 8 2 2 4 4 5" xfId="22802"/>
    <cellStyle name="Comma 8 2 2 4 5" xfId="4984"/>
    <cellStyle name="Comma 8 2 2 4 5 2" xfId="4985"/>
    <cellStyle name="Comma 8 2 2 4 5 2 2" xfId="22803"/>
    <cellStyle name="Comma 8 2 2 4 5 3" xfId="4986"/>
    <cellStyle name="Comma 8 2 2 4 5 3 2" xfId="22804"/>
    <cellStyle name="Comma 8 2 2 4 5 4" xfId="4987"/>
    <cellStyle name="Comma 8 2 2 4 5 4 2" xfId="22805"/>
    <cellStyle name="Comma 8 2 2 4 5 5" xfId="22806"/>
    <cellStyle name="Comma 8 2 2 4 6" xfId="4988"/>
    <cellStyle name="Comma 8 2 2 5" xfId="4989"/>
    <cellStyle name="Comma 8 2 2 5 2" xfId="4990"/>
    <cellStyle name="Comma 8 2 2 5 2 2" xfId="4991"/>
    <cellStyle name="Comma 8 2 2 5 2 2 2" xfId="22807"/>
    <cellStyle name="Comma 8 2 2 5 2 3" xfId="4992"/>
    <cellStyle name="Comma 8 2 2 5 2 3 2" xfId="22808"/>
    <cellStyle name="Comma 8 2 2 5 2 4" xfId="4993"/>
    <cellStyle name="Comma 8 2 2 5 2 4 2" xfId="22809"/>
    <cellStyle name="Comma 8 2 2 5 2 5" xfId="22810"/>
    <cellStyle name="Comma 8 2 2 5 3" xfId="4994"/>
    <cellStyle name="Comma 8 2 2 6" xfId="4995"/>
    <cellStyle name="Comma 8 2 2 6 2" xfId="4996"/>
    <cellStyle name="Comma 8 2 2 6 2 2" xfId="22811"/>
    <cellStyle name="Comma 8 2 2 6 3" xfId="4997"/>
    <cellStyle name="Comma 8 2 2 6 3 2" xfId="22812"/>
    <cellStyle name="Comma 8 2 2 6 4" xfId="4998"/>
    <cellStyle name="Comma 8 2 2 6 4 2" xfId="22813"/>
    <cellStyle name="Comma 8 2 2 6 5" xfId="22814"/>
    <cellStyle name="Comma 8 2 2 7" xfId="4999"/>
    <cellStyle name="Comma 8 2 2 7 2" xfId="5000"/>
    <cellStyle name="Comma 8 2 2 7 2 2" xfId="22815"/>
    <cellStyle name="Comma 8 2 2 7 3" xfId="5001"/>
    <cellStyle name="Comma 8 2 2 7 3 2" xfId="22816"/>
    <cellStyle name="Comma 8 2 2 7 4" xfId="5002"/>
    <cellStyle name="Comma 8 2 2 7 4 2" xfId="22817"/>
    <cellStyle name="Comma 8 2 2 7 5" xfId="22818"/>
    <cellStyle name="Comma 8 2 2 8" xfId="5003"/>
    <cellStyle name="Comma 8 2 2 8 2" xfId="5004"/>
    <cellStyle name="Comma 8 2 2 8 2 2" xfId="22819"/>
    <cellStyle name="Comma 8 2 2 8 3" xfId="5005"/>
    <cellStyle name="Comma 8 2 2 8 3 2" xfId="22820"/>
    <cellStyle name="Comma 8 2 2 8 4" xfId="5006"/>
    <cellStyle name="Comma 8 2 2 8 4 2" xfId="22821"/>
    <cellStyle name="Comma 8 2 2 8 5" xfId="22822"/>
    <cellStyle name="Comma 8 2 2 9" xfId="5007"/>
    <cellStyle name="Comma 8 2 3" xfId="5008"/>
    <cellStyle name="Comma 8 2 3 2" xfId="5009"/>
    <cellStyle name="Comma 8 2 3 2 2" xfId="5010"/>
    <cellStyle name="Comma 8 2 3 2 2 2" xfId="5011"/>
    <cellStyle name="Comma 8 2 3 2 2 2 2" xfId="22823"/>
    <cellStyle name="Comma 8 2 3 2 2 3" xfId="5012"/>
    <cellStyle name="Comma 8 2 3 2 2 3 2" xfId="22824"/>
    <cellStyle name="Comma 8 2 3 2 2 4" xfId="5013"/>
    <cellStyle name="Comma 8 2 3 2 2 4 2" xfId="22825"/>
    <cellStyle name="Comma 8 2 3 2 2 5" xfId="22826"/>
    <cellStyle name="Comma 8 2 3 2 3" xfId="5014"/>
    <cellStyle name="Comma 8 2 3 3" xfId="5015"/>
    <cellStyle name="Comma 8 2 3 3 2" xfId="5016"/>
    <cellStyle name="Comma 8 2 3 3 2 2" xfId="22827"/>
    <cellStyle name="Comma 8 2 3 3 3" xfId="5017"/>
    <cellStyle name="Comma 8 2 3 3 3 2" xfId="22828"/>
    <cellStyle name="Comma 8 2 3 3 4" xfId="5018"/>
    <cellStyle name="Comma 8 2 3 3 4 2" xfId="22829"/>
    <cellStyle name="Comma 8 2 3 3 5" xfId="22830"/>
    <cellStyle name="Comma 8 2 3 4" xfId="5019"/>
    <cellStyle name="Comma 8 2 3 4 2" xfId="5020"/>
    <cellStyle name="Comma 8 2 3 4 2 2" xfId="22831"/>
    <cellStyle name="Comma 8 2 3 4 3" xfId="5021"/>
    <cellStyle name="Comma 8 2 3 4 3 2" xfId="22832"/>
    <cellStyle name="Comma 8 2 3 4 4" xfId="5022"/>
    <cellStyle name="Comma 8 2 3 4 4 2" xfId="22833"/>
    <cellStyle name="Comma 8 2 3 4 5" xfId="22834"/>
    <cellStyle name="Comma 8 2 3 5" xfId="5023"/>
    <cellStyle name="Comma 8 2 3 5 2" xfId="5024"/>
    <cellStyle name="Comma 8 2 3 5 2 2" xfId="22835"/>
    <cellStyle name="Comma 8 2 3 5 3" xfId="5025"/>
    <cellStyle name="Comma 8 2 3 5 3 2" xfId="22836"/>
    <cellStyle name="Comma 8 2 3 5 4" xfId="5026"/>
    <cellStyle name="Comma 8 2 3 5 4 2" xfId="22837"/>
    <cellStyle name="Comma 8 2 3 5 5" xfId="22838"/>
    <cellStyle name="Comma 8 2 3 6" xfId="5027"/>
    <cellStyle name="Comma 8 2 4" xfId="5028"/>
    <cellStyle name="Comma 8 2 4 2" xfId="5029"/>
    <cellStyle name="Comma 8 2 4 2 2" xfId="5030"/>
    <cellStyle name="Comma 8 2 4 2 2 2" xfId="5031"/>
    <cellStyle name="Comma 8 2 4 2 2 2 2" xfId="22839"/>
    <cellStyle name="Comma 8 2 4 2 2 3" xfId="5032"/>
    <cellStyle name="Comma 8 2 4 2 2 3 2" xfId="22840"/>
    <cellStyle name="Comma 8 2 4 2 2 4" xfId="5033"/>
    <cellStyle name="Comma 8 2 4 2 2 4 2" xfId="22841"/>
    <cellStyle name="Comma 8 2 4 2 2 5" xfId="22842"/>
    <cellStyle name="Comma 8 2 4 2 3" xfId="5034"/>
    <cellStyle name="Comma 8 2 4 3" xfId="5035"/>
    <cellStyle name="Comma 8 2 4 3 2" xfId="5036"/>
    <cellStyle name="Comma 8 2 4 3 2 2" xfId="22843"/>
    <cellStyle name="Comma 8 2 4 3 3" xfId="5037"/>
    <cellStyle name="Comma 8 2 4 3 3 2" xfId="22844"/>
    <cellStyle name="Comma 8 2 4 3 4" xfId="5038"/>
    <cellStyle name="Comma 8 2 4 3 4 2" xfId="22845"/>
    <cellStyle name="Comma 8 2 4 3 5" xfId="22846"/>
    <cellStyle name="Comma 8 2 4 4" xfId="5039"/>
    <cellStyle name="Comma 8 2 4 4 2" xfId="5040"/>
    <cellStyle name="Comma 8 2 4 4 2 2" xfId="22847"/>
    <cellStyle name="Comma 8 2 4 4 3" xfId="5041"/>
    <cellStyle name="Comma 8 2 4 4 3 2" xfId="22848"/>
    <cellStyle name="Comma 8 2 4 4 4" xfId="5042"/>
    <cellStyle name="Comma 8 2 4 4 4 2" xfId="22849"/>
    <cellStyle name="Comma 8 2 4 4 5" xfId="22850"/>
    <cellStyle name="Comma 8 2 4 5" xfId="5043"/>
    <cellStyle name="Comma 8 2 4 5 2" xfId="5044"/>
    <cellStyle name="Comma 8 2 4 5 2 2" xfId="22851"/>
    <cellStyle name="Comma 8 2 4 5 3" xfId="5045"/>
    <cellStyle name="Comma 8 2 4 5 3 2" xfId="22852"/>
    <cellStyle name="Comma 8 2 4 5 4" xfId="5046"/>
    <cellStyle name="Comma 8 2 4 5 4 2" xfId="22853"/>
    <cellStyle name="Comma 8 2 4 5 5" xfId="22854"/>
    <cellStyle name="Comma 8 2 4 6" xfId="5047"/>
    <cellStyle name="Comma 8 2 5" xfId="5048"/>
    <cellStyle name="Comma 8 2 5 2" xfId="5049"/>
    <cellStyle name="Comma 8 2 5 2 2" xfId="5050"/>
    <cellStyle name="Comma 8 2 5 2 2 2" xfId="5051"/>
    <cellStyle name="Comma 8 2 5 2 2 2 2" xfId="22855"/>
    <cellStyle name="Comma 8 2 5 2 2 3" xfId="5052"/>
    <cellStyle name="Comma 8 2 5 2 2 3 2" xfId="22856"/>
    <cellStyle name="Comma 8 2 5 2 2 4" xfId="5053"/>
    <cellStyle name="Comma 8 2 5 2 2 4 2" xfId="22857"/>
    <cellStyle name="Comma 8 2 5 2 2 5" xfId="22858"/>
    <cellStyle name="Comma 8 2 5 2 3" xfId="5054"/>
    <cellStyle name="Comma 8 2 5 3" xfId="5055"/>
    <cellStyle name="Comma 8 2 5 3 2" xfId="5056"/>
    <cellStyle name="Comma 8 2 5 3 2 2" xfId="22859"/>
    <cellStyle name="Comma 8 2 5 3 3" xfId="5057"/>
    <cellStyle name="Comma 8 2 5 3 3 2" xfId="22860"/>
    <cellStyle name="Comma 8 2 5 3 4" xfId="5058"/>
    <cellStyle name="Comma 8 2 5 3 4 2" xfId="22861"/>
    <cellStyle name="Comma 8 2 5 3 5" xfId="22862"/>
    <cellStyle name="Comma 8 2 5 4" xfId="5059"/>
    <cellStyle name="Comma 8 2 5 4 2" xfId="5060"/>
    <cellStyle name="Comma 8 2 5 4 2 2" xfId="22863"/>
    <cellStyle name="Comma 8 2 5 4 3" xfId="5061"/>
    <cellStyle name="Comma 8 2 5 4 3 2" xfId="22864"/>
    <cellStyle name="Comma 8 2 5 4 4" xfId="5062"/>
    <cellStyle name="Comma 8 2 5 4 4 2" xfId="22865"/>
    <cellStyle name="Comma 8 2 5 4 5" xfId="22866"/>
    <cellStyle name="Comma 8 2 5 5" xfId="5063"/>
    <cellStyle name="Comma 8 2 5 5 2" xfId="5064"/>
    <cellStyle name="Comma 8 2 5 5 2 2" xfId="22867"/>
    <cellStyle name="Comma 8 2 5 5 3" xfId="5065"/>
    <cellStyle name="Comma 8 2 5 5 3 2" xfId="22868"/>
    <cellStyle name="Comma 8 2 5 5 4" xfId="5066"/>
    <cellStyle name="Comma 8 2 5 5 4 2" xfId="22869"/>
    <cellStyle name="Comma 8 2 5 5 5" xfId="22870"/>
    <cellStyle name="Comma 8 2 5 6" xfId="5067"/>
    <cellStyle name="Comma 8 2 6" xfId="5068"/>
    <cellStyle name="Comma 8 2 6 2" xfId="5069"/>
    <cellStyle name="Comma 8 2 6 2 2" xfId="5070"/>
    <cellStyle name="Comma 8 2 6 2 2 2" xfId="22871"/>
    <cellStyle name="Comma 8 2 6 2 3" xfId="5071"/>
    <cellStyle name="Comma 8 2 6 2 3 2" xfId="22872"/>
    <cellStyle name="Comma 8 2 6 2 4" xfId="5072"/>
    <cellStyle name="Comma 8 2 6 2 4 2" xfId="22873"/>
    <cellStyle name="Comma 8 2 6 2 5" xfId="22874"/>
    <cellStyle name="Comma 8 2 6 3" xfId="5073"/>
    <cellStyle name="Comma 8 2 7" xfId="5074"/>
    <cellStyle name="Comma 8 2 7 2" xfId="5075"/>
    <cellStyle name="Comma 8 2 7 2 2" xfId="22875"/>
    <cellStyle name="Comma 8 2 7 3" xfId="5076"/>
    <cellStyle name="Comma 8 2 7 3 2" xfId="22876"/>
    <cellStyle name="Comma 8 2 7 4" xfId="5077"/>
    <cellStyle name="Comma 8 2 7 4 2" xfId="22877"/>
    <cellStyle name="Comma 8 2 7 5" xfId="22878"/>
    <cellStyle name="Comma 8 2 8" xfId="5078"/>
    <cellStyle name="Comma 8 2 8 2" xfId="5079"/>
    <cellStyle name="Comma 8 2 8 2 2" xfId="22879"/>
    <cellStyle name="Comma 8 2 8 3" xfId="5080"/>
    <cellStyle name="Comma 8 2 8 3 2" xfId="22880"/>
    <cellStyle name="Comma 8 2 8 4" xfId="5081"/>
    <cellStyle name="Comma 8 2 8 4 2" xfId="22881"/>
    <cellStyle name="Comma 8 2 8 5" xfId="22882"/>
    <cellStyle name="Comma 8 2 9" xfId="5082"/>
    <cellStyle name="Comma 8 2 9 2" xfId="5083"/>
    <cellStyle name="Comma 8 2 9 2 2" xfId="22883"/>
    <cellStyle name="Comma 8 2 9 3" xfId="5084"/>
    <cellStyle name="Comma 8 2 9 3 2" xfId="22884"/>
    <cellStyle name="Comma 8 2 9 4" xfId="5085"/>
    <cellStyle name="Comma 8 2 9 4 2" xfId="22885"/>
    <cellStyle name="Comma 8 2 9 5" xfId="22886"/>
    <cellStyle name="Comma 8 3" xfId="5086"/>
    <cellStyle name="Comma 8 3 10" xfId="5087"/>
    <cellStyle name="Comma 8 3 2" xfId="5088"/>
    <cellStyle name="Comma 8 3 2 2" xfId="5089"/>
    <cellStyle name="Comma 8 3 2 2 2" xfId="5090"/>
    <cellStyle name="Comma 8 3 2 2 2 2" xfId="5091"/>
    <cellStyle name="Comma 8 3 2 2 2 2 2" xfId="5092"/>
    <cellStyle name="Comma 8 3 2 2 2 2 2 2" xfId="22887"/>
    <cellStyle name="Comma 8 3 2 2 2 2 3" xfId="5093"/>
    <cellStyle name="Comma 8 3 2 2 2 2 3 2" xfId="22888"/>
    <cellStyle name="Comma 8 3 2 2 2 2 4" xfId="5094"/>
    <cellStyle name="Comma 8 3 2 2 2 2 4 2" xfId="22889"/>
    <cellStyle name="Comma 8 3 2 2 2 2 5" xfId="22890"/>
    <cellStyle name="Comma 8 3 2 2 2 3" xfId="5095"/>
    <cellStyle name="Comma 8 3 2 2 3" xfId="5096"/>
    <cellStyle name="Comma 8 3 2 2 3 2" xfId="5097"/>
    <cellStyle name="Comma 8 3 2 2 3 2 2" xfId="22891"/>
    <cellStyle name="Comma 8 3 2 2 3 3" xfId="5098"/>
    <cellStyle name="Comma 8 3 2 2 3 3 2" xfId="22892"/>
    <cellStyle name="Comma 8 3 2 2 3 4" xfId="5099"/>
    <cellStyle name="Comma 8 3 2 2 3 4 2" xfId="22893"/>
    <cellStyle name="Comma 8 3 2 2 3 5" xfId="22894"/>
    <cellStyle name="Comma 8 3 2 2 4" xfId="5100"/>
    <cellStyle name="Comma 8 3 2 2 4 2" xfId="5101"/>
    <cellStyle name="Comma 8 3 2 2 4 2 2" xfId="22895"/>
    <cellStyle name="Comma 8 3 2 2 4 3" xfId="5102"/>
    <cellStyle name="Comma 8 3 2 2 4 3 2" xfId="22896"/>
    <cellStyle name="Comma 8 3 2 2 4 4" xfId="5103"/>
    <cellStyle name="Comma 8 3 2 2 4 4 2" xfId="22897"/>
    <cellStyle name="Comma 8 3 2 2 4 5" xfId="22898"/>
    <cellStyle name="Comma 8 3 2 2 5" xfId="5104"/>
    <cellStyle name="Comma 8 3 2 2 5 2" xfId="5105"/>
    <cellStyle name="Comma 8 3 2 2 5 2 2" xfId="22899"/>
    <cellStyle name="Comma 8 3 2 2 5 3" xfId="5106"/>
    <cellStyle name="Comma 8 3 2 2 5 3 2" xfId="22900"/>
    <cellStyle name="Comma 8 3 2 2 5 4" xfId="5107"/>
    <cellStyle name="Comma 8 3 2 2 5 4 2" xfId="22901"/>
    <cellStyle name="Comma 8 3 2 2 5 5" xfId="22902"/>
    <cellStyle name="Comma 8 3 2 2 6" xfId="5108"/>
    <cellStyle name="Comma 8 3 2 3" xfId="5109"/>
    <cellStyle name="Comma 8 3 2 3 2" xfId="5110"/>
    <cellStyle name="Comma 8 3 2 3 2 2" xfId="5111"/>
    <cellStyle name="Comma 8 3 2 3 2 2 2" xfId="5112"/>
    <cellStyle name="Comma 8 3 2 3 2 2 2 2" xfId="22903"/>
    <cellStyle name="Comma 8 3 2 3 2 2 3" xfId="5113"/>
    <cellStyle name="Comma 8 3 2 3 2 2 3 2" xfId="22904"/>
    <cellStyle name="Comma 8 3 2 3 2 2 4" xfId="5114"/>
    <cellStyle name="Comma 8 3 2 3 2 2 4 2" xfId="22905"/>
    <cellStyle name="Comma 8 3 2 3 2 2 5" xfId="22906"/>
    <cellStyle name="Comma 8 3 2 3 2 3" xfId="5115"/>
    <cellStyle name="Comma 8 3 2 3 3" xfId="5116"/>
    <cellStyle name="Comma 8 3 2 3 3 2" xfId="5117"/>
    <cellStyle name="Comma 8 3 2 3 3 2 2" xfId="22907"/>
    <cellStyle name="Comma 8 3 2 3 3 3" xfId="5118"/>
    <cellStyle name="Comma 8 3 2 3 3 3 2" xfId="22908"/>
    <cellStyle name="Comma 8 3 2 3 3 4" xfId="5119"/>
    <cellStyle name="Comma 8 3 2 3 3 4 2" xfId="22909"/>
    <cellStyle name="Comma 8 3 2 3 3 5" xfId="22910"/>
    <cellStyle name="Comma 8 3 2 3 4" xfId="5120"/>
    <cellStyle name="Comma 8 3 2 3 4 2" xfId="5121"/>
    <cellStyle name="Comma 8 3 2 3 4 2 2" xfId="22911"/>
    <cellStyle name="Comma 8 3 2 3 4 3" xfId="5122"/>
    <cellStyle name="Comma 8 3 2 3 4 3 2" xfId="22912"/>
    <cellStyle name="Comma 8 3 2 3 4 4" xfId="5123"/>
    <cellStyle name="Comma 8 3 2 3 4 4 2" xfId="22913"/>
    <cellStyle name="Comma 8 3 2 3 4 5" xfId="22914"/>
    <cellStyle name="Comma 8 3 2 3 5" xfId="5124"/>
    <cellStyle name="Comma 8 3 2 3 5 2" xfId="5125"/>
    <cellStyle name="Comma 8 3 2 3 5 2 2" xfId="22915"/>
    <cellStyle name="Comma 8 3 2 3 5 3" xfId="5126"/>
    <cellStyle name="Comma 8 3 2 3 5 3 2" xfId="22916"/>
    <cellStyle name="Comma 8 3 2 3 5 4" xfId="5127"/>
    <cellStyle name="Comma 8 3 2 3 5 4 2" xfId="22917"/>
    <cellStyle name="Comma 8 3 2 3 5 5" xfId="22918"/>
    <cellStyle name="Comma 8 3 2 3 6" xfId="5128"/>
    <cellStyle name="Comma 8 3 2 4" xfId="5129"/>
    <cellStyle name="Comma 8 3 2 4 2" xfId="5130"/>
    <cellStyle name="Comma 8 3 2 4 2 2" xfId="5131"/>
    <cellStyle name="Comma 8 3 2 4 2 2 2" xfId="5132"/>
    <cellStyle name="Comma 8 3 2 4 2 2 2 2" xfId="22919"/>
    <cellStyle name="Comma 8 3 2 4 2 2 3" xfId="5133"/>
    <cellStyle name="Comma 8 3 2 4 2 2 3 2" xfId="22920"/>
    <cellStyle name="Comma 8 3 2 4 2 2 4" xfId="5134"/>
    <cellStyle name="Comma 8 3 2 4 2 2 4 2" xfId="22921"/>
    <cellStyle name="Comma 8 3 2 4 2 2 5" xfId="22922"/>
    <cellStyle name="Comma 8 3 2 4 2 3" xfId="5135"/>
    <cellStyle name="Comma 8 3 2 4 3" xfId="5136"/>
    <cellStyle name="Comma 8 3 2 4 3 2" xfId="5137"/>
    <cellStyle name="Comma 8 3 2 4 3 2 2" xfId="22923"/>
    <cellStyle name="Comma 8 3 2 4 3 3" xfId="5138"/>
    <cellStyle name="Comma 8 3 2 4 3 3 2" xfId="22924"/>
    <cellStyle name="Comma 8 3 2 4 3 4" xfId="5139"/>
    <cellStyle name="Comma 8 3 2 4 3 4 2" xfId="22925"/>
    <cellStyle name="Comma 8 3 2 4 3 5" xfId="22926"/>
    <cellStyle name="Comma 8 3 2 4 4" xfId="5140"/>
    <cellStyle name="Comma 8 3 2 4 4 2" xfId="5141"/>
    <cellStyle name="Comma 8 3 2 4 4 2 2" xfId="22927"/>
    <cellStyle name="Comma 8 3 2 4 4 3" xfId="5142"/>
    <cellStyle name="Comma 8 3 2 4 4 3 2" xfId="22928"/>
    <cellStyle name="Comma 8 3 2 4 4 4" xfId="5143"/>
    <cellStyle name="Comma 8 3 2 4 4 4 2" xfId="22929"/>
    <cellStyle name="Comma 8 3 2 4 4 5" xfId="22930"/>
    <cellStyle name="Comma 8 3 2 4 5" xfId="5144"/>
    <cellStyle name="Comma 8 3 2 4 5 2" xfId="5145"/>
    <cellStyle name="Comma 8 3 2 4 5 2 2" xfId="22931"/>
    <cellStyle name="Comma 8 3 2 4 5 3" xfId="5146"/>
    <cellStyle name="Comma 8 3 2 4 5 3 2" xfId="22932"/>
    <cellStyle name="Comma 8 3 2 4 5 4" xfId="5147"/>
    <cellStyle name="Comma 8 3 2 4 5 4 2" xfId="22933"/>
    <cellStyle name="Comma 8 3 2 4 5 5" xfId="22934"/>
    <cellStyle name="Comma 8 3 2 4 6" xfId="5148"/>
    <cellStyle name="Comma 8 3 2 5" xfId="5149"/>
    <cellStyle name="Comma 8 3 2 5 2" xfId="5150"/>
    <cellStyle name="Comma 8 3 2 5 2 2" xfId="5151"/>
    <cellStyle name="Comma 8 3 2 5 2 2 2" xfId="22935"/>
    <cellStyle name="Comma 8 3 2 5 2 3" xfId="5152"/>
    <cellStyle name="Comma 8 3 2 5 2 3 2" xfId="22936"/>
    <cellStyle name="Comma 8 3 2 5 2 4" xfId="5153"/>
    <cellStyle name="Comma 8 3 2 5 2 4 2" xfId="22937"/>
    <cellStyle name="Comma 8 3 2 5 2 5" xfId="22938"/>
    <cellStyle name="Comma 8 3 2 5 3" xfId="5154"/>
    <cellStyle name="Comma 8 3 2 6" xfId="5155"/>
    <cellStyle name="Comma 8 3 2 6 2" xfId="5156"/>
    <cellStyle name="Comma 8 3 2 6 2 2" xfId="22939"/>
    <cellStyle name="Comma 8 3 2 6 3" xfId="5157"/>
    <cellStyle name="Comma 8 3 2 6 3 2" xfId="22940"/>
    <cellStyle name="Comma 8 3 2 6 4" xfId="5158"/>
    <cellStyle name="Comma 8 3 2 6 4 2" xfId="22941"/>
    <cellStyle name="Comma 8 3 2 6 5" xfId="22942"/>
    <cellStyle name="Comma 8 3 2 7" xfId="5159"/>
    <cellStyle name="Comma 8 3 2 7 2" xfId="5160"/>
    <cellStyle name="Comma 8 3 2 7 2 2" xfId="22943"/>
    <cellStyle name="Comma 8 3 2 7 3" xfId="5161"/>
    <cellStyle name="Comma 8 3 2 7 3 2" xfId="22944"/>
    <cellStyle name="Comma 8 3 2 7 4" xfId="5162"/>
    <cellStyle name="Comma 8 3 2 7 4 2" xfId="22945"/>
    <cellStyle name="Comma 8 3 2 7 5" xfId="22946"/>
    <cellStyle name="Comma 8 3 2 8" xfId="5163"/>
    <cellStyle name="Comma 8 3 2 8 2" xfId="5164"/>
    <cellStyle name="Comma 8 3 2 8 2 2" xfId="22947"/>
    <cellStyle name="Comma 8 3 2 8 3" xfId="5165"/>
    <cellStyle name="Comma 8 3 2 8 3 2" xfId="22948"/>
    <cellStyle name="Comma 8 3 2 8 4" xfId="5166"/>
    <cellStyle name="Comma 8 3 2 8 4 2" xfId="22949"/>
    <cellStyle name="Comma 8 3 2 8 5" xfId="22950"/>
    <cellStyle name="Comma 8 3 2 9" xfId="5167"/>
    <cellStyle name="Comma 8 3 3" xfId="5168"/>
    <cellStyle name="Comma 8 3 3 2" xfId="5169"/>
    <cellStyle name="Comma 8 3 3 2 2" xfId="5170"/>
    <cellStyle name="Comma 8 3 3 2 2 2" xfId="5171"/>
    <cellStyle name="Comma 8 3 3 2 2 2 2" xfId="22951"/>
    <cellStyle name="Comma 8 3 3 2 2 3" xfId="5172"/>
    <cellStyle name="Comma 8 3 3 2 2 3 2" xfId="22952"/>
    <cellStyle name="Comma 8 3 3 2 2 4" xfId="5173"/>
    <cellStyle name="Comma 8 3 3 2 2 4 2" xfId="22953"/>
    <cellStyle name="Comma 8 3 3 2 2 5" xfId="22954"/>
    <cellStyle name="Comma 8 3 3 2 3" xfId="5174"/>
    <cellStyle name="Comma 8 3 3 3" xfId="5175"/>
    <cellStyle name="Comma 8 3 3 3 2" xfId="5176"/>
    <cellStyle name="Comma 8 3 3 3 2 2" xfId="22955"/>
    <cellStyle name="Comma 8 3 3 3 3" xfId="5177"/>
    <cellStyle name="Comma 8 3 3 3 3 2" xfId="22956"/>
    <cellStyle name="Comma 8 3 3 3 4" xfId="5178"/>
    <cellStyle name="Comma 8 3 3 3 4 2" xfId="22957"/>
    <cellStyle name="Comma 8 3 3 3 5" xfId="22958"/>
    <cellStyle name="Comma 8 3 3 4" xfId="5179"/>
    <cellStyle name="Comma 8 3 3 4 2" xfId="5180"/>
    <cellStyle name="Comma 8 3 3 4 2 2" xfId="22959"/>
    <cellStyle name="Comma 8 3 3 4 3" xfId="5181"/>
    <cellStyle name="Comma 8 3 3 4 3 2" xfId="22960"/>
    <cellStyle name="Comma 8 3 3 4 4" xfId="5182"/>
    <cellStyle name="Comma 8 3 3 4 4 2" xfId="22961"/>
    <cellStyle name="Comma 8 3 3 4 5" xfId="22962"/>
    <cellStyle name="Comma 8 3 3 5" xfId="5183"/>
    <cellStyle name="Comma 8 3 3 5 2" xfId="5184"/>
    <cellStyle name="Comma 8 3 3 5 2 2" xfId="22963"/>
    <cellStyle name="Comma 8 3 3 5 3" xfId="5185"/>
    <cellStyle name="Comma 8 3 3 5 3 2" xfId="22964"/>
    <cellStyle name="Comma 8 3 3 5 4" xfId="5186"/>
    <cellStyle name="Comma 8 3 3 5 4 2" xfId="22965"/>
    <cellStyle name="Comma 8 3 3 5 5" xfId="22966"/>
    <cellStyle name="Comma 8 3 3 6" xfId="5187"/>
    <cellStyle name="Comma 8 3 4" xfId="5188"/>
    <cellStyle name="Comma 8 3 4 2" xfId="5189"/>
    <cellStyle name="Comma 8 3 4 2 2" xfId="5190"/>
    <cellStyle name="Comma 8 3 4 2 2 2" xfId="5191"/>
    <cellStyle name="Comma 8 3 4 2 2 2 2" xfId="22967"/>
    <cellStyle name="Comma 8 3 4 2 2 3" xfId="5192"/>
    <cellStyle name="Comma 8 3 4 2 2 3 2" xfId="22968"/>
    <cellStyle name="Comma 8 3 4 2 2 4" xfId="5193"/>
    <cellStyle name="Comma 8 3 4 2 2 4 2" xfId="22969"/>
    <cellStyle name="Comma 8 3 4 2 2 5" xfId="22970"/>
    <cellStyle name="Comma 8 3 4 2 3" xfId="5194"/>
    <cellStyle name="Comma 8 3 4 3" xfId="5195"/>
    <cellStyle name="Comma 8 3 4 3 2" xfId="5196"/>
    <cellStyle name="Comma 8 3 4 3 2 2" xfId="22971"/>
    <cellStyle name="Comma 8 3 4 3 3" xfId="5197"/>
    <cellStyle name="Comma 8 3 4 3 3 2" xfId="22972"/>
    <cellStyle name="Comma 8 3 4 3 4" xfId="5198"/>
    <cellStyle name="Comma 8 3 4 3 4 2" xfId="22973"/>
    <cellStyle name="Comma 8 3 4 3 5" xfId="22974"/>
    <cellStyle name="Comma 8 3 4 4" xfId="5199"/>
    <cellStyle name="Comma 8 3 4 4 2" xfId="5200"/>
    <cellStyle name="Comma 8 3 4 4 2 2" xfId="22975"/>
    <cellStyle name="Comma 8 3 4 4 3" xfId="5201"/>
    <cellStyle name="Comma 8 3 4 4 3 2" xfId="22976"/>
    <cellStyle name="Comma 8 3 4 4 4" xfId="5202"/>
    <cellStyle name="Comma 8 3 4 4 4 2" xfId="22977"/>
    <cellStyle name="Comma 8 3 4 4 5" xfId="22978"/>
    <cellStyle name="Comma 8 3 4 5" xfId="5203"/>
    <cellStyle name="Comma 8 3 4 5 2" xfId="5204"/>
    <cellStyle name="Comma 8 3 4 5 2 2" xfId="22979"/>
    <cellStyle name="Comma 8 3 4 5 3" xfId="5205"/>
    <cellStyle name="Comma 8 3 4 5 3 2" xfId="22980"/>
    <cellStyle name="Comma 8 3 4 5 4" xfId="5206"/>
    <cellStyle name="Comma 8 3 4 5 4 2" xfId="22981"/>
    <cellStyle name="Comma 8 3 4 5 5" xfId="22982"/>
    <cellStyle name="Comma 8 3 4 6" xfId="5207"/>
    <cellStyle name="Comma 8 3 5" xfId="5208"/>
    <cellStyle name="Comma 8 3 5 2" xfId="5209"/>
    <cellStyle name="Comma 8 3 5 2 2" xfId="5210"/>
    <cellStyle name="Comma 8 3 5 2 2 2" xfId="5211"/>
    <cellStyle name="Comma 8 3 5 2 2 2 2" xfId="22983"/>
    <cellStyle name="Comma 8 3 5 2 2 3" xfId="5212"/>
    <cellStyle name="Comma 8 3 5 2 2 3 2" xfId="22984"/>
    <cellStyle name="Comma 8 3 5 2 2 4" xfId="5213"/>
    <cellStyle name="Comma 8 3 5 2 2 4 2" xfId="22985"/>
    <cellStyle name="Comma 8 3 5 2 2 5" xfId="22986"/>
    <cellStyle name="Comma 8 3 5 2 3" xfId="5214"/>
    <cellStyle name="Comma 8 3 5 3" xfId="5215"/>
    <cellStyle name="Comma 8 3 5 3 2" xfId="5216"/>
    <cellStyle name="Comma 8 3 5 3 2 2" xfId="22987"/>
    <cellStyle name="Comma 8 3 5 3 3" xfId="5217"/>
    <cellStyle name="Comma 8 3 5 3 3 2" xfId="22988"/>
    <cellStyle name="Comma 8 3 5 3 4" xfId="5218"/>
    <cellStyle name="Comma 8 3 5 3 4 2" xfId="22989"/>
    <cellStyle name="Comma 8 3 5 3 5" xfId="22990"/>
    <cellStyle name="Comma 8 3 5 4" xfId="5219"/>
    <cellStyle name="Comma 8 3 5 4 2" xfId="5220"/>
    <cellStyle name="Comma 8 3 5 4 2 2" xfId="22991"/>
    <cellStyle name="Comma 8 3 5 4 3" xfId="5221"/>
    <cellStyle name="Comma 8 3 5 4 3 2" xfId="22992"/>
    <cellStyle name="Comma 8 3 5 4 4" xfId="5222"/>
    <cellStyle name="Comma 8 3 5 4 4 2" xfId="22993"/>
    <cellStyle name="Comma 8 3 5 4 5" xfId="22994"/>
    <cellStyle name="Comma 8 3 5 5" xfId="5223"/>
    <cellStyle name="Comma 8 3 5 5 2" xfId="5224"/>
    <cellStyle name="Comma 8 3 5 5 2 2" xfId="22995"/>
    <cellStyle name="Comma 8 3 5 5 3" xfId="5225"/>
    <cellStyle name="Comma 8 3 5 5 3 2" xfId="22996"/>
    <cellStyle name="Comma 8 3 5 5 4" xfId="5226"/>
    <cellStyle name="Comma 8 3 5 5 4 2" xfId="22997"/>
    <cellStyle name="Comma 8 3 5 5 5" xfId="22998"/>
    <cellStyle name="Comma 8 3 5 6" xfId="5227"/>
    <cellStyle name="Comma 8 3 6" xfId="5228"/>
    <cellStyle name="Comma 8 3 6 2" xfId="5229"/>
    <cellStyle name="Comma 8 3 6 2 2" xfId="5230"/>
    <cellStyle name="Comma 8 3 6 2 2 2" xfId="22999"/>
    <cellStyle name="Comma 8 3 6 2 3" xfId="5231"/>
    <cellStyle name="Comma 8 3 6 2 3 2" xfId="23000"/>
    <cellStyle name="Comma 8 3 6 2 4" xfId="5232"/>
    <cellStyle name="Comma 8 3 6 2 4 2" xfId="23001"/>
    <cellStyle name="Comma 8 3 6 2 5" xfId="23002"/>
    <cellStyle name="Comma 8 3 6 3" xfId="5233"/>
    <cellStyle name="Comma 8 3 7" xfId="5234"/>
    <cellStyle name="Comma 8 3 7 2" xfId="5235"/>
    <cellStyle name="Comma 8 3 7 2 2" xfId="23003"/>
    <cellStyle name="Comma 8 3 7 3" xfId="5236"/>
    <cellStyle name="Comma 8 3 7 3 2" xfId="23004"/>
    <cellStyle name="Comma 8 3 7 4" xfId="5237"/>
    <cellStyle name="Comma 8 3 7 4 2" xfId="23005"/>
    <cellStyle name="Comma 8 3 7 5" xfId="23006"/>
    <cellStyle name="Comma 8 3 8" xfId="5238"/>
    <cellStyle name="Comma 8 3 8 2" xfId="5239"/>
    <cellStyle name="Comma 8 3 8 2 2" xfId="23007"/>
    <cellStyle name="Comma 8 3 8 3" xfId="5240"/>
    <cellStyle name="Comma 8 3 8 3 2" xfId="23008"/>
    <cellStyle name="Comma 8 3 8 4" xfId="5241"/>
    <cellStyle name="Comma 8 3 8 4 2" xfId="23009"/>
    <cellStyle name="Comma 8 3 8 5" xfId="23010"/>
    <cellStyle name="Comma 8 3 9" xfId="5242"/>
    <cellStyle name="Comma 8 3 9 2" xfId="5243"/>
    <cellStyle name="Comma 8 3 9 2 2" xfId="23011"/>
    <cellStyle name="Comma 8 3 9 3" xfId="5244"/>
    <cellStyle name="Comma 8 3 9 3 2" xfId="23012"/>
    <cellStyle name="Comma 8 3 9 4" xfId="5245"/>
    <cellStyle name="Comma 8 3 9 4 2" xfId="23013"/>
    <cellStyle name="Comma 8 3 9 5" xfId="23014"/>
    <cellStyle name="Comma 8 4" xfId="5246"/>
    <cellStyle name="Comma 8 4 2" xfId="5247"/>
    <cellStyle name="Comma 8 4 2 2" xfId="5248"/>
    <cellStyle name="Comma 8 4 2 2 2" xfId="5249"/>
    <cellStyle name="Comma 8 4 2 2 2 2" xfId="5250"/>
    <cellStyle name="Comma 8 4 2 2 2 2 2" xfId="23015"/>
    <cellStyle name="Comma 8 4 2 2 2 3" xfId="5251"/>
    <cellStyle name="Comma 8 4 2 2 2 3 2" xfId="23016"/>
    <cellStyle name="Comma 8 4 2 2 2 4" xfId="5252"/>
    <cellStyle name="Comma 8 4 2 2 2 4 2" xfId="23017"/>
    <cellStyle name="Comma 8 4 2 2 2 5" xfId="23018"/>
    <cellStyle name="Comma 8 4 2 2 3" xfId="5253"/>
    <cellStyle name="Comma 8 4 2 3" xfId="5254"/>
    <cellStyle name="Comma 8 4 2 3 2" xfId="5255"/>
    <cellStyle name="Comma 8 4 2 3 2 2" xfId="23019"/>
    <cellStyle name="Comma 8 4 2 3 3" xfId="5256"/>
    <cellStyle name="Comma 8 4 2 3 3 2" xfId="23020"/>
    <cellStyle name="Comma 8 4 2 3 4" xfId="5257"/>
    <cellStyle name="Comma 8 4 2 3 4 2" xfId="23021"/>
    <cellStyle name="Comma 8 4 2 3 5" xfId="23022"/>
    <cellStyle name="Comma 8 4 2 4" xfId="5258"/>
    <cellStyle name="Comma 8 4 2 4 2" xfId="5259"/>
    <cellStyle name="Comma 8 4 2 4 2 2" xfId="23023"/>
    <cellStyle name="Comma 8 4 2 4 3" xfId="5260"/>
    <cellStyle name="Comma 8 4 2 4 3 2" xfId="23024"/>
    <cellStyle name="Comma 8 4 2 4 4" xfId="5261"/>
    <cellStyle name="Comma 8 4 2 4 4 2" xfId="23025"/>
    <cellStyle name="Comma 8 4 2 4 5" xfId="23026"/>
    <cellStyle name="Comma 8 4 2 5" xfId="5262"/>
    <cellStyle name="Comma 8 4 2 5 2" xfId="5263"/>
    <cellStyle name="Comma 8 4 2 5 2 2" xfId="23027"/>
    <cellStyle name="Comma 8 4 2 5 3" xfId="5264"/>
    <cellStyle name="Comma 8 4 2 5 3 2" xfId="23028"/>
    <cellStyle name="Comma 8 4 2 5 4" xfId="5265"/>
    <cellStyle name="Comma 8 4 2 5 4 2" xfId="23029"/>
    <cellStyle name="Comma 8 4 2 5 5" xfId="23030"/>
    <cellStyle name="Comma 8 4 2 6" xfId="5266"/>
    <cellStyle name="Comma 8 4 3" xfId="5267"/>
    <cellStyle name="Comma 8 4 3 2" xfId="5268"/>
    <cellStyle name="Comma 8 4 3 2 2" xfId="5269"/>
    <cellStyle name="Comma 8 4 3 2 2 2" xfId="5270"/>
    <cellStyle name="Comma 8 4 3 2 2 2 2" xfId="23031"/>
    <cellStyle name="Comma 8 4 3 2 2 3" xfId="5271"/>
    <cellStyle name="Comma 8 4 3 2 2 3 2" xfId="23032"/>
    <cellStyle name="Comma 8 4 3 2 2 4" xfId="5272"/>
    <cellStyle name="Comma 8 4 3 2 2 4 2" xfId="23033"/>
    <cellStyle name="Comma 8 4 3 2 2 5" xfId="23034"/>
    <cellStyle name="Comma 8 4 3 2 3" xfId="5273"/>
    <cellStyle name="Comma 8 4 3 3" xfId="5274"/>
    <cellStyle name="Comma 8 4 3 3 2" xfId="5275"/>
    <cellStyle name="Comma 8 4 3 3 2 2" xfId="23035"/>
    <cellStyle name="Comma 8 4 3 3 3" xfId="5276"/>
    <cellStyle name="Comma 8 4 3 3 3 2" xfId="23036"/>
    <cellStyle name="Comma 8 4 3 3 4" xfId="5277"/>
    <cellStyle name="Comma 8 4 3 3 4 2" xfId="23037"/>
    <cellStyle name="Comma 8 4 3 3 5" xfId="23038"/>
    <cellStyle name="Comma 8 4 3 4" xfId="5278"/>
    <cellStyle name="Comma 8 4 3 4 2" xfId="5279"/>
    <cellStyle name="Comma 8 4 3 4 2 2" xfId="23039"/>
    <cellStyle name="Comma 8 4 3 4 3" xfId="5280"/>
    <cellStyle name="Comma 8 4 3 4 3 2" xfId="23040"/>
    <cellStyle name="Comma 8 4 3 4 4" xfId="5281"/>
    <cellStyle name="Comma 8 4 3 4 4 2" xfId="23041"/>
    <cellStyle name="Comma 8 4 3 4 5" xfId="23042"/>
    <cellStyle name="Comma 8 4 3 5" xfId="5282"/>
    <cellStyle name="Comma 8 4 3 5 2" xfId="5283"/>
    <cellStyle name="Comma 8 4 3 5 2 2" xfId="23043"/>
    <cellStyle name="Comma 8 4 3 5 3" xfId="5284"/>
    <cellStyle name="Comma 8 4 3 5 3 2" xfId="23044"/>
    <cellStyle name="Comma 8 4 3 5 4" xfId="5285"/>
    <cellStyle name="Comma 8 4 3 5 4 2" xfId="23045"/>
    <cellStyle name="Comma 8 4 3 5 5" xfId="23046"/>
    <cellStyle name="Comma 8 4 3 6" xfId="5286"/>
    <cellStyle name="Comma 8 4 4" xfId="5287"/>
    <cellStyle name="Comma 8 4 4 2" xfId="5288"/>
    <cellStyle name="Comma 8 4 4 2 2" xfId="5289"/>
    <cellStyle name="Comma 8 4 4 2 2 2" xfId="5290"/>
    <cellStyle name="Comma 8 4 4 2 2 2 2" xfId="23047"/>
    <cellStyle name="Comma 8 4 4 2 2 3" xfId="5291"/>
    <cellStyle name="Comma 8 4 4 2 2 3 2" xfId="23048"/>
    <cellStyle name="Comma 8 4 4 2 2 4" xfId="5292"/>
    <cellStyle name="Comma 8 4 4 2 2 4 2" xfId="23049"/>
    <cellStyle name="Comma 8 4 4 2 2 5" xfId="23050"/>
    <cellStyle name="Comma 8 4 4 2 3" xfId="5293"/>
    <cellStyle name="Comma 8 4 4 3" xfId="5294"/>
    <cellStyle name="Comma 8 4 4 3 2" xfId="5295"/>
    <cellStyle name="Comma 8 4 4 3 2 2" xfId="23051"/>
    <cellStyle name="Comma 8 4 4 3 3" xfId="5296"/>
    <cellStyle name="Comma 8 4 4 3 3 2" xfId="23052"/>
    <cellStyle name="Comma 8 4 4 3 4" xfId="5297"/>
    <cellStyle name="Comma 8 4 4 3 4 2" xfId="23053"/>
    <cellStyle name="Comma 8 4 4 3 5" xfId="23054"/>
    <cellStyle name="Comma 8 4 4 4" xfId="5298"/>
    <cellStyle name="Comma 8 4 4 4 2" xfId="5299"/>
    <cellStyle name="Comma 8 4 4 4 2 2" xfId="23055"/>
    <cellStyle name="Comma 8 4 4 4 3" xfId="5300"/>
    <cellStyle name="Comma 8 4 4 4 3 2" xfId="23056"/>
    <cellStyle name="Comma 8 4 4 4 4" xfId="5301"/>
    <cellStyle name="Comma 8 4 4 4 4 2" xfId="23057"/>
    <cellStyle name="Comma 8 4 4 4 5" xfId="23058"/>
    <cellStyle name="Comma 8 4 4 5" xfId="5302"/>
    <cellStyle name="Comma 8 4 4 5 2" xfId="5303"/>
    <cellStyle name="Comma 8 4 4 5 2 2" xfId="23059"/>
    <cellStyle name="Comma 8 4 4 5 3" xfId="5304"/>
    <cellStyle name="Comma 8 4 4 5 3 2" xfId="23060"/>
    <cellStyle name="Comma 8 4 4 5 4" xfId="5305"/>
    <cellStyle name="Comma 8 4 4 5 4 2" xfId="23061"/>
    <cellStyle name="Comma 8 4 4 5 5" xfId="23062"/>
    <cellStyle name="Comma 8 4 4 6" xfId="5306"/>
    <cellStyle name="Comma 8 4 5" xfId="5307"/>
    <cellStyle name="Comma 8 4 5 2" xfId="5308"/>
    <cellStyle name="Comma 8 4 5 2 2" xfId="5309"/>
    <cellStyle name="Comma 8 4 5 2 2 2" xfId="23063"/>
    <cellStyle name="Comma 8 4 5 2 3" xfId="5310"/>
    <cellStyle name="Comma 8 4 5 2 3 2" xfId="23064"/>
    <cellStyle name="Comma 8 4 5 2 4" xfId="5311"/>
    <cellStyle name="Comma 8 4 5 2 4 2" xfId="23065"/>
    <cellStyle name="Comma 8 4 5 2 5" xfId="23066"/>
    <cellStyle name="Comma 8 4 5 3" xfId="5312"/>
    <cellStyle name="Comma 8 4 6" xfId="5313"/>
    <cellStyle name="Comma 8 4 6 2" xfId="5314"/>
    <cellStyle name="Comma 8 4 6 2 2" xfId="23067"/>
    <cellStyle name="Comma 8 4 6 3" xfId="5315"/>
    <cellStyle name="Comma 8 4 6 3 2" xfId="23068"/>
    <cellStyle name="Comma 8 4 6 4" xfId="5316"/>
    <cellStyle name="Comma 8 4 6 4 2" xfId="23069"/>
    <cellStyle name="Comma 8 4 6 5" xfId="23070"/>
    <cellStyle name="Comma 8 4 7" xfId="5317"/>
    <cellStyle name="Comma 8 4 7 2" xfId="5318"/>
    <cellStyle name="Comma 8 4 7 2 2" xfId="23071"/>
    <cellStyle name="Comma 8 4 7 3" xfId="5319"/>
    <cellStyle name="Comma 8 4 7 3 2" xfId="23072"/>
    <cellStyle name="Comma 8 4 7 4" xfId="5320"/>
    <cellStyle name="Comma 8 4 7 4 2" xfId="23073"/>
    <cellStyle name="Comma 8 4 7 5" xfId="23074"/>
    <cellStyle name="Comma 8 4 8" xfId="5321"/>
    <cellStyle name="Comma 8 4 8 2" xfId="5322"/>
    <cellStyle name="Comma 8 4 8 2 2" xfId="23075"/>
    <cellStyle name="Comma 8 4 8 3" xfId="5323"/>
    <cellStyle name="Comma 8 4 8 3 2" xfId="23076"/>
    <cellStyle name="Comma 8 4 8 4" xfId="5324"/>
    <cellStyle name="Comma 8 4 8 4 2" xfId="23077"/>
    <cellStyle name="Comma 8 4 8 5" xfId="23078"/>
    <cellStyle name="Comma 8 4 9" xfId="5325"/>
    <cellStyle name="Comma 8 5" xfId="5326"/>
    <cellStyle name="Comma 8 5 2" xfId="5327"/>
    <cellStyle name="Comma 8 5 2 2" xfId="5328"/>
    <cellStyle name="Comma 8 5 2 2 2" xfId="5329"/>
    <cellStyle name="Comma 8 5 2 2 2 2" xfId="5330"/>
    <cellStyle name="Comma 8 5 2 2 2 2 2" xfId="23079"/>
    <cellStyle name="Comma 8 5 2 2 2 3" xfId="5331"/>
    <cellStyle name="Comma 8 5 2 2 2 3 2" xfId="23080"/>
    <cellStyle name="Comma 8 5 2 2 2 4" xfId="5332"/>
    <cellStyle name="Comma 8 5 2 2 2 4 2" xfId="23081"/>
    <cellStyle name="Comma 8 5 2 2 2 5" xfId="23082"/>
    <cellStyle name="Comma 8 5 2 2 3" xfId="5333"/>
    <cellStyle name="Comma 8 5 2 3" xfId="5334"/>
    <cellStyle name="Comma 8 5 2 3 2" xfId="5335"/>
    <cellStyle name="Comma 8 5 2 3 2 2" xfId="23083"/>
    <cellStyle name="Comma 8 5 2 3 3" xfId="5336"/>
    <cellStyle name="Comma 8 5 2 3 3 2" xfId="23084"/>
    <cellStyle name="Comma 8 5 2 3 4" xfId="5337"/>
    <cellStyle name="Comma 8 5 2 3 4 2" xfId="23085"/>
    <cellStyle name="Comma 8 5 2 3 5" xfId="23086"/>
    <cellStyle name="Comma 8 5 2 4" xfId="5338"/>
    <cellStyle name="Comma 8 5 2 4 2" xfId="5339"/>
    <cellStyle name="Comma 8 5 2 4 2 2" xfId="23087"/>
    <cellStyle name="Comma 8 5 2 4 3" xfId="5340"/>
    <cellStyle name="Comma 8 5 2 4 3 2" xfId="23088"/>
    <cellStyle name="Comma 8 5 2 4 4" xfId="5341"/>
    <cellStyle name="Comma 8 5 2 4 4 2" xfId="23089"/>
    <cellStyle name="Comma 8 5 2 4 5" xfId="23090"/>
    <cellStyle name="Comma 8 5 2 5" xfId="5342"/>
    <cellStyle name="Comma 8 5 2 5 2" xfId="5343"/>
    <cellStyle name="Comma 8 5 2 5 2 2" xfId="23091"/>
    <cellStyle name="Comma 8 5 2 5 3" xfId="5344"/>
    <cellStyle name="Comma 8 5 2 5 3 2" xfId="23092"/>
    <cellStyle name="Comma 8 5 2 5 4" xfId="5345"/>
    <cellStyle name="Comma 8 5 2 5 4 2" xfId="23093"/>
    <cellStyle name="Comma 8 5 2 5 5" xfId="23094"/>
    <cellStyle name="Comma 8 5 2 6" xfId="5346"/>
    <cellStyle name="Comma 8 5 3" xfId="5347"/>
    <cellStyle name="Comma 8 5 3 2" xfId="5348"/>
    <cellStyle name="Comma 8 5 3 2 2" xfId="5349"/>
    <cellStyle name="Comma 8 5 3 2 2 2" xfId="5350"/>
    <cellStyle name="Comma 8 5 3 2 2 2 2" xfId="23095"/>
    <cellStyle name="Comma 8 5 3 2 2 3" xfId="5351"/>
    <cellStyle name="Comma 8 5 3 2 2 3 2" xfId="23096"/>
    <cellStyle name="Comma 8 5 3 2 2 4" xfId="5352"/>
    <cellStyle name="Comma 8 5 3 2 2 4 2" xfId="23097"/>
    <cellStyle name="Comma 8 5 3 2 2 5" xfId="23098"/>
    <cellStyle name="Comma 8 5 3 2 3" xfId="5353"/>
    <cellStyle name="Comma 8 5 3 3" xfId="5354"/>
    <cellStyle name="Comma 8 5 3 3 2" xfId="5355"/>
    <cellStyle name="Comma 8 5 3 3 2 2" xfId="23099"/>
    <cellStyle name="Comma 8 5 3 3 3" xfId="5356"/>
    <cellStyle name="Comma 8 5 3 3 3 2" xfId="23100"/>
    <cellStyle name="Comma 8 5 3 3 4" xfId="5357"/>
    <cellStyle name="Comma 8 5 3 3 4 2" xfId="23101"/>
    <cellStyle name="Comma 8 5 3 3 5" xfId="23102"/>
    <cellStyle name="Comma 8 5 3 4" xfId="5358"/>
    <cellStyle name="Comma 8 5 3 4 2" xfId="5359"/>
    <cellStyle name="Comma 8 5 3 4 2 2" xfId="23103"/>
    <cellStyle name="Comma 8 5 3 4 3" xfId="5360"/>
    <cellStyle name="Comma 8 5 3 4 3 2" xfId="23104"/>
    <cellStyle name="Comma 8 5 3 4 4" xfId="5361"/>
    <cellStyle name="Comma 8 5 3 4 4 2" xfId="23105"/>
    <cellStyle name="Comma 8 5 3 4 5" xfId="23106"/>
    <cellStyle name="Comma 8 5 3 5" xfId="5362"/>
    <cellStyle name="Comma 8 5 3 5 2" xfId="5363"/>
    <cellStyle name="Comma 8 5 3 5 2 2" xfId="23107"/>
    <cellStyle name="Comma 8 5 3 5 3" xfId="5364"/>
    <cellStyle name="Comma 8 5 3 5 3 2" xfId="23108"/>
    <cellStyle name="Comma 8 5 3 5 4" xfId="5365"/>
    <cellStyle name="Comma 8 5 3 5 4 2" xfId="23109"/>
    <cellStyle name="Comma 8 5 3 5 5" xfId="23110"/>
    <cellStyle name="Comma 8 5 3 6" xfId="5366"/>
    <cellStyle name="Comma 8 5 4" xfId="5367"/>
    <cellStyle name="Comma 8 5 4 2" xfId="5368"/>
    <cellStyle name="Comma 8 5 4 2 2" xfId="5369"/>
    <cellStyle name="Comma 8 5 4 2 2 2" xfId="5370"/>
    <cellStyle name="Comma 8 5 4 2 2 2 2" xfId="23111"/>
    <cellStyle name="Comma 8 5 4 2 2 3" xfId="5371"/>
    <cellStyle name="Comma 8 5 4 2 2 3 2" xfId="23112"/>
    <cellStyle name="Comma 8 5 4 2 2 4" xfId="5372"/>
    <cellStyle name="Comma 8 5 4 2 2 4 2" xfId="23113"/>
    <cellStyle name="Comma 8 5 4 2 2 5" xfId="23114"/>
    <cellStyle name="Comma 8 5 4 2 3" xfId="5373"/>
    <cellStyle name="Comma 8 5 4 3" xfId="5374"/>
    <cellStyle name="Comma 8 5 4 3 2" xfId="5375"/>
    <cellStyle name="Comma 8 5 4 3 2 2" xfId="23115"/>
    <cellStyle name="Comma 8 5 4 3 3" xfId="5376"/>
    <cellStyle name="Comma 8 5 4 3 3 2" xfId="23116"/>
    <cellStyle name="Comma 8 5 4 3 4" xfId="5377"/>
    <cellStyle name="Comma 8 5 4 3 4 2" xfId="23117"/>
    <cellStyle name="Comma 8 5 4 3 5" xfId="23118"/>
    <cellStyle name="Comma 8 5 4 4" xfId="5378"/>
    <cellStyle name="Comma 8 5 4 4 2" xfId="5379"/>
    <cellStyle name="Comma 8 5 4 4 2 2" xfId="23119"/>
    <cellStyle name="Comma 8 5 4 4 3" xfId="5380"/>
    <cellStyle name="Comma 8 5 4 4 3 2" xfId="23120"/>
    <cellStyle name="Comma 8 5 4 4 4" xfId="5381"/>
    <cellStyle name="Comma 8 5 4 4 4 2" xfId="23121"/>
    <cellStyle name="Comma 8 5 4 4 5" xfId="23122"/>
    <cellStyle name="Comma 8 5 4 5" xfId="5382"/>
    <cellStyle name="Comma 8 5 4 5 2" xfId="5383"/>
    <cellStyle name="Comma 8 5 4 5 2 2" xfId="23123"/>
    <cellStyle name="Comma 8 5 4 5 3" xfId="5384"/>
    <cellStyle name="Comma 8 5 4 5 3 2" xfId="23124"/>
    <cellStyle name="Comma 8 5 4 5 4" xfId="5385"/>
    <cellStyle name="Comma 8 5 4 5 4 2" xfId="23125"/>
    <cellStyle name="Comma 8 5 4 5 5" xfId="23126"/>
    <cellStyle name="Comma 8 5 4 6" xfId="5386"/>
    <cellStyle name="Comma 8 5 5" xfId="5387"/>
    <cellStyle name="Comma 8 5 5 2" xfId="5388"/>
    <cellStyle name="Comma 8 5 5 2 2" xfId="5389"/>
    <cellStyle name="Comma 8 5 5 2 2 2" xfId="23127"/>
    <cellStyle name="Comma 8 5 5 2 3" xfId="5390"/>
    <cellStyle name="Comma 8 5 5 2 3 2" xfId="23128"/>
    <cellStyle name="Comma 8 5 5 2 4" xfId="5391"/>
    <cellStyle name="Comma 8 5 5 2 4 2" xfId="23129"/>
    <cellStyle name="Comma 8 5 5 2 5" xfId="23130"/>
    <cellStyle name="Comma 8 5 5 3" xfId="5392"/>
    <cellStyle name="Comma 8 5 6" xfId="5393"/>
    <cellStyle name="Comma 8 5 6 2" xfId="5394"/>
    <cellStyle name="Comma 8 5 6 2 2" xfId="23131"/>
    <cellStyle name="Comma 8 5 6 3" xfId="5395"/>
    <cellStyle name="Comma 8 5 6 3 2" xfId="23132"/>
    <cellStyle name="Comma 8 5 6 4" xfId="5396"/>
    <cellStyle name="Comma 8 5 6 4 2" xfId="23133"/>
    <cellStyle name="Comma 8 5 6 5" xfId="23134"/>
    <cellStyle name="Comma 8 5 7" xfId="5397"/>
    <cellStyle name="Comma 8 5 7 2" xfId="5398"/>
    <cellStyle name="Comma 8 5 7 2 2" xfId="23135"/>
    <cellStyle name="Comma 8 5 7 3" xfId="5399"/>
    <cellStyle name="Comma 8 5 7 3 2" xfId="23136"/>
    <cellStyle name="Comma 8 5 7 4" xfId="5400"/>
    <cellStyle name="Comma 8 5 7 4 2" xfId="23137"/>
    <cellStyle name="Comma 8 5 7 5" xfId="23138"/>
    <cellStyle name="Comma 8 5 8" xfId="5401"/>
    <cellStyle name="Comma 8 5 8 2" xfId="5402"/>
    <cellStyle name="Comma 8 5 8 2 2" xfId="23139"/>
    <cellStyle name="Comma 8 5 8 3" xfId="5403"/>
    <cellStyle name="Comma 8 5 8 3 2" xfId="23140"/>
    <cellStyle name="Comma 8 5 8 4" xfId="5404"/>
    <cellStyle name="Comma 8 5 8 4 2" xfId="23141"/>
    <cellStyle name="Comma 8 5 8 5" xfId="23142"/>
    <cellStyle name="Comma 8 5 9" xfId="5405"/>
    <cellStyle name="Comma 8 6" xfId="5406"/>
    <cellStyle name="Comma 8 6 2" xfId="5407"/>
    <cellStyle name="Comma 8 6 3" xfId="5408"/>
    <cellStyle name="Comma 8 6 4" xfId="5409"/>
    <cellStyle name="Comma 8 6 4 2" xfId="23143"/>
    <cellStyle name="Comma 8 6 5" xfId="5410"/>
    <cellStyle name="Comma 8 6 5 2" xfId="23144"/>
    <cellStyle name="Comma 8 6 6" xfId="5411"/>
    <cellStyle name="Comma 8 6 6 2" xfId="23145"/>
    <cellStyle name="Comma 8 6 7" xfId="23146"/>
    <cellStyle name="Comma 8 7" xfId="5412"/>
    <cellStyle name="Comma 8 7 2" xfId="5413"/>
    <cellStyle name="Comma 8 7 3" xfId="5414"/>
    <cellStyle name="Comma 8 8" xfId="5415"/>
    <cellStyle name="Comma 9" xfId="5416"/>
    <cellStyle name="Comma 9 2" xfId="5417"/>
    <cellStyle name="Comma 9 2 2" xfId="5418"/>
    <cellStyle name="Comma 9 2 2 2" xfId="5419"/>
    <cellStyle name="Comma 9 2 2 2 2" xfId="23147"/>
    <cellStyle name="Comma 9 2 2 3" xfId="5420"/>
    <cellStyle name="Comma 9 2 2 3 2" xfId="23148"/>
    <cellStyle name="Comma 9 2 2 4" xfId="5421"/>
    <cellStyle name="Comma 9 2 2 4 2" xfId="23149"/>
    <cellStyle name="Comma 9 2 2 5" xfId="23150"/>
    <cellStyle name="Comma 9 3" xfId="5422"/>
    <cellStyle name="Comma 9 3 2" xfId="5423"/>
    <cellStyle name="Comma 9 3 2 2" xfId="5424"/>
    <cellStyle name="Comma 9 3 2 2 2" xfId="23151"/>
    <cellStyle name="Comma 9 3 2 3" xfId="5425"/>
    <cellStyle name="Comma 9 3 2 3 2" xfId="23152"/>
    <cellStyle name="Comma 9 3 2 4" xfId="5426"/>
    <cellStyle name="Comma 9 3 2 4 2" xfId="23153"/>
    <cellStyle name="Comma 9 3 2 5" xfId="23154"/>
    <cellStyle name="Comma 9 3 3" xfId="5427"/>
    <cellStyle name="Comma 9 3 3 2" xfId="23155"/>
    <cellStyle name="Comma 9 3 4" xfId="5428"/>
    <cellStyle name="Comma 9 3 4 2" xfId="23156"/>
    <cellStyle name="Comma 9 3 5" xfId="5429"/>
    <cellStyle name="Comma 9 3 5 2" xfId="23157"/>
    <cellStyle name="Comma 9 3 6" xfId="23158"/>
    <cellStyle name="Comma 9 4" xfId="5430"/>
    <cellStyle name="Comma 9 4 2" xfId="5431"/>
    <cellStyle name="Comma 9 5" xfId="5432"/>
    <cellStyle name="Comma_Adicional_Enmienda_No 5_Parqueo_UASD-2(Victro Polanco) 24-NOV" xfId="5433"/>
    <cellStyle name="Comma0" xfId="5434"/>
    <cellStyle name="Comma0 - Style1" xfId="5435"/>
    <cellStyle name="Comma0 2" xfId="5436"/>
    <cellStyle name="Comma0 3" xfId="5437"/>
    <cellStyle name="Comma0_cost summary" xfId="5438"/>
    <cellStyle name="Comma1 - Style2" xfId="5439"/>
    <cellStyle name="Currency [0] 2" xfId="5440"/>
    <cellStyle name="Currency [0] 3" xfId="5441"/>
    <cellStyle name="Currency [0]_Atlanta" xfId="19374"/>
    <cellStyle name="Currency 10" xfId="5442"/>
    <cellStyle name="Currency 11" xfId="5443"/>
    <cellStyle name="Currency 12" xfId="5444"/>
    <cellStyle name="Currency 13" xfId="5445"/>
    <cellStyle name="Currency 14" xfId="5446"/>
    <cellStyle name="Currency 15" xfId="5447"/>
    <cellStyle name="Currency 16" xfId="5448"/>
    <cellStyle name="Currency 2" xfId="5449"/>
    <cellStyle name="Currency 2 10" xfId="5450"/>
    <cellStyle name="Currency 2 11" xfId="5451"/>
    <cellStyle name="Currency 2 2" xfId="5452"/>
    <cellStyle name="Currency 2 2 10" xfId="5453"/>
    <cellStyle name="Currency 2 2 11" xfId="5454"/>
    <cellStyle name="Currency 2 2 11 2" xfId="5455"/>
    <cellStyle name="Currency 2 2 12" xfId="5456"/>
    <cellStyle name="Currency 2 2 12 2" xfId="5457"/>
    <cellStyle name="Currency 2 2 2" xfId="5458"/>
    <cellStyle name="Currency 2 2 2 2" xfId="5459"/>
    <cellStyle name="Currency 2 2 2 2 2" xfId="5460"/>
    <cellStyle name="Currency 2 2 2 2 2 2" xfId="5461"/>
    <cellStyle name="Currency 2 2 2 2 2 2 2" xfId="5462"/>
    <cellStyle name="Currency 2 2 2 2 2 2 2 2" xfId="5463"/>
    <cellStyle name="Currency 2 2 2 2 2 2 2 2 2" xfId="5464"/>
    <cellStyle name="Currency 2 2 2 2 2 2 2 3" xfId="5465"/>
    <cellStyle name="Currency 2 2 2 2 2 2 3" xfId="5466"/>
    <cellStyle name="Currency 2 2 2 2 2 3" xfId="5467"/>
    <cellStyle name="Currency 2 2 2 2 2 3 2" xfId="5468"/>
    <cellStyle name="Currency 2 2 2 2 2 3 2 2" xfId="5469"/>
    <cellStyle name="Currency 2 2 2 2 2 3 2 2 2" xfId="5470"/>
    <cellStyle name="Currency 2 2 2 2 2 3 2 3" xfId="5471"/>
    <cellStyle name="Currency 2 2 2 2 2 3 3" xfId="5472"/>
    <cellStyle name="Currency 2 2 2 2 2 4" xfId="5473"/>
    <cellStyle name="Currency 2 2 2 2 2 4 2" xfId="5474"/>
    <cellStyle name="Currency 2 2 2 2 2 4 2 2" xfId="5475"/>
    <cellStyle name="Currency 2 2 2 2 2 4 2 2 2" xfId="5476"/>
    <cellStyle name="Currency 2 2 2 2 2 4 2 3" xfId="5477"/>
    <cellStyle name="Currency 2 2 2 2 2 4 3" xfId="5478"/>
    <cellStyle name="Currency 2 2 2 2 2 5" xfId="5479"/>
    <cellStyle name="Currency 2 2 2 2 2 5 2" xfId="5480"/>
    <cellStyle name="Currency 2 2 2 2 2 5 2 2" xfId="5481"/>
    <cellStyle name="Currency 2 2 2 2 2 5 3" xfId="5482"/>
    <cellStyle name="Currency 2 2 2 2 2 6" xfId="5483"/>
    <cellStyle name="Currency 2 2 2 2 3" xfId="5484"/>
    <cellStyle name="Currency 2 2 2 2 3 2" xfId="5485"/>
    <cellStyle name="Currency 2 2 2 2 3 2 2" xfId="5486"/>
    <cellStyle name="Currency 2 2 2 2 3 2 2 2" xfId="5487"/>
    <cellStyle name="Currency 2 2 2 2 3 2 3" xfId="5488"/>
    <cellStyle name="Currency 2 2 2 2 3 3" xfId="5489"/>
    <cellStyle name="Currency 2 2 2 2 4" xfId="5490"/>
    <cellStyle name="Currency 2 2 2 2 4 2" xfId="5491"/>
    <cellStyle name="Currency 2 2 2 2 4 2 2" xfId="5492"/>
    <cellStyle name="Currency 2 2 2 2 4 2 2 2" xfId="5493"/>
    <cellStyle name="Currency 2 2 2 2 4 2 3" xfId="5494"/>
    <cellStyle name="Currency 2 2 2 2 4 3" xfId="5495"/>
    <cellStyle name="Currency 2 2 2 2 5" xfId="5496"/>
    <cellStyle name="Currency 2 2 2 2 5 2" xfId="5497"/>
    <cellStyle name="Currency 2 2 2 2 5 2 2" xfId="5498"/>
    <cellStyle name="Currency 2 2 2 2 5 2 2 2" xfId="5499"/>
    <cellStyle name="Currency 2 2 2 2 5 2 3" xfId="5500"/>
    <cellStyle name="Currency 2 2 2 2 5 3" xfId="5501"/>
    <cellStyle name="Currency 2 2 2 2 6" xfId="5502"/>
    <cellStyle name="Currency 2 2 2 2 6 2" xfId="5503"/>
    <cellStyle name="Currency 2 2 2 2 6 2 2" xfId="5504"/>
    <cellStyle name="Currency 2 2 2 2 6 3" xfId="5505"/>
    <cellStyle name="Currency 2 2 2 2 7" xfId="5506"/>
    <cellStyle name="Currency 2 2 2 3" xfId="5507"/>
    <cellStyle name="Currency 2 2 2 3 2" xfId="5508"/>
    <cellStyle name="Currency 2 2 2 3 2 2" xfId="5509"/>
    <cellStyle name="Currency 2 2 2 3 2 2 2" xfId="5510"/>
    <cellStyle name="Currency 2 2 2 3 2 2 2 2" xfId="5511"/>
    <cellStyle name="Currency 2 2 2 3 2 2 2 2 2" xfId="5512"/>
    <cellStyle name="Currency 2 2 2 3 2 2 2 3" xfId="5513"/>
    <cellStyle name="Currency 2 2 2 3 2 2 3" xfId="5514"/>
    <cellStyle name="Currency 2 2 2 3 2 3" xfId="5515"/>
    <cellStyle name="Currency 2 2 2 3 2 3 2" xfId="5516"/>
    <cellStyle name="Currency 2 2 2 3 2 3 2 2" xfId="5517"/>
    <cellStyle name="Currency 2 2 2 3 2 3 2 2 2" xfId="5518"/>
    <cellStyle name="Currency 2 2 2 3 2 3 2 3" xfId="5519"/>
    <cellStyle name="Currency 2 2 2 3 2 3 3" xfId="5520"/>
    <cellStyle name="Currency 2 2 2 3 2 4" xfId="5521"/>
    <cellStyle name="Currency 2 2 2 3 2 4 2" xfId="5522"/>
    <cellStyle name="Currency 2 2 2 3 2 4 2 2" xfId="5523"/>
    <cellStyle name="Currency 2 2 2 3 2 4 2 2 2" xfId="5524"/>
    <cellStyle name="Currency 2 2 2 3 2 4 2 3" xfId="5525"/>
    <cellStyle name="Currency 2 2 2 3 2 4 3" xfId="5526"/>
    <cellStyle name="Currency 2 2 2 3 2 5" xfId="5527"/>
    <cellStyle name="Currency 2 2 2 3 2 5 2" xfId="5528"/>
    <cellStyle name="Currency 2 2 2 3 2 5 2 2" xfId="5529"/>
    <cellStyle name="Currency 2 2 2 3 2 5 3" xfId="5530"/>
    <cellStyle name="Currency 2 2 2 3 2 6" xfId="5531"/>
    <cellStyle name="Currency 2 2 2 3 3" xfId="5532"/>
    <cellStyle name="Currency 2 2 2 3 3 2" xfId="5533"/>
    <cellStyle name="Currency 2 2 2 3 3 2 2" xfId="5534"/>
    <cellStyle name="Currency 2 2 2 3 3 2 2 2" xfId="5535"/>
    <cellStyle name="Currency 2 2 2 3 3 2 3" xfId="5536"/>
    <cellStyle name="Currency 2 2 2 3 3 3" xfId="5537"/>
    <cellStyle name="Currency 2 2 2 3 4" xfId="5538"/>
    <cellStyle name="Currency 2 2 2 3 4 2" xfId="5539"/>
    <cellStyle name="Currency 2 2 2 3 4 2 2" xfId="5540"/>
    <cellStyle name="Currency 2 2 2 3 4 2 2 2" xfId="5541"/>
    <cellStyle name="Currency 2 2 2 3 4 2 3" xfId="5542"/>
    <cellStyle name="Currency 2 2 2 3 4 3" xfId="5543"/>
    <cellStyle name="Currency 2 2 2 3 5" xfId="5544"/>
    <cellStyle name="Currency 2 2 2 3 5 2" xfId="5545"/>
    <cellStyle name="Currency 2 2 2 3 5 2 2" xfId="5546"/>
    <cellStyle name="Currency 2 2 2 3 5 2 2 2" xfId="5547"/>
    <cellStyle name="Currency 2 2 2 3 5 2 3" xfId="5548"/>
    <cellStyle name="Currency 2 2 2 3 5 3" xfId="5549"/>
    <cellStyle name="Currency 2 2 2 3 6" xfId="5550"/>
    <cellStyle name="Currency 2 2 2 3 6 2" xfId="5551"/>
    <cellStyle name="Currency 2 2 2 3 6 2 2" xfId="5552"/>
    <cellStyle name="Currency 2 2 2 3 6 3" xfId="5553"/>
    <cellStyle name="Currency 2 2 2 3 7" xfId="5554"/>
    <cellStyle name="Currency 2 2 2 4" xfId="5555"/>
    <cellStyle name="Currency 2 2 2 4 2" xfId="5556"/>
    <cellStyle name="Currency 2 2 2 4 2 2" xfId="5557"/>
    <cellStyle name="Currency 2 2 2 4 2 2 2" xfId="5558"/>
    <cellStyle name="Currency 2 2 2 4 2 2 2 2" xfId="5559"/>
    <cellStyle name="Currency 2 2 2 4 2 2 3" xfId="5560"/>
    <cellStyle name="Currency 2 2 2 4 2 3" xfId="5561"/>
    <cellStyle name="Currency 2 2 2 4 3" xfId="5562"/>
    <cellStyle name="Currency 2 2 2 4 3 2" xfId="5563"/>
    <cellStyle name="Currency 2 2 2 4 3 2 2" xfId="5564"/>
    <cellStyle name="Currency 2 2 2 4 3 2 2 2" xfId="5565"/>
    <cellStyle name="Currency 2 2 2 4 3 2 3" xfId="5566"/>
    <cellStyle name="Currency 2 2 2 4 3 3" xfId="5567"/>
    <cellStyle name="Currency 2 2 2 4 4" xfId="5568"/>
    <cellStyle name="Currency 2 2 2 4 4 2" xfId="5569"/>
    <cellStyle name="Currency 2 2 2 4 4 2 2" xfId="5570"/>
    <cellStyle name="Currency 2 2 2 4 4 2 2 2" xfId="5571"/>
    <cellStyle name="Currency 2 2 2 4 4 2 3" xfId="5572"/>
    <cellStyle name="Currency 2 2 2 4 4 3" xfId="5573"/>
    <cellStyle name="Currency 2 2 2 4 5" xfId="5574"/>
    <cellStyle name="Currency 2 2 2 4 5 2" xfId="5575"/>
    <cellStyle name="Currency 2 2 2 4 5 2 2" xfId="5576"/>
    <cellStyle name="Currency 2 2 2 4 5 3" xfId="5577"/>
    <cellStyle name="Currency 2 2 2 4 6" xfId="5578"/>
    <cellStyle name="Currency 2 2 2 5" xfId="5579"/>
    <cellStyle name="Currency 2 2 2 5 2" xfId="5580"/>
    <cellStyle name="Currency 2 2 2 5 2 2" xfId="5581"/>
    <cellStyle name="Currency 2 2 2 5 2 2 2" xfId="5582"/>
    <cellStyle name="Currency 2 2 2 5 2 3" xfId="5583"/>
    <cellStyle name="Currency 2 2 2 5 3" xfId="5584"/>
    <cellStyle name="Currency 2 2 2 6" xfId="5585"/>
    <cellStyle name="Currency 2 2 2 6 2" xfId="5586"/>
    <cellStyle name="Currency 2 2 2 6 2 2" xfId="5587"/>
    <cellStyle name="Currency 2 2 2 6 2 2 2" xfId="5588"/>
    <cellStyle name="Currency 2 2 2 6 2 3" xfId="5589"/>
    <cellStyle name="Currency 2 2 2 6 3" xfId="5590"/>
    <cellStyle name="Currency 2 2 2 7" xfId="5591"/>
    <cellStyle name="Currency 2 2 2 7 2" xfId="5592"/>
    <cellStyle name="Currency 2 2 2 7 2 2" xfId="5593"/>
    <cellStyle name="Currency 2 2 2 7 2 2 2" xfId="5594"/>
    <cellStyle name="Currency 2 2 2 7 2 3" xfId="5595"/>
    <cellStyle name="Currency 2 2 2 7 3" xfId="5596"/>
    <cellStyle name="Currency 2 2 2 8" xfId="5597"/>
    <cellStyle name="Currency 2 2 2 8 2" xfId="5598"/>
    <cellStyle name="Currency 2 2 2 8 2 2" xfId="5599"/>
    <cellStyle name="Currency 2 2 2 8 3" xfId="5600"/>
    <cellStyle name="Currency 2 2 2 9" xfId="5601"/>
    <cellStyle name="Currency 2 2 3" xfId="5602"/>
    <cellStyle name="Currency 2 2 3 2" xfId="5603"/>
    <cellStyle name="Currency 2 2 3 2 2" xfId="5604"/>
    <cellStyle name="Currency 2 2 3 2 2 2" xfId="5605"/>
    <cellStyle name="Currency 2 2 3 2 2 2 2" xfId="5606"/>
    <cellStyle name="Currency 2 2 3 2 2 2 2 2" xfId="5607"/>
    <cellStyle name="Currency 2 2 3 2 2 2 2 2 2" xfId="5608"/>
    <cellStyle name="Currency 2 2 3 2 2 2 2 3" xfId="5609"/>
    <cellStyle name="Currency 2 2 3 2 2 2 3" xfId="5610"/>
    <cellStyle name="Currency 2 2 3 2 2 3" xfId="5611"/>
    <cellStyle name="Currency 2 2 3 2 2 3 2" xfId="5612"/>
    <cellStyle name="Currency 2 2 3 2 2 3 2 2" xfId="5613"/>
    <cellStyle name="Currency 2 2 3 2 2 3 2 2 2" xfId="5614"/>
    <cellStyle name="Currency 2 2 3 2 2 3 2 3" xfId="5615"/>
    <cellStyle name="Currency 2 2 3 2 2 3 3" xfId="5616"/>
    <cellStyle name="Currency 2 2 3 2 2 4" xfId="5617"/>
    <cellStyle name="Currency 2 2 3 2 2 4 2" xfId="5618"/>
    <cellStyle name="Currency 2 2 3 2 2 4 2 2" xfId="5619"/>
    <cellStyle name="Currency 2 2 3 2 2 4 2 2 2" xfId="5620"/>
    <cellStyle name="Currency 2 2 3 2 2 4 2 3" xfId="5621"/>
    <cellStyle name="Currency 2 2 3 2 2 4 3" xfId="5622"/>
    <cellStyle name="Currency 2 2 3 2 2 5" xfId="5623"/>
    <cellStyle name="Currency 2 2 3 2 2 5 2" xfId="5624"/>
    <cellStyle name="Currency 2 2 3 2 2 5 2 2" xfId="5625"/>
    <cellStyle name="Currency 2 2 3 2 2 5 3" xfId="5626"/>
    <cellStyle name="Currency 2 2 3 2 2 6" xfId="5627"/>
    <cellStyle name="Currency 2 2 3 2 3" xfId="5628"/>
    <cellStyle name="Currency 2 2 3 2 3 2" xfId="5629"/>
    <cellStyle name="Currency 2 2 3 2 3 2 2" xfId="5630"/>
    <cellStyle name="Currency 2 2 3 2 3 2 2 2" xfId="5631"/>
    <cellStyle name="Currency 2 2 3 2 3 2 3" xfId="5632"/>
    <cellStyle name="Currency 2 2 3 2 3 3" xfId="5633"/>
    <cellStyle name="Currency 2 2 3 2 4" xfId="5634"/>
    <cellStyle name="Currency 2 2 3 2 4 2" xfId="5635"/>
    <cellStyle name="Currency 2 2 3 2 4 2 2" xfId="5636"/>
    <cellStyle name="Currency 2 2 3 2 4 2 2 2" xfId="5637"/>
    <cellStyle name="Currency 2 2 3 2 4 2 3" xfId="5638"/>
    <cellStyle name="Currency 2 2 3 2 4 3" xfId="5639"/>
    <cellStyle name="Currency 2 2 3 2 5" xfId="5640"/>
    <cellStyle name="Currency 2 2 3 2 5 2" xfId="5641"/>
    <cellStyle name="Currency 2 2 3 2 5 2 2" xfId="5642"/>
    <cellStyle name="Currency 2 2 3 2 5 2 2 2" xfId="5643"/>
    <cellStyle name="Currency 2 2 3 2 5 2 3" xfId="5644"/>
    <cellStyle name="Currency 2 2 3 2 5 3" xfId="5645"/>
    <cellStyle name="Currency 2 2 3 2 6" xfId="5646"/>
    <cellStyle name="Currency 2 2 3 2 6 2" xfId="5647"/>
    <cellStyle name="Currency 2 2 3 2 6 2 2" xfId="5648"/>
    <cellStyle name="Currency 2 2 3 2 6 3" xfId="5649"/>
    <cellStyle name="Currency 2 2 3 2 7" xfId="5650"/>
    <cellStyle name="Currency 2 2 3 3" xfId="5651"/>
    <cellStyle name="Currency 2 2 3 3 2" xfId="5652"/>
    <cellStyle name="Currency 2 2 3 3 2 2" xfId="5653"/>
    <cellStyle name="Currency 2 2 3 3 2 2 2" xfId="5654"/>
    <cellStyle name="Currency 2 2 3 3 2 2 2 2" xfId="5655"/>
    <cellStyle name="Currency 2 2 3 3 2 2 2 2 2" xfId="5656"/>
    <cellStyle name="Currency 2 2 3 3 2 2 2 3" xfId="5657"/>
    <cellStyle name="Currency 2 2 3 3 2 2 3" xfId="5658"/>
    <cellStyle name="Currency 2 2 3 3 2 3" xfId="5659"/>
    <cellStyle name="Currency 2 2 3 3 2 3 2" xfId="5660"/>
    <cellStyle name="Currency 2 2 3 3 2 3 2 2" xfId="5661"/>
    <cellStyle name="Currency 2 2 3 3 2 3 2 2 2" xfId="5662"/>
    <cellStyle name="Currency 2 2 3 3 2 3 2 3" xfId="5663"/>
    <cellStyle name="Currency 2 2 3 3 2 3 3" xfId="5664"/>
    <cellStyle name="Currency 2 2 3 3 2 4" xfId="5665"/>
    <cellStyle name="Currency 2 2 3 3 2 4 2" xfId="5666"/>
    <cellStyle name="Currency 2 2 3 3 2 4 2 2" xfId="5667"/>
    <cellStyle name="Currency 2 2 3 3 2 4 2 2 2" xfId="5668"/>
    <cellStyle name="Currency 2 2 3 3 2 4 2 3" xfId="5669"/>
    <cellStyle name="Currency 2 2 3 3 2 4 3" xfId="5670"/>
    <cellStyle name="Currency 2 2 3 3 2 5" xfId="5671"/>
    <cellStyle name="Currency 2 2 3 3 2 5 2" xfId="5672"/>
    <cellStyle name="Currency 2 2 3 3 2 5 2 2" xfId="5673"/>
    <cellStyle name="Currency 2 2 3 3 2 5 3" xfId="5674"/>
    <cellStyle name="Currency 2 2 3 3 2 6" xfId="5675"/>
    <cellStyle name="Currency 2 2 3 3 3" xfId="5676"/>
    <cellStyle name="Currency 2 2 3 3 3 2" xfId="5677"/>
    <cellStyle name="Currency 2 2 3 3 3 2 2" xfId="5678"/>
    <cellStyle name="Currency 2 2 3 3 3 2 2 2" xfId="5679"/>
    <cellStyle name="Currency 2 2 3 3 3 2 3" xfId="5680"/>
    <cellStyle name="Currency 2 2 3 3 3 3" xfId="5681"/>
    <cellStyle name="Currency 2 2 3 3 4" xfId="5682"/>
    <cellStyle name="Currency 2 2 3 3 4 2" xfId="5683"/>
    <cellStyle name="Currency 2 2 3 3 4 2 2" xfId="5684"/>
    <cellStyle name="Currency 2 2 3 3 4 2 2 2" xfId="5685"/>
    <cellStyle name="Currency 2 2 3 3 4 2 3" xfId="5686"/>
    <cellStyle name="Currency 2 2 3 3 4 3" xfId="5687"/>
    <cellStyle name="Currency 2 2 3 3 5" xfId="5688"/>
    <cellStyle name="Currency 2 2 3 3 5 2" xfId="5689"/>
    <cellStyle name="Currency 2 2 3 3 5 2 2" xfId="5690"/>
    <cellStyle name="Currency 2 2 3 3 5 2 2 2" xfId="5691"/>
    <cellStyle name="Currency 2 2 3 3 5 2 3" xfId="5692"/>
    <cellStyle name="Currency 2 2 3 3 5 3" xfId="5693"/>
    <cellStyle name="Currency 2 2 3 3 6" xfId="5694"/>
    <cellStyle name="Currency 2 2 3 3 6 2" xfId="5695"/>
    <cellStyle name="Currency 2 2 3 3 6 2 2" xfId="5696"/>
    <cellStyle name="Currency 2 2 3 3 6 3" xfId="5697"/>
    <cellStyle name="Currency 2 2 3 3 7" xfId="5698"/>
    <cellStyle name="Currency 2 2 3 4" xfId="5699"/>
    <cellStyle name="Currency 2 2 3 4 2" xfId="5700"/>
    <cellStyle name="Currency 2 2 3 4 2 2" xfId="5701"/>
    <cellStyle name="Currency 2 2 3 4 2 2 2" xfId="5702"/>
    <cellStyle name="Currency 2 2 3 4 2 2 2 2" xfId="5703"/>
    <cellStyle name="Currency 2 2 3 4 2 2 3" xfId="5704"/>
    <cellStyle name="Currency 2 2 3 4 2 3" xfId="5705"/>
    <cellStyle name="Currency 2 2 3 4 3" xfId="5706"/>
    <cellStyle name="Currency 2 2 3 4 3 2" xfId="5707"/>
    <cellStyle name="Currency 2 2 3 4 3 2 2" xfId="5708"/>
    <cellStyle name="Currency 2 2 3 4 3 2 2 2" xfId="5709"/>
    <cellStyle name="Currency 2 2 3 4 3 2 3" xfId="5710"/>
    <cellStyle name="Currency 2 2 3 4 3 3" xfId="5711"/>
    <cellStyle name="Currency 2 2 3 4 4" xfId="5712"/>
    <cellStyle name="Currency 2 2 3 4 4 2" xfId="5713"/>
    <cellStyle name="Currency 2 2 3 4 4 2 2" xfId="5714"/>
    <cellStyle name="Currency 2 2 3 4 4 2 2 2" xfId="5715"/>
    <cellStyle name="Currency 2 2 3 4 4 2 3" xfId="5716"/>
    <cellStyle name="Currency 2 2 3 4 4 3" xfId="5717"/>
    <cellStyle name="Currency 2 2 3 4 5" xfId="5718"/>
    <cellStyle name="Currency 2 2 3 4 5 2" xfId="5719"/>
    <cellStyle name="Currency 2 2 3 4 5 2 2" xfId="5720"/>
    <cellStyle name="Currency 2 2 3 4 5 3" xfId="5721"/>
    <cellStyle name="Currency 2 2 3 4 6" xfId="5722"/>
    <cellStyle name="Currency 2 2 3 5" xfId="5723"/>
    <cellStyle name="Currency 2 2 3 5 2" xfId="5724"/>
    <cellStyle name="Currency 2 2 3 5 2 2" xfId="5725"/>
    <cellStyle name="Currency 2 2 3 5 2 2 2" xfId="5726"/>
    <cellStyle name="Currency 2 2 3 5 2 3" xfId="5727"/>
    <cellStyle name="Currency 2 2 3 5 3" xfId="5728"/>
    <cellStyle name="Currency 2 2 3 6" xfId="5729"/>
    <cellStyle name="Currency 2 2 3 6 2" xfId="5730"/>
    <cellStyle name="Currency 2 2 3 6 2 2" xfId="5731"/>
    <cellStyle name="Currency 2 2 3 6 2 2 2" xfId="5732"/>
    <cellStyle name="Currency 2 2 3 6 2 3" xfId="5733"/>
    <cellStyle name="Currency 2 2 3 6 3" xfId="5734"/>
    <cellStyle name="Currency 2 2 3 7" xfId="5735"/>
    <cellStyle name="Currency 2 2 3 7 2" xfId="5736"/>
    <cellStyle name="Currency 2 2 3 7 2 2" xfId="5737"/>
    <cellStyle name="Currency 2 2 3 7 2 2 2" xfId="5738"/>
    <cellStyle name="Currency 2 2 3 7 2 3" xfId="5739"/>
    <cellStyle name="Currency 2 2 3 7 3" xfId="5740"/>
    <cellStyle name="Currency 2 2 3 8" xfId="5741"/>
    <cellStyle name="Currency 2 2 3 8 2" xfId="5742"/>
    <cellStyle name="Currency 2 2 3 8 2 2" xfId="5743"/>
    <cellStyle name="Currency 2 2 3 8 3" xfId="5744"/>
    <cellStyle name="Currency 2 2 3 9" xfId="5745"/>
    <cellStyle name="Currency 2 2 4" xfId="5746"/>
    <cellStyle name="Currency 2 2 4 2" xfId="5747"/>
    <cellStyle name="Currency 2 2 4 2 2" xfId="5748"/>
    <cellStyle name="Currency 2 2 4 2 2 2" xfId="5749"/>
    <cellStyle name="Currency 2 2 4 2 2 2 2" xfId="5750"/>
    <cellStyle name="Currency 2 2 4 2 2 2 2 2" xfId="5751"/>
    <cellStyle name="Currency 2 2 4 2 2 2 3" xfId="5752"/>
    <cellStyle name="Currency 2 2 4 2 2 3" xfId="5753"/>
    <cellStyle name="Currency 2 2 4 2 3" xfId="5754"/>
    <cellStyle name="Currency 2 2 4 2 3 2" xfId="5755"/>
    <cellStyle name="Currency 2 2 4 2 3 2 2" xfId="5756"/>
    <cellStyle name="Currency 2 2 4 2 3 2 2 2" xfId="5757"/>
    <cellStyle name="Currency 2 2 4 2 3 2 3" xfId="5758"/>
    <cellStyle name="Currency 2 2 4 2 3 3" xfId="5759"/>
    <cellStyle name="Currency 2 2 4 2 4" xfId="5760"/>
    <cellStyle name="Currency 2 2 4 2 4 2" xfId="5761"/>
    <cellStyle name="Currency 2 2 4 2 4 2 2" xfId="5762"/>
    <cellStyle name="Currency 2 2 4 2 4 2 2 2" xfId="5763"/>
    <cellStyle name="Currency 2 2 4 2 4 2 3" xfId="5764"/>
    <cellStyle name="Currency 2 2 4 2 4 3" xfId="5765"/>
    <cellStyle name="Currency 2 2 4 2 5" xfId="5766"/>
    <cellStyle name="Currency 2 2 4 2 5 2" xfId="5767"/>
    <cellStyle name="Currency 2 2 4 2 5 2 2" xfId="5768"/>
    <cellStyle name="Currency 2 2 4 2 5 3" xfId="5769"/>
    <cellStyle name="Currency 2 2 4 2 6" xfId="5770"/>
    <cellStyle name="Currency 2 2 4 3" xfId="5771"/>
    <cellStyle name="Currency 2 2 4 3 2" xfId="5772"/>
    <cellStyle name="Currency 2 2 4 3 2 2" xfId="5773"/>
    <cellStyle name="Currency 2 2 4 3 2 2 2" xfId="5774"/>
    <cellStyle name="Currency 2 2 4 3 2 3" xfId="5775"/>
    <cellStyle name="Currency 2 2 4 3 3" xfId="5776"/>
    <cellStyle name="Currency 2 2 4 4" xfId="5777"/>
    <cellStyle name="Currency 2 2 4 4 2" xfId="5778"/>
    <cellStyle name="Currency 2 2 4 4 2 2" xfId="5779"/>
    <cellStyle name="Currency 2 2 4 4 2 2 2" xfId="5780"/>
    <cellStyle name="Currency 2 2 4 4 2 3" xfId="5781"/>
    <cellStyle name="Currency 2 2 4 4 3" xfId="5782"/>
    <cellStyle name="Currency 2 2 4 5" xfId="5783"/>
    <cellStyle name="Currency 2 2 4 5 2" xfId="5784"/>
    <cellStyle name="Currency 2 2 4 5 2 2" xfId="5785"/>
    <cellStyle name="Currency 2 2 4 5 2 2 2" xfId="5786"/>
    <cellStyle name="Currency 2 2 4 5 2 3" xfId="5787"/>
    <cellStyle name="Currency 2 2 4 5 3" xfId="5788"/>
    <cellStyle name="Currency 2 2 4 6" xfId="5789"/>
    <cellStyle name="Currency 2 2 4 6 2" xfId="5790"/>
    <cellStyle name="Currency 2 2 4 6 2 2" xfId="5791"/>
    <cellStyle name="Currency 2 2 4 6 3" xfId="5792"/>
    <cellStyle name="Currency 2 2 4 7" xfId="5793"/>
    <cellStyle name="Currency 2 2 5" xfId="5794"/>
    <cellStyle name="Currency 2 2 5 2" xfId="5795"/>
    <cellStyle name="Currency 2 2 5 2 2" xfId="5796"/>
    <cellStyle name="Currency 2 2 5 2 2 2" xfId="5797"/>
    <cellStyle name="Currency 2 2 5 2 2 2 2" xfId="5798"/>
    <cellStyle name="Currency 2 2 5 2 2 2 2 2" xfId="5799"/>
    <cellStyle name="Currency 2 2 5 2 2 2 3" xfId="5800"/>
    <cellStyle name="Currency 2 2 5 2 2 3" xfId="5801"/>
    <cellStyle name="Currency 2 2 5 2 3" xfId="5802"/>
    <cellStyle name="Currency 2 2 5 2 3 2" xfId="5803"/>
    <cellStyle name="Currency 2 2 5 2 3 2 2" xfId="5804"/>
    <cellStyle name="Currency 2 2 5 2 3 2 2 2" xfId="5805"/>
    <cellStyle name="Currency 2 2 5 2 3 2 3" xfId="5806"/>
    <cellStyle name="Currency 2 2 5 2 3 3" xfId="5807"/>
    <cellStyle name="Currency 2 2 5 2 4" xfId="5808"/>
    <cellStyle name="Currency 2 2 5 2 4 2" xfId="5809"/>
    <cellStyle name="Currency 2 2 5 2 4 2 2" xfId="5810"/>
    <cellStyle name="Currency 2 2 5 2 4 2 2 2" xfId="5811"/>
    <cellStyle name="Currency 2 2 5 2 4 2 3" xfId="5812"/>
    <cellStyle name="Currency 2 2 5 2 4 3" xfId="5813"/>
    <cellStyle name="Currency 2 2 5 2 5" xfId="5814"/>
    <cellStyle name="Currency 2 2 5 2 5 2" xfId="5815"/>
    <cellStyle name="Currency 2 2 5 2 5 2 2" xfId="5816"/>
    <cellStyle name="Currency 2 2 5 2 5 3" xfId="5817"/>
    <cellStyle name="Currency 2 2 5 2 6" xfId="5818"/>
    <cellStyle name="Currency 2 2 5 3" xfId="5819"/>
    <cellStyle name="Currency 2 2 5 3 2" xfId="5820"/>
    <cellStyle name="Currency 2 2 5 3 2 2" xfId="5821"/>
    <cellStyle name="Currency 2 2 5 3 2 2 2" xfId="5822"/>
    <cellStyle name="Currency 2 2 5 3 2 3" xfId="5823"/>
    <cellStyle name="Currency 2 2 5 3 3" xfId="5824"/>
    <cellStyle name="Currency 2 2 5 4" xfId="5825"/>
    <cellStyle name="Currency 2 2 5 4 2" xfId="5826"/>
    <cellStyle name="Currency 2 2 5 4 2 2" xfId="5827"/>
    <cellStyle name="Currency 2 2 5 4 2 2 2" xfId="5828"/>
    <cellStyle name="Currency 2 2 5 4 2 3" xfId="5829"/>
    <cellStyle name="Currency 2 2 5 4 3" xfId="5830"/>
    <cellStyle name="Currency 2 2 5 5" xfId="5831"/>
    <cellStyle name="Currency 2 2 5 5 2" xfId="5832"/>
    <cellStyle name="Currency 2 2 5 5 2 2" xfId="5833"/>
    <cellStyle name="Currency 2 2 5 5 2 2 2" xfId="5834"/>
    <cellStyle name="Currency 2 2 5 5 2 3" xfId="5835"/>
    <cellStyle name="Currency 2 2 5 5 3" xfId="5836"/>
    <cellStyle name="Currency 2 2 5 6" xfId="5837"/>
    <cellStyle name="Currency 2 2 5 6 2" xfId="5838"/>
    <cellStyle name="Currency 2 2 5 6 2 2" xfId="5839"/>
    <cellStyle name="Currency 2 2 5 6 3" xfId="5840"/>
    <cellStyle name="Currency 2 2 5 7" xfId="5841"/>
    <cellStyle name="Currency 2 2 6" xfId="5842"/>
    <cellStyle name="Currency 2 2 6 2" xfId="5843"/>
    <cellStyle name="Currency 2 2 6 2 2" xfId="5844"/>
    <cellStyle name="Currency 2 2 6 2 2 2" xfId="5845"/>
    <cellStyle name="Currency 2 2 6 2 2 2 2" xfId="5846"/>
    <cellStyle name="Currency 2 2 6 2 2 3" xfId="5847"/>
    <cellStyle name="Currency 2 2 6 2 3" xfId="5848"/>
    <cellStyle name="Currency 2 2 6 3" xfId="5849"/>
    <cellStyle name="Currency 2 2 6 3 2" xfId="5850"/>
    <cellStyle name="Currency 2 2 6 3 2 2" xfId="5851"/>
    <cellStyle name="Currency 2 2 6 3 2 2 2" xfId="5852"/>
    <cellStyle name="Currency 2 2 6 3 2 3" xfId="5853"/>
    <cellStyle name="Currency 2 2 6 3 3" xfId="5854"/>
    <cellStyle name="Currency 2 2 6 4" xfId="5855"/>
    <cellStyle name="Currency 2 2 6 4 2" xfId="5856"/>
    <cellStyle name="Currency 2 2 6 4 2 2" xfId="5857"/>
    <cellStyle name="Currency 2 2 6 4 2 2 2" xfId="5858"/>
    <cellStyle name="Currency 2 2 6 4 2 3" xfId="5859"/>
    <cellStyle name="Currency 2 2 6 4 3" xfId="5860"/>
    <cellStyle name="Currency 2 2 6 5" xfId="5861"/>
    <cellStyle name="Currency 2 2 6 5 2" xfId="5862"/>
    <cellStyle name="Currency 2 2 6 5 2 2" xfId="5863"/>
    <cellStyle name="Currency 2 2 6 5 3" xfId="5864"/>
    <cellStyle name="Currency 2 2 6 6" xfId="5865"/>
    <cellStyle name="Currency 2 2 7" xfId="5866"/>
    <cellStyle name="Currency 2 2 7 2" xfId="5867"/>
    <cellStyle name="Currency 2 2 7 2 2" xfId="5868"/>
    <cellStyle name="Currency 2 2 7 2 2 2" xfId="5869"/>
    <cellStyle name="Currency 2 2 7 2 2 2 2" xfId="5870"/>
    <cellStyle name="Currency 2 2 7 2 2 3" xfId="5871"/>
    <cellStyle name="Currency 2 2 7 2 3" xfId="5872"/>
    <cellStyle name="Currency 2 2 7 3" xfId="5873"/>
    <cellStyle name="Currency 2 2 7 3 2" xfId="5874"/>
    <cellStyle name="Currency 2 2 7 3 2 2" xfId="5875"/>
    <cellStyle name="Currency 2 2 7 3 2 2 2" xfId="5876"/>
    <cellStyle name="Currency 2 2 7 3 2 3" xfId="5877"/>
    <cellStyle name="Currency 2 2 7 3 3" xfId="5878"/>
    <cellStyle name="Currency 2 2 7 4" xfId="5879"/>
    <cellStyle name="Currency 2 2 7 4 2" xfId="5880"/>
    <cellStyle name="Currency 2 2 7 4 2 2" xfId="5881"/>
    <cellStyle name="Currency 2 2 7 4 2 2 2" xfId="5882"/>
    <cellStyle name="Currency 2 2 7 4 2 3" xfId="5883"/>
    <cellStyle name="Currency 2 2 7 4 3" xfId="5884"/>
    <cellStyle name="Currency 2 2 7 5" xfId="5885"/>
    <cellStyle name="Currency 2 2 7 5 2" xfId="5886"/>
    <cellStyle name="Currency 2 2 7 5 2 2" xfId="5887"/>
    <cellStyle name="Currency 2 2 7 5 3" xfId="5888"/>
    <cellStyle name="Currency 2 2 7 6" xfId="5889"/>
    <cellStyle name="Currency 2 2 8" xfId="5890"/>
    <cellStyle name="Currency 2 2 8 2" xfId="5891"/>
    <cellStyle name="Currency 2 2 9" xfId="5892"/>
    <cellStyle name="Currency 2 3" xfId="5893"/>
    <cellStyle name="Currency 2 3 10" xfId="5894"/>
    <cellStyle name="Currency 2 3 11" xfId="5895"/>
    <cellStyle name="Currency 2 3 11 2" xfId="5896"/>
    <cellStyle name="Currency 2 3 12" xfId="5897"/>
    <cellStyle name="Currency 2 3 12 2" xfId="5898"/>
    <cellStyle name="Currency 2 3 2" xfId="5899"/>
    <cellStyle name="Currency 2 3 2 2" xfId="5900"/>
    <cellStyle name="Currency 2 3 2 2 2" xfId="5901"/>
    <cellStyle name="Currency 2 3 2 2 2 2" xfId="5902"/>
    <cellStyle name="Currency 2 3 2 2 2 2 2" xfId="5903"/>
    <cellStyle name="Currency 2 3 2 2 2 2 2 2" xfId="5904"/>
    <cellStyle name="Currency 2 3 2 2 2 2 3" xfId="5905"/>
    <cellStyle name="Currency 2 3 2 2 2 3" xfId="5906"/>
    <cellStyle name="Currency 2 3 2 2 3" xfId="5907"/>
    <cellStyle name="Currency 2 3 2 2 3 2" xfId="5908"/>
    <cellStyle name="Currency 2 3 2 2 3 2 2" xfId="5909"/>
    <cellStyle name="Currency 2 3 2 2 3 2 2 2" xfId="5910"/>
    <cellStyle name="Currency 2 3 2 2 3 2 3" xfId="5911"/>
    <cellStyle name="Currency 2 3 2 2 3 3" xfId="5912"/>
    <cellStyle name="Currency 2 3 2 2 4" xfId="5913"/>
    <cellStyle name="Currency 2 3 2 2 4 2" xfId="5914"/>
    <cellStyle name="Currency 2 3 2 2 4 2 2" xfId="5915"/>
    <cellStyle name="Currency 2 3 2 2 4 2 2 2" xfId="5916"/>
    <cellStyle name="Currency 2 3 2 2 4 2 3" xfId="5917"/>
    <cellStyle name="Currency 2 3 2 2 4 3" xfId="5918"/>
    <cellStyle name="Currency 2 3 2 2 5" xfId="5919"/>
    <cellStyle name="Currency 2 3 2 2 5 2" xfId="5920"/>
    <cellStyle name="Currency 2 3 2 2 5 2 2" xfId="5921"/>
    <cellStyle name="Currency 2 3 2 2 5 3" xfId="5922"/>
    <cellStyle name="Currency 2 3 2 2 6" xfId="5923"/>
    <cellStyle name="Currency 2 3 2 3" xfId="5924"/>
    <cellStyle name="Currency 2 3 2 3 2" xfId="5925"/>
    <cellStyle name="Currency 2 3 2 3 2 2" xfId="5926"/>
    <cellStyle name="Currency 2 3 2 3 2 2 2" xfId="5927"/>
    <cellStyle name="Currency 2 3 2 3 2 3" xfId="5928"/>
    <cellStyle name="Currency 2 3 2 3 3" xfId="5929"/>
    <cellStyle name="Currency 2 3 2 4" xfId="5930"/>
    <cellStyle name="Currency 2 3 2 4 2" xfId="5931"/>
    <cellStyle name="Currency 2 3 2 4 2 2" xfId="5932"/>
    <cellStyle name="Currency 2 3 2 4 2 2 2" xfId="5933"/>
    <cellStyle name="Currency 2 3 2 4 2 3" xfId="5934"/>
    <cellStyle name="Currency 2 3 2 4 3" xfId="5935"/>
    <cellStyle name="Currency 2 3 2 5" xfId="5936"/>
    <cellStyle name="Currency 2 3 2 5 2" xfId="5937"/>
    <cellStyle name="Currency 2 3 2 5 2 2" xfId="5938"/>
    <cellStyle name="Currency 2 3 2 5 2 2 2" xfId="5939"/>
    <cellStyle name="Currency 2 3 2 5 2 3" xfId="5940"/>
    <cellStyle name="Currency 2 3 2 5 3" xfId="5941"/>
    <cellStyle name="Currency 2 3 2 6" xfId="5942"/>
    <cellStyle name="Currency 2 3 2 6 2" xfId="5943"/>
    <cellStyle name="Currency 2 3 2 6 2 2" xfId="5944"/>
    <cellStyle name="Currency 2 3 2 6 3" xfId="5945"/>
    <cellStyle name="Currency 2 3 2 7" xfId="5946"/>
    <cellStyle name="Currency 2 3 3" xfId="5947"/>
    <cellStyle name="Currency 2 3 3 2" xfId="5948"/>
    <cellStyle name="Currency 2 3 3 2 2" xfId="5949"/>
    <cellStyle name="Currency 2 3 3 2 2 2" xfId="5950"/>
    <cellStyle name="Currency 2 3 3 2 2 2 2" xfId="5951"/>
    <cellStyle name="Currency 2 3 3 2 2 2 2 2" xfId="5952"/>
    <cellStyle name="Currency 2 3 3 2 2 2 3" xfId="5953"/>
    <cellStyle name="Currency 2 3 3 2 2 3" xfId="5954"/>
    <cellStyle name="Currency 2 3 3 2 3" xfId="5955"/>
    <cellStyle name="Currency 2 3 3 2 3 2" xfId="5956"/>
    <cellStyle name="Currency 2 3 3 2 3 2 2" xfId="5957"/>
    <cellStyle name="Currency 2 3 3 2 3 2 2 2" xfId="5958"/>
    <cellStyle name="Currency 2 3 3 2 3 2 3" xfId="5959"/>
    <cellStyle name="Currency 2 3 3 2 3 3" xfId="5960"/>
    <cellStyle name="Currency 2 3 3 2 4" xfId="5961"/>
    <cellStyle name="Currency 2 3 3 2 4 2" xfId="5962"/>
    <cellStyle name="Currency 2 3 3 2 4 2 2" xfId="5963"/>
    <cellStyle name="Currency 2 3 3 2 4 2 2 2" xfId="5964"/>
    <cellStyle name="Currency 2 3 3 2 4 2 3" xfId="5965"/>
    <cellStyle name="Currency 2 3 3 2 4 3" xfId="5966"/>
    <cellStyle name="Currency 2 3 3 2 5" xfId="5967"/>
    <cellStyle name="Currency 2 3 3 2 5 2" xfId="5968"/>
    <cellStyle name="Currency 2 3 3 2 5 2 2" xfId="5969"/>
    <cellStyle name="Currency 2 3 3 2 5 3" xfId="5970"/>
    <cellStyle name="Currency 2 3 3 2 6" xfId="5971"/>
    <cellStyle name="Currency 2 3 3 3" xfId="5972"/>
    <cellStyle name="Currency 2 3 3 3 2" xfId="5973"/>
    <cellStyle name="Currency 2 3 3 3 2 2" xfId="5974"/>
    <cellStyle name="Currency 2 3 3 3 2 2 2" xfId="5975"/>
    <cellStyle name="Currency 2 3 3 3 2 3" xfId="5976"/>
    <cellStyle name="Currency 2 3 3 3 3" xfId="5977"/>
    <cellStyle name="Currency 2 3 3 4" xfId="5978"/>
    <cellStyle name="Currency 2 3 3 4 2" xfId="5979"/>
    <cellStyle name="Currency 2 3 3 4 2 2" xfId="5980"/>
    <cellStyle name="Currency 2 3 3 4 2 2 2" xfId="5981"/>
    <cellStyle name="Currency 2 3 3 4 2 3" xfId="5982"/>
    <cellStyle name="Currency 2 3 3 4 3" xfId="5983"/>
    <cellStyle name="Currency 2 3 3 5" xfId="5984"/>
    <cellStyle name="Currency 2 3 3 5 2" xfId="5985"/>
    <cellStyle name="Currency 2 3 3 5 2 2" xfId="5986"/>
    <cellStyle name="Currency 2 3 3 5 2 2 2" xfId="5987"/>
    <cellStyle name="Currency 2 3 3 5 2 3" xfId="5988"/>
    <cellStyle name="Currency 2 3 3 5 3" xfId="5989"/>
    <cellStyle name="Currency 2 3 3 6" xfId="5990"/>
    <cellStyle name="Currency 2 3 3 6 2" xfId="5991"/>
    <cellStyle name="Currency 2 3 3 6 2 2" xfId="5992"/>
    <cellStyle name="Currency 2 3 3 6 3" xfId="5993"/>
    <cellStyle name="Currency 2 3 3 7" xfId="5994"/>
    <cellStyle name="Currency 2 3 4" xfId="5995"/>
    <cellStyle name="Currency 2 3 4 2" xfId="5996"/>
    <cellStyle name="Currency 2 3 4 2 2" xfId="5997"/>
    <cellStyle name="Currency 2 3 4 2 2 2" xfId="5998"/>
    <cellStyle name="Currency 2 3 4 2 2 2 2" xfId="5999"/>
    <cellStyle name="Currency 2 3 4 2 2 3" xfId="6000"/>
    <cellStyle name="Currency 2 3 4 2 3" xfId="6001"/>
    <cellStyle name="Currency 2 3 4 3" xfId="6002"/>
    <cellStyle name="Currency 2 3 4 3 2" xfId="6003"/>
    <cellStyle name="Currency 2 3 4 3 2 2" xfId="6004"/>
    <cellStyle name="Currency 2 3 4 3 2 2 2" xfId="6005"/>
    <cellStyle name="Currency 2 3 4 3 2 3" xfId="6006"/>
    <cellStyle name="Currency 2 3 4 3 3" xfId="6007"/>
    <cellStyle name="Currency 2 3 4 4" xfId="6008"/>
    <cellStyle name="Currency 2 3 4 4 2" xfId="6009"/>
    <cellStyle name="Currency 2 3 4 4 2 2" xfId="6010"/>
    <cellStyle name="Currency 2 3 4 4 2 2 2" xfId="6011"/>
    <cellStyle name="Currency 2 3 4 4 2 3" xfId="6012"/>
    <cellStyle name="Currency 2 3 4 4 3" xfId="6013"/>
    <cellStyle name="Currency 2 3 4 5" xfId="6014"/>
    <cellStyle name="Currency 2 3 4 5 2" xfId="6015"/>
    <cellStyle name="Currency 2 3 4 5 2 2" xfId="6016"/>
    <cellStyle name="Currency 2 3 4 5 3" xfId="6017"/>
    <cellStyle name="Currency 2 3 4 6" xfId="6018"/>
    <cellStyle name="Currency 2 3 5" xfId="6019"/>
    <cellStyle name="Currency 2 3 5 2" xfId="6020"/>
    <cellStyle name="Currency 2 3 5 2 2" xfId="6021"/>
    <cellStyle name="Currency 2 3 5 2 2 2" xfId="6022"/>
    <cellStyle name="Currency 2 3 5 2 3" xfId="6023"/>
    <cellStyle name="Currency 2 3 5 3" xfId="6024"/>
    <cellStyle name="Currency 2 3 6" xfId="6025"/>
    <cellStyle name="Currency 2 3 6 2" xfId="6026"/>
    <cellStyle name="Currency 2 3 6 2 2" xfId="6027"/>
    <cellStyle name="Currency 2 3 6 2 2 2" xfId="6028"/>
    <cellStyle name="Currency 2 3 6 2 3" xfId="6029"/>
    <cellStyle name="Currency 2 3 6 3" xfId="6030"/>
    <cellStyle name="Currency 2 3 7" xfId="6031"/>
    <cellStyle name="Currency 2 3 7 2" xfId="6032"/>
    <cellStyle name="Currency 2 3 7 2 2" xfId="6033"/>
    <cellStyle name="Currency 2 3 7 2 2 2" xfId="6034"/>
    <cellStyle name="Currency 2 3 7 2 3" xfId="6035"/>
    <cellStyle name="Currency 2 3 7 3" xfId="6036"/>
    <cellStyle name="Currency 2 3 8" xfId="6037"/>
    <cellStyle name="Currency 2 3 8 2" xfId="6038"/>
    <cellStyle name="Currency 2 3 9" xfId="6039"/>
    <cellStyle name="Currency 2 3 9 2" xfId="6040"/>
    <cellStyle name="Currency 2 3 9 2 2" xfId="6041"/>
    <cellStyle name="Currency 2 3 9 3" xfId="6042"/>
    <cellStyle name="Currency 2 4" xfId="6043"/>
    <cellStyle name="Currency 2 4 2" xfId="6044"/>
    <cellStyle name="Currency 2 4 2 2" xfId="6045"/>
    <cellStyle name="Currency 2 4 2 2 2" xfId="6046"/>
    <cellStyle name="Currency 2 4 2 2 2 2" xfId="6047"/>
    <cellStyle name="Currency 2 4 2 2 2 2 2" xfId="6048"/>
    <cellStyle name="Currency 2 4 2 2 2 2 2 2" xfId="6049"/>
    <cellStyle name="Currency 2 4 2 2 2 2 3" xfId="6050"/>
    <cellStyle name="Currency 2 4 2 2 2 3" xfId="6051"/>
    <cellStyle name="Currency 2 4 2 2 3" xfId="6052"/>
    <cellStyle name="Currency 2 4 2 2 3 2" xfId="6053"/>
    <cellStyle name="Currency 2 4 2 2 3 2 2" xfId="6054"/>
    <cellStyle name="Currency 2 4 2 2 3 2 2 2" xfId="6055"/>
    <cellStyle name="Currency 2 4 2 2 3 2 3" xfId="6056"/>
    <cellStyle name="Currency 2 4 2 2 3 3" xfId="6057"/>
    <cellStyle name="Currency 2 4 2 2 4" xfId="6058"/>
    <cellStyle name="Currency 2 4 2 2 4 2" xfId="6059"/>
    <cellStyle name="Currency 2 4 2 2 4 2 2" xfId="6060"/>
    <cellStyle name="Currency 2 4 2 2 4 2 2 2" xfId="6061"/>
    <cellStyle name="Currency 2 4 2 2 4 2 3" xfId="6062"/>
    <cellStyle name="Currency 2 4 2 2 4 3" xfId="6063"/>
    <cellStyle name="Currency 2 4 2 2 5" xfId="6064"/>
    <cellStyle name="Currency 2 4 2 2 5 2" xfId="6065"/>
    <cellStyle name="Currency 2 4 2 2 5 2 2" xfId="6066"/>
    <cellStyle name="Currency 2 4 2 2 5 3" xfId="6067"/>
    <cellStyle name="Currency 2 4 2 2 6" xfId="6068"/>
    <cellStyle name="Currency 2 4 2 3" xfId="6069"/>
    <cellStyle name="Currency 2 4 2 3 2" xfId="6070"/>
    <cellStyle name="Currency 2 4 2 3 2 2" xfId="6071"/>
    <cellStyle name="Currency 2 4 2 3 2 2 2" xfId="6072"/>
    <cellStyle name="Currency 2 4 2 3 2 3" xfId="6073"/>
    <cellStyle name="Currency 2 4 2 3 3" xfId="6074"/>
    <cellStyle name="Currency 2 4 2 4" xfId="6075"/>
    <cellStyle name="Currency 2 4 2 4 2" xfId="6076"/>
    <cellStyle name="Currency 2 4 2 4 2 2" xfId="6077"/>
    <cellStyle name="Currency 2 4 2 4 2 2 2" xfId="6078"/>
    <cellStyle name="Currency 2 4 2 4 2 3" xfId="6079"/>
    <cellStyle name="Currency 2 4 2 4 3" xfId="6080"/>
    <cellStyle name="Currency 2 4 2 5" xfId="6081"/>
    <cellStyle name="Currency 2 4 2 5 2" xfId="6082"/>
    <cellStyle name="Currency 2 4 2 5 2 2" xfId="6083"/>
    <cellStyle name="Currency 2 4 2 5 2 2 2" xfId="6084"/>
    <cellStyle name="Currency 2 4 2 5 2 3" xfId="6085"/>
    <cellStyle name="Currency 2 4 2 5 3" xfId="6086"/>
    <cellStyle name="Currency 2 4 2 6" xfId="6087"/>
    <cellStyle name="Currency 2 4 2 6 2" xfId="6088"/>
    <cellStyle name="Currency 2 4 2 6 2 2" xfId="6089"/>
    <cellStyle name="Currency 2 4 2 6 3" xfId="6090"/>
    <cellStyle name="Currency 2 4 2 7" xfId="6091"/>
    <cellStyle name="Currency 2 4 3" xfId="6092"/>
    <cellStyle name="Currency 2 4 3 2" xfId="6093"/>
    <cellStyle name="Currency 2 4 3 2 2" xfId="6094"/>
    <cellStyle name="Currency 2 4 3 2 2 2" xfId="6095"/>
    <cellStyle name="Currency 2 4 3 2 2 2 2" xfId="6096"/>
    <cellStyle name="Currency 2 4 3 2 2 2 2 2" xfId="6097"/>
    <cellStyle name="Currency 2 4 3 2 2 2 3" xfId="6098"/>
    <cellStyle name="Currency 2 4 3 2 2 3" xfId="6099"/>
    <cellStyle name="Currency 2 4 3 2 3" xfId="6100"/>
    <cellStyle name="Currency 2 4 3 2 3 2" xfId="6101"/>
    <cellStyle name="Currency 2 4 3 2 3 2 2" xfId="6102"/>
    <cellStyle name="Currency 2 4 3 2 3 2 2 2" xfId="6103"/>
    <cellStyle name="Currency 2 4 3 2 3 2 3" xfId="6104"/>
    <cellStyle name="Currency 2 4 3 2 3 3" xfId="6105"/>
    <cellStyle name="Currency 2 4 3 2 4" xfId="6106"/>
    <cellStyle name="Currency 2 4 3 2 4 2" xfId="6107"/>
    <cellStyle name="Currency 2 4 3 2 4 2 2" xfId="6108"/>
    <cellStyle name="Currency 2 4 3 2 4 2 2 2" xfId="6109"/>
    <cellStyle name="Currency 2 4 3 2 4 2 3" xfId="6110"/>
    <cellStyle name="Currency 2 4 3 2 4 3" xfId="6111"/>
    <cellStyle name="Currency 2 4 3 2 5" xfId="6112"/>
    <cellStyle name="Currency 2 4 3 2 5 2" xfId="6113"/>
    <cellStyle name="Currency 2 4 3 2 5 2 2" xfId="6114"/>
    <cellStyle name="Currency 2 4 3 2 5 3" xfId="6115"/>
    <cellStyle name="Currency 2 4 3 2 6" xfId="6116"/>
    <cellStyle name="Currency 2 4 3 3" xfId="6117"/>
    <cellStyle name="Currency 2 4 3 3 2" xfId="6118"/>
    <cellStyle name="Currency 2 4 3 3 2 2" xfId="6119"/>
    <cellStyle name="Currency 2 4 3 3 2 2 2" xfId="6120"/>
    <cellStyle name="Currency 2 4 3 3 2 3" xfId="6121"/>
    <cellStyle name="Currency 2 4 3 3 3" xfId="6122"/>
    <cellStyle name="Currency 2 4 3 4" xfId="6123"/>
    <cellStyle name="Currency 2 4 3 4 2" xfId="6124"/>
    <cellStyle name="Currency 2 4 3 4 2 2" xfId="6125"/>
    <cellStyle name="Currency 2 4 3 4 2 2 2" xfId="6126"/>
    <cellStyle name="Currency 2 4 3 4 2 3" xfId="6127"/>
    <cellStyle name="Currency 2 4 3 4 3" xfId="6128"/>
    <cellStyle name="Currency 2 4 3 5" xfId="6129"/>
    <cellStyle name="Currency 2 4 3 5 2" xfId="6130"/>
    <cellStyle name="Currency 2 4 3 5 2 2" xfId="6131"/>
    <cellStyle name="Currency 2 4 3 5 2 2 2" xfId="6132"/>
    <cellStyle name="Currency 2 4 3 5 2 3" xfId="6133"/>
    <cellStyle name="Currency 2 4 3 5 3" xfId="6134"/>
    <cellStyle name="Currency 2 4 3 6" xfId="6135"/>
    <cellStyle name="Currency 2 4 3 6 2" xfId="6136"/>
    <cellStyle name="Currency 2 4 3 6 2 2" xfId="6137"/>
    <cellStyle name="Currency 2 4 3 6 3" xfId="6138"/>
    <cellStyle name="Currency 2 4 3 7" xfId="6139"/>
    <cellStyle name="Currency 2 4 4" xfId="6140"/>
    <cellStyle name="Currency 2 4 4 2" xfId="6141"/>
    <cellStyle name="Currency 2 4 4 2 2" xfId="6142"/>
    <cellStyle name="Currency 2 4 4 2 2 2" xfId="6143"/>
    <cellStyle name="Currency 2 4 4 2 2 2 2" xfId="6144"/>
    <cellStyle name="Currency 2 4 4 2 2 3" xfId="6145"/>
    <cellStyle name="Currency 2 4 4 2 3" xfId="6146"/>
    <cellStyle name="Currency 2 4 4 3" xfId="6147"/>
    <cellStyle name="Currency 2 4 4 3 2" xfId="6148"/>
    <cellStyle name="Currency 2 4 4 3 2 2" xfId="6149"/>
    <cellStyle name="Currency 2 4 4 3 2 2 2" xfId="6150"/>
    <cellStyle name="Currency 2 4 4 3 2 3" xfId="6151"/>
    <cellStyle name="Currency 2 4 4 3 3" xfId="6152"/>
    <cellStyle name="Currency 2 4 4 4" xfId="6153"/>
    <cellStyle name="Currency 2 4 4 4 2" xfId="6154"/>
    <cellStyle name="Currency 2 4 4 4 2 2" xfId="6155"/>
    <cellStyle name="Currency 2 4 4 4 2 2 2" xfId="6156"/>
    <cellStyle name="Currency 2 4 4 4 2 3" xfId="6157"/>
    <cellStyle name="Currency 2 4 4 4 3" xfId="6158"/>
    <cellStyle name="Currency 2 4 4 5" xfId="6159"/>
    <cellStyle name="Currency 2 4 4 5 2" xfId="6160"/>
    <cellStyle name="Currency 2 4 4 5 2 2" xfId="6161"/>
    <cellStyle name="Currency 2 4 4 5 3" xfId="6162"/>
    <cellStyle name="Currency 2 4 4 6" xfId="6163"/>
    <cellStyle name="Currency 2 4 5" xfId="6164"/>
    <cellStyle name="Currency 2 4 5 2" xfId="6165"/>
    <cellStyle name="Currency 2 4 5 2 2" xfId="6166"/>
    <cellStyle name="Currency 2 4 5 2 2 2" xfId="6167"/>
    <cellStyle name="Currency 2 4 5 2 3" xfId="6168"/>
    <cellStyle name="Currency 2 4 5 3" xfId="6169"/>
    <cellStyle name="Currency 2 4 6" xfId="6170"/>
    <cellStyle name="Currency 2 4 6 2" xfId="6171"/>
    <cellStyle name="Currency 2 4 6 2 2" xfId="6172"/>
    <cellStyle name="Currency 2 4 6 2 2 2" xfId="6173"/>
    <cellStyle name="Currency 2 4 6 2 3" xfId="6174"/>
    <cellStyle name="Currency 2 4 6 3" xfId="6175"/>
    <cellStyle name="Currency 2 4 7" xfId="6176"/>
    <cellStyle name="Currency 2 4 7 2" xfId="6177"/>
    <cellStyle name="Currency 2 4 7 2 2" xfId="6178"/>
    <cellStyle name="Currency 2 4 7 2 2 2" xfId="6179"/>
    <cellStyle name="Currency 2 4 7 2 3" xfId="6180"/>
    <cellStyle name="Currency 2 4 7 3" xfId="6181"/>
    <cellStyle name="Currency 2 4 8" xfId="6182"/>
    <cellStyle name="Currency 2 4 8 2" xfId="6183"/>
    <cellStyle name="Currency 2 4 8 2 2" xfId="6184"/>
    <cellStyle name="Currency 2 4 8 3" xfId="6185"/>
    <cellStyle name="Currency 2 4 9" xfId="6186"/>
    <cellStyle name="Currency 2 5" xfId="6187"/>
    <cellStyle name="Currency 2 6" xfId="6188"/>
    <cellStyle name="Currency 2 6 2" xfId="6189"/>
    <cellStyle name="Currency 2 6 3" xfId="6190"/>
    <cellStyle name="Currency 2 6 4" xfId="6191"/>
    <cellStyle name="Currency 2 7" xfId="6192"/>
    <cellStyle name="Currency 2 7 2" xfId="6193"/>
    <cellStyle name="Currency 2 7 3" xfId="6194"/>
    <cellStyle name="Currency 2 8" xfId="6195"/>
    <cellStyle name="Currency 2 9" xfId="6196"/>
    <cellStyle name="Currency 2 9 2" xfId="6197"/>
    <cellStyle name="Currency 3" xfId="6198"/>
    <cellStyle name="Currency 3 2" xfId="6199"/>
    <cellStyle name="Currency 3 2 2" xfId="6200"/>
    <cellStyle name="Currency 3 2 2 2" xfId="6201"/>
    <cellStyle name="Currency 3 2 2 2 2" xfId="6202"/>
    <cellStyle name="Currency 3 2 2 2 2 2" xfId="6203"/>
    <cellStyle name="Currency 3 2 2 2 2 2 2" xfId="6204"/>
    <cellStyle name="Currency 3 2 2 2 2 2 2 2" xfId="6205"/>
    <cellStyle name="Currency 3 2 2 2 2 2 3" xfId="6206"/>
    <cellStyle name="Currency 3 2 2 2 2 3" xfId="6207"/>
    <cellStyle name="Currency 3 2 2 2 3" xfId="6208"/>
    <cellStyle name="Currency 3 2 2 2 3 2" xfId="6209"/>
    <cellStyle name="Currency 3 2 2 2 3 2 2" xfId="6210"/>
    <cellStyle name="Currency 3 2 2 2 3 2 2 2" xfId="6211"/>
    <cellStyle name="Currency 3 2 2 2 3 2 3" xfId="6212"/>
    <cellStyle name="Currency 3 2 2 2 3 3" xfId="6213"/>
    <cellStyle name="Currency 3 2 2 2 4" xfId="6214"/>
    <cellStyle name="Currency 3 2 2 2 4 2" xfId="6215"/>
    <cellStyle name="Currency 3 2 2 2 4 2 2" xfId="6216"/>
    <cellStyle name="Currency 3 2 2 2 4 2 2 2" xfId="6217"/>
    <cellStyle name="Currency 3 2 2 2 4 2 3" xfId="6218"/>
    <cellStyle name="Currency 3 2 2 2 4 3" xfId="6219"/>
    <cellStyle name="Currency 3 2 2 2 5" xfId="6220"/>
    <cellStyle name="Currency 3 2 2 2 5 2" xfId="6221"/>
    <cellStyle name="Currency 3 2 2 2 5 2 2" xfId="6222"/>
    <cellStyle name="Currency 3 2 2 2 5 3" xfId="6223"/>
    <cellStyle name="Currency 3 2 2 2 6" xfId="6224"/>
    <cellStyle name="Currency 3 2 2 3" xfId="6225"/>
    <cellStyle name="Currency 3 2 2 3 2" xfId="6226"/>
    <cellStyle name="Currency 3 2 2 3 2 2" xfId="6227"/>
    <cellStyle name="Currency 3 2 2 3 2 2 2" xfId="6228"/>
    <cellStyle name="Currency 3 2 2 3 2 3" xfId="6229"/>
    <cellStyle name="Currency 3 2 2 3 3" xfId="6230"/>
    <cellStyle name="Currency 3 2 2 4" xfId="6231"/>
    <cellStyle name="Currency 3 2 2 4 2" xfId="6232"/>
    <cellStyle name="Currency 3 2 2 4 2 2" xfId="6233"/>
    <cellStyle name="Currency 3 2 2 4 2 2 2" xfId="6234"/>
    <cellStyle name="Currency 3 2 2 4 2 3" xfId="6235"/>
    <cellStyle name="Currency 3 2 2 4 3" xfId="6236"/>
    <cellStyle name="Currency 3 2 2 5" xfId="6237"/>
    <cellStyle name="Currency 3 2 2 5 2" xfId="6238"/>
    <cellStyle name="Currency 3 2 2 5 2 2" xfId="6239"/>
    <cellStyle name="Currency 3 2 2 5 2 2 2" xfId="6240"/>
    <cellStyle name="Currency 3 2 2 5 2 3" xfId="6241"/>
    <cellStyle name="Currency 3 2 2 5 3" xfId="6242"/>
    <cellStyle name="Currency 3 2 2 6" xfId="6243"/>
    <cellStyle name="Currency 3 2 2 6 2" xfId="6244"/>
    <cellStyle name="Currency 3 2 2 6 2 2" xfId="6245"/>
    <cellStyle name="Currency 3 2 2 6 3" xfId="6246"/>
    <cellStyle name="Currency 3 2 2 7" xfId="6247"/>
    <cellStyle name="Currency 3 2 2 8" xfId="6248"/>
    <cellStyle name="Currency 3 2 2 9" xfId="6249"/>
    <cellStyle name="Currency 3 2 3" xfId="6250"/>
    <cellStyle name="Currency 3 2 3 2" xfId="6251"/>
    <cellStyle name="Currency 3 2 3 2 2" xfId="6252"/>
    <cellStyle name="Currency 3 2 3 2 2 2" xfId="6253"/>
    <cellStyle name="Currency 3 2 3 2 2 2 2" xfId="6254"/>
    <cellStyle name="Currency 3 2 3 2 2 2 2 2" xfId="6255"/>
    <cellStyle name="Currency 3 2 3 2 2 2 3" xfId="6256"/>
    <cellStyle name="Currency 3 2 3 2 2 3" xfId="6257"/>
    <cellStyle name="Currency 3 2 3 2 3" xfId="6258"/>
    <cellStyle name="Currency 3 2 3 2 3 2" xfId="6259"/>
    <cellStyle name="Currency 3 2 3 2 3 2 2" xfId="6260"/>
    <cellStyle name="Currency 3 2 3 2 3 2 2 2" xfId="6261"/>
    <cellStyle name="Currency 3 2 3 2 3 2 3" xfId="6262"/>
    <cellStyle name="Currency 3 2 3 2 3 3" xfId="6263"/>
    <cellStyle name="Currency 3 2 3 2 4" xfId="6264"/>
    <cellStyle name="Currency 3 2 3 2 4 2" xfId="6265"/>
    <cellStyle name="Currency 3 2 3 2 4 2 2" xfId="6266"/>
    <cellStyle name="Currency 3 2 3 2 4 2 2 2" xfId="6267"/>
    <cellStyle name="Currency 3 2 3 2 4 2 3" xfId="6268"/>
    <cellStyle name="Currency 3 2 3 2 4 3" xfId="6269"/>
    <cellStyle name="Currency 3 2 3 2 5" xfId="6270"/>
    <cellStyle name="Currency 3 2 3 2 5 2" xfId="6271"/>
    <cellStyle name="Currency 3 2 3 2 5 2 2" xfId="6272"/>
    <cellStyle name="Currency 3 2 3 2 5 3" xfId="6273"/>
    <cellStyle name="Currency 3 2 3 2 6" xfId="6274"/>
    <cellStyle name="Currency 3 2 3 3" xfId="6275"/>
    <cellStyle name="Currency 3 2 3 3 2" xfId="6276"/>
    <cellStyle name="Currency 3 2 3 3 2 2" xfId="6277"/>
    <cellStyle name="Currency 3 2 3 3 2 2 2" xfId="6278"/>
    <cellStyle name="Currency 3 2 3 3 2 3" xfId="6279"/>
    <cellStyle name="Currency 3 2 3 3 3" xfId="6280"/>
    <cellStyle name="Currency 3 2 3 4" xfId="6281"/>
    <cellStyle name="Currency 3 2 3 4 2" xfId="6282"/>
    <cellStyle name="Currency 3 2 3 4 2 2" xfId="6283"/>
    <cellStyle name="Currency 3 2 3 4 2 2 2" xfId="6284"/>
    <cellStyle name="Currency 3 2 3 4 2 3" xfId="6285"/>
    <cellStyle name="Currency 3 2 3 4 3" xfId="6286"/>
    <cellStyle name="Currency 3 2 3 5" xfId="6287"/>
    <cellStyle name="Currency 3 2 3 5 2" xfId="6288"/>
    <cellStyle name="Currency 3 2 3 5 2 2" xfId="6289"/>
    <cellStyle name="Currency 3 2 3 5 2 2 2" xfId="6290"/>
    <cellStyle name="Currency 3 2 3 5 2 3" xfId="6291"/>
    <cellStyle name="Currency 3 2 3 5 3" xfId="6292"/>
    <cellStyle name="Currency 3 2 3 6" xfId="6293"/>
    <cellStyle name="Currency 3 2 3 6 2" xfId="6294"/>
    <cellStyle name="Currency 3 2 3 6 2 2" xfId="6295"/>
    <cellStyle name="Currency 3 2 3 6 3" xfId="6296"/>
    <cellStyle name="Currency 3 2 3 7" xfId="6297"/>
    <cellStyle name="Currency 3 2 4" xfId="6298"/>
    <cellStyle name="Currency 3 2 4 2" xfId="6299"/>
    <cellStyle name="Currency 3 2 4 2 2" xfId="6300"/>
    <cellStyle name="Currency 3 2 4 2 2 2" xfId="6301"/>
    <cellStyle name="Currency 3 2 4 2 2 2 2" xfId="6302"/>
    <cellStyle name="Currency 3 2 4 2 2 3" xfId="6303"/>
    <cellStyle name="Currency 3 2 4 2 3" xfId="6304"/>
    <cellStyle name="Currency 3 2 4 3" xfId="6305"/>
    <cellStyle name="Currency 3 2 4 3 2" xfId="6306"/>
    <cellStyle name="Currency 3 2 4 3 2 2" xfId="6307"/>
    <cellStyle name="Currency 3 2 4 3 2 2 2" xfId="6308"/>
    <cellStyle name="Currency 3 2 4 3 2 3" xfId="6309"/>
    <cellStyle name="Currency 3 2 4 3 3" xfId="6310"/>
    <cellStyle name="Currency 3 2 4 4" xfId="6311"/>
    <cellStyle name="Currency 3 2 4 4 2" xfId="6312"/>
    <cellStyle name="Currency 3 2 4 4 2 2" xfId="6313"/>
    <cellStyle name="Currency 3 2 4 4 2 2 2" xfId="6314"/>
    <cellStyle name="Currency 3 2 4 4 2 3" xfId="6315"/>
    <cellStyle name="Currency 3 2 4 4 3" xfId="6316"/>
    <cellStyle name="Currency 3 2 4 5" xfId="6317"/>
    <cellStyle name="Currency 3 2 4 5 2" xfId="6318"/>
    <cellStyle name="Currency 3 2 4 5 2 2" xfId="6319"/>
    <cellStyle name="Currency 3 2 4 5 3" xfId="6320"/>
    <cellStyle name="Currency 3 2 4 6" xfId="6321"/>
    <cellStyle name="Currency 3 2 5" xfId="6322"/>
    <cellStyle name="Currency 3 2 5 2" xfId="6323"/>
    <cellStyle name="Currency 3 2 5 2 2" xfId="6324"/>
    <cellStyle name="Currency 3 2 5 2 2 2" xfId="6325"/>
    <cellStyle name="Currency 3 2 5 2 3" xfId="6326"/>
    <cellStyle name="Currency 3 2 5 3" xfId="6327"/>
    <cellStyle name="Currency 3 2 6" xfId="6328"/>
    <cellStyle name="Currency 3 2 6 2" xfId="6329"/>
    <cellStyle name="Currency 3 2 6 2 2" xfId="6330"/>
    <cellStyle name="Currency 3 2 6 2 2 2" xfId="6331"/>
    <cellStyle name="Currency 3 2 6 2 3" xfId="6332"/>
    <cellStyle name="Currency 3 2 6 3" xfId="6333"/>
    <cellStyle name="Currency 3 2 7" xfId="6334"/>
    <cellStyle name="Currency 3 2 7 2" xfId="6335"/>
    <cellStyle name="Currency 3 2 7 2 2" xfId="6336"/>
    <cellStyle name="Currency 3 2 7 2 2 2" xfId="6337"/>
    <cellStyle name="Currency 3 2 7 2 3" xfId="6338"/>
    <cellStyle name="Currency 3 2 7 3" xfId="6339"/>
    <cellStyle name="Currency 3 2 8" xfId="6340"/>
    <cellStyle name="Currency 3 2 8 2" xfId="6341"/>
    <cellStyle name="Currency 3 2 8 2 2" xfId="6342"/>
    <cellStyle name="Currency 3 2 8 3" xfId="6343"/>
    <cellStyle name="Currency 3 2 9" xfId="6344"/>
    <cellStyle name="Currency 3 3" xfId="6345"/>
    <cellStyle name="Currency 3 4" xfId="6346"/>
    <cellStyle name="Currency 3 4 10" xfId="6347"/>
    <cellStyle name="Currency 3 4 11" xfId="6348"/>
    <cellStyle name="Currency 3 4 12" xfId="6349"/>
    <cellStyle name="Currency 3 4 2" xfId="6350"/>
    <cellStyle name="Currency 3 4 2 10" xfId="6351"/>
    <cellStyle name="Currency 3 4 2 2" xfId="6352"/>
    <cellStyle name="Currency 3 4 2 2 2" xfId="6353"/>
    <cellStyle name="Currency 3 4 2 2 2 2" xfId="6354"/>
    <cellStyle name="Currency 3 4 2 2 2 2 2" xfId="6355"/>
    <cellStyle name="Currency 3 4 2 2 2 2 2 2" xfId="6356"/>
    <cellStyle name="Currency 3 4 2 2 2 2 3" xfId="6357"/>
    <cellStyle name="Currency 3 4 2 2 2 3" xfId="6358"/>
    <cellStyle name="Currency 3 4 2 2 2 4" xfId="6359"/>
    <cellStyle name="Currency 3 4 2 2 2 5" xfId="6360"/>
    <cellStyle name="Currency 3 4 2 2 2 6" xfId="6361"/>
    <cellStyle name="Currency 3 4 2 2 3" xfId="6362"/>
    <cellStyle name="Currency 3 4 2 2 3 2" xfId="6363"/>
    <cellStyle name="Currency 3 4 2 2 3 2 2" xfId="6364"/>
    <cellStyle name="Currency 3 4 2 2 3 2 2 2" xfId="6365"/>
    <cellStyle name="Currency 3 4 2 2 3 2 3" xfId="6366"/>
    <cellStyle name="Currency 3 4 2 2 3 3" xfId="6367"/>
    <cellStyle name="Currency 3 4 2 2 3 4" xfId="6368"/>
    <cellStyle name="Currency 3 4 2 2 3 5" xfId="6369"/>
    <cellStyle name="Currency 3 4 2 2 3 6" xfId="6370"/>
    <cellStyle name="Currency 3 4 2 2 4" xfId="6371"/>
    <cellStyle name="Currency 3 4 2 2 4 2" xfId="6372"/>
    <cellStyle name="Currency 3 4 2 2 4 2 2" xfId="6373"/>
    <cellStyle name="Currency 3 4 2 2 4 2 2 2" xfId="6374"/>
    <cellStyle name="Currency 3 4 2 2 4 2 3" xfId="6375"/>
    <cellStyle name="Currency 3 4 2 2 4 3" xfId="6376"/>
    <cellStyle name="Currency 3 4 2 2 4 4" xfId="6377"/>
    <cellStyle name="Currency 3 4 2 2 4 5" xfId="6378"/>
    <cellStyle name="Currency 3 4 2 2 4 6" xfId="6379"/>
    <cellStyle name="Currency 3 4 2 2 5" xfId="6380"/>
    <cellStyle name="Currency 3 4 2 2 5 2" xfId="6381"/>
    <cellStyle name="Currency 3 4 2 2 5 2 2" xfId="6382"/>
    <cellStyle name="Currency 3 4 2 2 5 3" xfId="6383"/>
    <cellStyle name="Currency 3 4 2 2 6" xfId="6384"/>
    <cellStyle name="Currency 3 4 2 2 7" xfId="6385"/>
    <cellStyle name="Currency 3 4 2 2 8" xfId="6386"/>
    <cellStyle name="Currency 3 4 2 2 9" xfId="6387"/>
    <cellStyle name="Currency 3 4 2 3" xfId="6388"/>
    <cellStyle name="Currency 3 4 2 3 2" xfId="6389"/>
    <cellStyle name="Currency 3 4 2 3 2 2" xfId="6390"/>
    <cellStyle name="Currency 3 4 2 3 2 2 2" xfId="6391"/>
    <cellStyle name="Currency 3 4 2 3 2 3" xfId="6392"/>
    <cellStyle name="Currency 3 4 2 3 3" xfId="6393"/>
    <cellStyle name="Currency 3 4 2 3 4" xfId="6394"/>
    <cellStyle name="Currency 3 4 2 3 5" xfId="6395"/>
    <cellStyle name="Currency 3 4 2 3 6" xfId="6396"/>
    <cellStyle name="Currency 3 4 2 4" xfId="6397"/>
    <cellStyle name="Currency 3 4 2 4 2" xfId="6398"/>
    <cellStyle name="Currency 3 4 2 4 2 2" xfId="6399"/>
    <cellStyle name="Currency 3 4 2 4 2 2 2" xfId="6400"/>
    <cellStyle name="Currency 3 4 2 4 2 3" xfId="6401"/>
    <cellStyle name="Currency 3 4 2 4 3" xfId="6402"/>
    <cellStyle name="Currency 3 4 2 4 4" xfId="6403"/>
    <cellStyle name="Currency 3 4 2 4 5" xfId="6404"/>
    <cellStyle name="Currency 3 4 2 4 6" xfId="6405"/>
    <cellStyle name="Currency 3 4 2 5" xfId="6406"/>
    <cellStyle name="Currency 3 4 2 5 2" xfId="6407"/>
    <cellStyle name="Currency 3 4 2 5 2 2" xfId="6408"/>
    <cellStyle name="Currency 3 4 2 5 2 2 2" xfId="6409"/>
    <cellStyle name="Currency 3 4 2 5 2 3" xfId="6410"/>
    <cellStyle name="Currency 3 4 2 5 3" xfId="6411"/>
    <cellStyle name="Currency 3 4 2 5 4" xfId="6412"/>
    <cellStyle name="Currency 3 4 2 5 5" xfId="6413"/>
    <cellStyle name="Currency 3 4 2 5 6" xfId="6414"/>
    <cellStyle name="Currency 3 4 2 6" xfId="6415"/>
    <cellStyle name="Currency 3 4 2 6 2" xfId="6416"/>
    <cellStyle name="Currency 3 4 2 6 2 2" xfId="6417"/>
    <cellStyle name="Currency 3 4 2 6 3" xfId="6418"/>
    <cellStyle name="Currency 3 4 2 7" xfId="6419"/>
    <cellStyle name="Currency 3 4 2 8" xfId="6420"/>
    <cellStyle name="Currency 3 4 2 9" xfId="6421"/>
    <cellStyle name="Currency 3 4 3" xfId="6422"/>
    <cellStyle name="Currency 3 4 3 10" xfId="6423"/>
    <cellStyle name="Currency 3 4 3 2" xfId="6424"/>
    <cellStyle name="Currency 3 4 3 2 2" xfId="6425"/>
    <cellStyle name="Currency 3 4 3 2 2 2" xfId="6426"/>
    <cellStyle name="Currency 3 4 3 2 2 2 2" xfId="6427"/>
    <cellStyle name="Currency 3 4 3 2 2 2 2 2" xfId="6428"/>
    <cellStyle name="Currency 3 4 3 2 2 2 3" xfId="6429"/>
    <cellStyle name="Currency 3 4 3 2 2 3" xfId="6430"/>
    <cellStyle name="Currency 3 4 3 2 2 4" xfId="6431"/>
    <cellStyle name="Currency 3 4 3 2 2 5" xfId="6432"/>
    <cellStyle name="Currency 3 4 3 2 2 6" xfId="6433"/>
    <cellStyle name="Currency 3 4 3 2 3" xfId="6434"/>
    <cellStyle name="Currency 3 4 3 2 3 2" xfId="6435"/>
    <cellStyle name="Currency 3 4 3 2 3 2 2" xfId="6436"/>
    <cellStyle name="Currency 3 4 3 2 3 2 2 2" xfId="6437"/>
    <cellStyle name="Currency 3 4 3 2 3 2 3" xfId="6438"/>
    <cellStyle name="Currency 3 4 3 2 3 3" xfId="6439"/>
    <cellStyle name="Currency 3 4 3 2 3 4" xfId="6440"/>
    <cellStyle name="Currency 3 4 3 2 3 5" xfId="6441"/>
    <cellStyle name="Currency 3 4 3 2 3 6" xfId="6442"/>
    <cellStyle name="Currency 3 4 3 2 4" xfId="6443"/>
    <cellStyle name="Currency 3 4 3 2 4 2" xfId="6444"/>
    <cellStyle name="Currency 3 4 3 2 4 2 2" xfId="6445"/>
    <cellStyle name="Currency 3 4 3 2 4 2 2 2" xfId="6446"/>
    <cellStyle name="Currency 3 4 3 2 4 2 3" xfId="6447"/>
    <cellStyle name="Currency 3 4 3 2 4 3" xfId="6448"/>
    <cellStyle name="Currency 3 4 3 2 4 4" xfId="6449"/>
    <cellStyle name="Currency 3 4 3 2 4 5" xfId="6450"/>
    <cellStyle name="Currency 3 4 3 2 4 6" xfId="6451"/>
    <cellStyle name="Currency 3 4 3 2 5" xfId="6452"/>
    <cellStyle name="Currency 3 4 3 2 5 2" xfId="6453"/>
    <cellStyle name="Currency 3 4 3 2 5 2 2" xfId="6454"/>
    <cellStyle name="Currency 3 4 3 2 5 3" xfId="6455"/>
    <cellStyle name="Currency 3 4 3 2 6" xfId="6456"/>
    <cellStyle name="Currency 3 4 3 2 7" xfId="6457"/>
    <cellStyle name="Currency 3 4 3 2 8" xfId="6458"/>
    <cellStyle name="Currency 3 4 3 2 9" xfId="6459"/>
    <cellStyle name="Currency 3 4 3 3" xfId="6460"/>
    <cellStyle name="Currency 3 4 3 3 2" xfId="6461"/>
    <cellStyle name="Currency 3 4 3 3 2 2" xfId="6462"/>
    <cellStyle name="Currency 3 4 3 3 2 2 2" xfId="6463"/>
    <cellStyle name="Currency 3 4 3 3 2 3" xfId="6464"/>
    <cellStyle name="Currency 3 4 3 3 3" xfId="6465"/>
    <cellStyle name="Currency 3 4 3 3 4" xfId="6466"/>
    <cellStyle name="Currency 3 4 3 3 5" xfId="6467"/>
    <cellStyle name="Currency 3 4 3 3 6" xfId="6468"/>
    <cellStyle name="Currency 3 4 3 4" xfId="6469"/>
    <cellStyle name="Currency 3 4 3 4 2" xfId="6470"/>
    <cellStyle name="Currency 3 4 3 4 2 2" xfId="6471"/>
    <cellStyle name="Currency 3 4 3 4 2 2 2" xfId="6472"/>
    <cellStyle name="Currency 3 4 3 4 2 3" xfId="6473"/>
    <cellStyle name="Currency 3 4 3 4 3" xfId="6474"/>
    <cellStyle name="Currency 3 4 3 4 4" xfId="6475"/>
    <cellStyle name="Currency 3 4 3 4 5" xfId="6476"/>
    <cellStyle name="Currency 3 4 3 4 6" xfId="6477"/>
    <cellStyle name="Currency 3 4 3 5" xfId="6478"/>
    <cellStyle name="Currency 3 4 3 5 2" xfId="6479"/>
    <cellStyle name="Currency 3 4 3 5 2 2" xfId="6480"/>
    <cellStyle name="Currency 3 4 3 5 2 2 2" xfId="6481"/>
    <cellStyle name="Currency 3 4 3 5 2 3" xfId="6482"/>
    <cellStyle name="Currency 3 4 3 5 3" xfId="6483"/>
    <cellStyle name="Currency 3 4 3 5 4" xfId="6484"/>
    <cellStyle name="Currency 3 4 3 5 5" xfId="6485"/>
    <cellStyle name="Currency 3 4 3 5 6" xfId="6486"/>
    <cellStyle name="Currency 3 4 3 6" xfId="6487"/>
    <cellStyle name="Currency 3 4 3 6 2" xfId="6488"/>
    <cellStyle name="Currency 3 4 3 6 2 2" xfId="6489"/>
    <cellStyle name="Currency 3 4 3 6 3" xfId="6490"/>
    <cellStyle name="Currency 3 4 3 7" xfId="6491"/>
    <cellStyle name="Currency 3 4 3 8" xfId="6492"/>
    <cellStyle name="Currency 3 4 3 9" xfId="6493"/>
    <cellStyle name="Currency 3 4 4" xfId="6494"/>
    <cellStyle name="Currency 3 4 4 2" xfId="6495"/>
    <cellStyle name="Currency 3 4 4 2 2" xfId="6496"/>
    <cellStyle name="Currency 3 4 4 2 2 2" xfId="6497"/>
    <cellStyle name="Currency 3 4 4 2 2 2 2" xfId="6498"/>
    <cellStyle name="Currency 3 4 4 2 2 3" xfId="6499"/>
    <cellStyle name="Currency 3 4 4 2 3" xfId="6500"/>
    <cellStyle name="Currency 3 4 4 2 4" xfId="6501"/>
    <cellStyle name="Currency 3 4 4 2 5" xfId="6502"/>
    <cellStyle name="Currency 3 4 4 2 6" xfId="6503"/>
    <cellStyle name="Currency 3 4 4 3" xfId="6504"/>
    <cellStyle name="Currency 3 4 4 3 2" xfId="6505"/>
    <cellStyle name="Currency 3 4 4 3 2 2" xfId="6506"/>
    <cellStyle name="Currency 3 4 4 3 2 2 2" xfId="6507"/>
    <cellStyle name="Currency 3 4 4 3 2 3" xfId="6508"/>
    <cellStyle name="Currency 3 4 4 3 3" xfId="6509"/>
    <cellStyle name="Currency 3 4 4 3 4" xfId="6510"/>
    <cellStyle name="Currency 3 4 4 3 5" xfId="6511"/>
    <cellStyle name="Currency 3 4 4 3 6" xfId="6512"/>
    <cellStyle name="Currency 3 4 4 4" xfId="6513"/>
    <cellStyle name="Currency 3 4 4 4 2" xfId="6514"/>
    <cellStyle name="Currency 3 4 4 4 2 2" xfId="6515"/>
    <cellStyle name="Currency 3 4 4 4 2 2 2" xfId="6516"/>
    <cellStyle name="Currency 3 4 4 4 2 3" xfId="6517"/>
    <cellStyle name="Currency 3 4 4 4 3" xfId="6518"/>
    <cellStyle name="Currency 3 4 4 4 4" xfId="6519"/>
    <cellStyle name="Currency 3 4 4 4 5" xfId="6520"/>
    <cellStyle name="Currency 3 4 4 4 6" xfId="6521"/>
    <cellStyle name="Currency 3 4 4 5" xfId="6522"/>
    <cellStyle name="Currency 3 4 4 5 2" xfId="6523"/>
    <cellStyle name="Currency 3 4 4 5 2 2" xfId="6524"/>
    <cellStyle name="Currency 3 4 4 5 3" xfId="6525"/>
    <cellStyle name="Currency 3 4 4 6" xfId="6526"/>
    <cellStyle name="Currency 3 4 4 7" xfId="6527"/>
    <cellStyle name="Currency 3 4 4 8" xfId="6528"/>
    <cellStyle name="Currency 3 4 4 9" xfId="6529"/>
    <cellStyle name="Currency 3 4 5" xfId="6530"/>
    <cellStyle name="Currency 3 4 5 2" xfId="6531"/>
    <cellStyle name="Currency 3 4 5 2 2" xfId="6532"/>
    <cellStyle name="Currency 3 4 5 2 2 2" xfId="6533"/>
    <cellStyle name="Currency 3 4 5 2 3" xfId="6534"/>
    <cellStyle name="Currency 3 4 5 3" xfId="6535"/>
    <cellStyle name="Currency 3 4 5 4" xfId="6536"/>
    <cellStyle name="Currency 3 4 5 5" xfId="6537"/>
    <cellStyle name="Currency 3 4 5 6" xfId="6538"/>
    <cellStyle name="Currency 3 4 6" xfId="6539"/>
    <cellStyle name="Currency 3 4 6 2" xfId="6540"/>
    <cellStyle name="Currency 3 4 6 2 2" xfId="6541"/>
    <cellStyle name="Currency 3 4 6 2 2 2" xfId="6542"/>
    <cellStyle name="Currency 3 4 6 2 3" xfId="6543"/>
    <cellStyle name="Currency 3 4 6 3" xfId="6544"/>
    <cellStyle name="Currency 3 4 6 4" xfId="6545"/>
    <cellStyle name="Currency 3 4 6 5" xfId="6546"/>
    <cellStyle name="Currency 3 4 6 6" xfId="6547"/>
    <cellStyle name="Currency 3 4 7" xfId="6548"/>
    <cellStyle name="Currency 3 4 7 2" xfId="6549"/>
    <cellStyle name="Currency 3 4 7 2 2" xfId="6550"/>
    <cellStyle name="Currency 3 4 7 2 2 2" xfId="6551"/>
    <cellStyle name="Currency 3 4 7 2 3" xfId="6552"/>
    <cellStyle name="Currency 3 4 7 3" xfId="6553"/>
    <cellStyle name="Currency 3 4 7 4" xfId="6554"/>
    <cellStyle name="Currency 3 4 7 5" xfId="6555"/>
    <cellStyle name="Currency 3 4 7 6" xfId="6556"/>
    <cellStyle name="Currency 3 4 8" xfId="6557"/>
    <cellStyle name="Currency 3 4 8 2" xfId="6558"/>
    <cellStyle name="Currency 3 4 8 2 2" xfId="6559"/>
    <cellStyle name="Currency 3 4 8 3" xfId="6560"/>
    <cellStyle name="Currency 3 4 9" xfId="6561"/>
    <cellStyle name="Currency 3 5" xfId="6562"/>
    <cellStyle name="Currency 3 5 2" xfId="6563"/>
    <cellStyle name="Currency 3 5 2 2" xfId="6564"/>
    <cellStyle name="Currency 3 5 3" xfId="6565"/>
    <cellStyle name="Currency 3 6" xfId="6566"/>
    <cellStyle name="Currency 3 7" xfId="6567"/>
    <cellStyle name="Currency 4" xfId="6568"/>
    <cellStyle name="Currency 4 2" xfId="6569"/>
    <cellStyle name="Currency 4 3" xfId="6570"/>
    <cellStyle name="Currency 4 3 2" xfId="6571"/>
    <cellStyle name="Currency 4 3 3" xfId="6572"/>
    <cellStyle name="Currency 4 4" xfId="6573"/>
    <cellStyle name="Currency 4 4 2" xfId="6574"/>
    <cellStyle name="Currency 4 5" xfId="6575"/>
    <cellStyle name="Currency 4 6" xfId="6576"/>
    <cellStyle name="Currency 5" xfId="6577"/>
    <cellStyle name="Currency 5 10" xfId="6578"/>
    <cellStyle name="Currency 5 11" xfId="6579"/>
    <cellStyle name="Currency 5 2" xfId="6580"/>
    <cellStyle name="Currency 5 2 2" xfId="6581"/>
    <cellStyle name="Currency 5 2 2 2" xfId="6582"/>
    <cellStyle name="Currency 5 2 2 2 2" xfId="6583"/>
    <cellStyle name="Currency 5 2 2 2 2 2" xfId="6584"/>
    <cellStyle name="Currency 5 2 2 2 2 2 2" xfId="6585"/>
    <cellStyle name="Currency 5 2 2 2 2 3" xfId="6586"/>
    <cellStyle name="Currency 5 2 2 2 3" xfId="6587"/>
    <cellStyle name="Currency 5 2 2 3" xfId="6588"/>
    <cellStyle name="Currency 5 2 2 3 2" xfId="6589"/>
    <cellStyle name="Currency 5 2 2 3 2 2" xfId="6590"/>
    <cellStyle name="Currency 5 2 2 3 2 2 2" xfId="6591"/>
    <cellStyle name="Currency 5 2 2 3 2 3" xfId="6592"/>
    <cellStyle name="Currency 5 2 2 3 3" xfId="6593"/>
    <cellStyle name="Currency 5 2 2 4" xfId="6594"/>
    <cellStyle name="Currency 5 2 2 4 2" xfId="6595"/>
    <cellStyle name="Currency 5 2 2 4 2 2" xfId="6596"/>
    <cellStyle name="Currency 5 2 2 4 2 2 2" xfId="6597"/>
    <cellStyle name="Currency 5 2 2 4 2 3" xfId="6598"/>
    <cellStyle name="Currency 5 2 2 4 3" xfId="6599"/>
    <cellStyle name="Currency 5 2 2 5" xfId="6600"/>
    <cellStyle name="Currency 5 2 2 5 2" xfId="6601"/>
    <cellStyle name="Currency 5 2 2 5 2 2" xfId="6602"/>
    <cellStyle name="Currency 5 2 2 5 3" xfId="6603"/>
    <cellStyle name="Currency 5 2 2 6" xfId="6604"/>
    <cellStyle name="Currency 5 2 3" xfId="6605"/>
    <cellStyle name="Currency 5 2 3 2" xfId="6606"/>
    <cellStyle name="Currency 5 2 3 2 2" xfId="6607"/>
    <cellStyle name="Currency 5 2 3 2 2 2" xfId="6608"/>
    <cellStyle name="Currency 5 2 3 2 3" xfId="6609"/>
    <cellStyle name="Currency 5 2 3 3" xfId="6610"/>
    <cellStyle name="Currency 5 2 4" xfId="6611"/>
    <cellStyle name="Currency 5 2 4 2" xfId="6612"/>
    <cellStyle name="Currency 5 2 4 2 2" xfId="6613"/>
    <cellStyle name="Currency 5 2 4 2 2 2" xfId="6614"/>
    <cellStyle name="Currency 5 2 4 2 3" xfId="6615"/>
    <cellStyle name="Currency 5 2 4 3" xfId="6616"/>
    <cellStyle name="Currency 5 2 5" xfId="6617"/>
    <cellStyle name="Currency 5 2 5 2" xfId="6618"/>
    <cellStyle name="Currency 5 2 5 2 2" xfId="6619"/>
    <cellStyle name="Currency 5 2 5 2 2 2" xfId="6620"/>
    <cellStyle name="Currency 5 2 5 2 3" xfId="6621"/>
    <cellStyle name="Currency 5 2 5 3" xfId="6622"/>
    <cellStyle name="Currency 5 2 6" xfId="6623"/>
    <cellStyle name="Currency 5 2 6 2" xfId="6624"/>
    <cellStyle name="Currency 5 2 6 2 2" xfId="6625"/>
    <cellStyle name="Currency 5 2 6 3" xfId="6626"/>
    <cellStyle name="Currency 5 2 7" xfId="6627"/>
    <cellStyle name="Currency 5 3" xfId="6628"/>
    <cellStyle name="Currency 5 3 2" xfId="6629"/>
    <cellStyle name="Currency 5 3 2 2" xfId="6630"/>
    <cellStyle name="Currency 5 3 2 2 2" xfId="6631"/>
    <cellStyle name="Currency 5 3 2 2 2 2" xfId="6632"/>
    <cellStyle name="Currency 5 3 2 2 2 2 2" xfId="6633"/>
    <cellStyle name="Currency 5 3 2 2 2 3" xfId="6634"/>
    <cellStyle name="Currency 5 3 2 2 3" xfId="6635"/>
    <cellStyle name="Currency 5 3 2 3" xfId="6636"/>
    <cellStyle name="Currency 5 3 2 3 2" xfId="6637"/>
    <cellStyle name="Currency 5 3 2 3 2 2" xfId="6638"/>
    <cellStyle name="Currency 5 3 2 3 2 2 2" xfId="6639"/>
    <cellStyle name="Currency 5 3 2 3 2 3" xfId="6640"/>
    <cellStyle name="Currency 5 3 2 3 3" xfId="6641"/>
    <cellStyle name="Currency 5 3 2 4" xfId="6642"/>
    <cellStyle name="Currency 5 3 2 4 2" xfId="6643"/>
    <cellStyle name="Currency 5 3 2 4 2 2" xfId="6644"/>
    <cellStyle name="Currency 5 3 2 4 2 2 2" xfId="6645"/>
    <cellStyle name="Currency 5 3 2 4 2 3" xfId="6646"/>
    <cellStyle name="Currency 5 3 2 4 3" xfId="6647"/>
    <cellStyle name="Currency 5 3 2 5" xfId="6648"/>
    <cellStyle name="Currency 5 3 2 5 2" xfId="6649"/>
    <cellStyle name="Currency 5 3 2 5 2 2" xfId="6650"/>
    <cellStyle name="Currency 5 3 2 5 3" xfId="6651"/>
    <cellStyle name="Currency 5 3 2 6" xfId="6652"/>
    <cellStyle name="Currency 5 3 3" xfId="6653"/>
    <cellStyle name="Currency 5 3 3 2" xfId="6654"/>
    <cellStyle name="Currency 5 3 3 2 2" xfId="6655"/>
    <cellStyle name="Currency 5 3 3 2 2 2" xfId="6656"/>
    <cellStyle name="Currency 5 3 3 2 3" xfId="6657"/>
    <cellStyle name="Currency 5 3 3 3" xfId="6658"/>
    <cellStyle name="Currency 5 3 4" xfId="6659"/>
    <cellStyle name="Currency 5 3 4 2" xfId="6660"/>
    <cellStyle name="Currency 5 3 4 2 2" xfId="6661"/>
    <cellStyle name="Currency 5 3 4 2 2 2" xfId="6662"/>
    <cellStyle name="Currency 5 3 4 2 3" xfId="6663"/>
    <cellStyle name="Currency 5 3 4 3" xfId="6664"/>
    <cellStyle name="Currency 5 3 5" xfId="6665"/>
    <cellStyle name="Currency 5 3 5 2" xfId="6666"/>
    <cellStyle name="Currency 5 3 5 2 2" xfId="6667"/>
    <cellStyle name="Currency 5 3 5 2 2 2" xfId="6668"/>
    <cellStyle name="Currency 5 3 5 2 3" xfId="6669"/>
    <cellStyle name="Currency 5 3 5 3" xfId="6670"/>
    <cellStyle name="Currency 5 3 6" xfId="6671"/>
    <cellStyle name="Currency 5 3 6 2" xfId="6672"/>
    <cellStyle name="Currency 5 3 6 2 2" xfId="6673"/>
    <cellStyle name="Currency 5 3 6 3" xfId="6674"/>
    <cellStyle name="Currency 5 3 7" xfId="6675"/>
    <cellStyle name="Currency 5 4" xfId="6676"/>
    <cellStyle name="Currency 5 4 2" xfId="6677"/>
    <cellStyle name="Currency 5 4 2 2" xfId="6678"/>
    <cellStyle name="Currency 5 4 2 2 2" xfId="6679"/>
    <cellStyle name="Currency 5 4 2 2 2 2" xfId="6680"/>
    <cellStyle name="Currency 5 4 2 2 3" xfId="6681"/>
    <cellStyle name="Currency 5 4 2 3" xfId="6682"/>
    <cellStyle name="Currency 5 4 3" xfId="6683"/>
    <cellStyle name="Currency 5 4 3 2" xfId="6684"/>
    <cellStyle name="Currency 5 4 3 2 2" xfId="6685"/>
    <cellStyle name="Currency 5 4 3 2 2 2" xfId="6686"/>
    <cellStyle name="Currency 5 4 3 2 3" xfId="6687"/>
    <cellStyle name="Currency 5 4 3 3" xfId="6688"/>
    <cellStyle name="Currency 5 4 4" xfId="6689"/>
    <cellStyle name="Currency 5 4 4 2" xfId="6690"/>
    <cellStyle name="Currency 5 4 4 2 2" xfId="6691"/>
    <cellStyle name="Currency 5 4 4 2 2 2" xfId="6692"/>
    <cellStyle name="Currency 5 4 4 2 3" xfId="6693"/>
    <cellStyle name="Currency 5 4 4 3" xfId="6694"/>
    <cellStyle name="Currency 5 4 5" xfId="6695"/>
    <cellStyle name="Currency 5 4 5 2" xfId="6696"/>
    <cellStyle name="Currency 5 4 5 2 2" xfId="6697"/>
    <cellStyle name="Currency 5 4 5 3" xfId="6698"/>
    <cellStyle name="Currency 5 4 6" xfId="6699"/>
    <cellStyle name="Currency 5 5" xfId="6700"/>
    <cellStyle name="Currency 5 5 2" xfId="6701"/>
    <cellStyle name="Currency 5 5 2 2" xfId="6702"/>
    <cellStyle name="Currency 5 5 2 2 2" xfId="6703"/>
    <cellStyle name="Currency 5 5 2 3" xfId="6704"/>
    <cellStyle name="Currency 5 5 3" xfId="6705"/>
    <cellStyle name="Currency 5 6" xfId="6706"/>
    <cellStyle name="Currency 5 6 2" xfId="6707"/>
    <cellStyle name="Currency 5 6 2 2" xfId="6708"/>
    <cellStyle name="Currency 5 6 2 2 2" xfId="6709"/>
    <cellStyle name="Currency 5 6 2 3" xfId="6710"/>
    <cellStyle name="Currency 5 6 3" xfId="6711"/>
    <cellStyle name="Currency 5 7" xfId="6712"/>
    <cellStyle name="Currency 5 7 2" xfId="6713"/>
    <cellStyle name="Currency 5 7 2 2" xfId="6714"/>
    <cellStyle name="Currency 5 7 2 2 2" xfId="6715"/>
    <cellStyle name="Currency 5 7 2 3" xfId="6716"/>
    <cellStyle name="Currency 5 7 3" xfId="6717"/>
    <cellStyle name="Currency 5 8" xfId="6718"/>
    <cellStyle name="Currency 5 8 2" xfId="6719"/>
    <cellStyle name="Currency 5 8 2 2" xfId="6720"/>
    <cellStyle name="Currency 5 8 3" xfId="6721"/>
    <cellStyle name="Currency 5 9" xfId="6722"/>
    <cellStyle name="Currency 6" xfId="6723"/>
    <cellStyle name="Currency 6 10" xfId="6724"/>
    <cellStyle name="Currency 6 10 2" xfId="6725"/>
    <cellStyle name="Currency 6 10 3" xfId="6726"/>
    <cellStyle name="Currency 6 11" xfId="6727"/>
    <cellStyle name="Currency 6 11 2" xfId="6728"/>
    <cellStyle name="Currency 6 12" xfId="6729"/>
    <cellStyle name="Currency 6 2" xfId="6730"/>
    <cellStyle name="Currency 6 2 10" xfId="6731"/>
    <cellStyle name="Currency 6 2 2" xfId="6732"/>
    <cellStyle name="Currency 6 2 2 2" xfId="6733"/>
    <cellStyle name="Currency 6 2 2 2 2" xfId="6734"/>
    <cellStyle name="Currency 6 2 2 2 2 2" xfId="6735"/>
    <cellStyle name="Currency 6 2 2 2 2 2 2" xfId="6736"/>
    <cellStyle name="Currency 6 2 2 2 2 3" xfId="6737"/>
    <cellStyle name="Currency 6 2 2 2 3" xfId="6738"/>
    <cellStyle name="Currency 6 2 2 2 4" xfId="6739"/>
    <cellStyle name="Currency 6 2 2 2 5" xfId="6740"/>
    <cellStyle name="Currency 6 2 2 2 6" xfId="6741"/>
    <cellStyle name="Currency 6 2 2 3" xfId="6742"/>
    <cellStyle name="Currency 6 2 2 3 2" xfId="6743"/>
    <cellStyle name="Currency 6 2 2 3 2 2" xfId="6744"/>
    <cellStyle name="Currency 6 2 2 3 2 2 2" xfId="6745"/>
    <cellStyle name="Currency 6 2 2 3 2 3" xfId="6746"/>
    <cellStyle name="Currency 6 2 2 3 3" xfId="6747"/>
    <cellStyle name="Currency 6 2 2 3 4" xfId="6748"/>
    <cellStyle name="Currency 6 2 2 3 5" xfId="6749"/>
    <cellStyle name="Currency 6 2 2 3 6" xfId="6750"/>
    <cellStyle name="Currency 6 2 2 4" xfId="6751"/>
    <cellStyle name="Currency 6 2 2 4 2" xfId="6752"/>
    <cellStyle name="Currency 6 2 2 4 2 2" xfId="6753"/>
    <cellStyle name="Currency 6 2 2 4 2 2 2" xfId="6754"/>
    <cellStyle name="Currency 6 2 2 4 2 3" xfId="6755"/>
    <cellStyle name="Currency 6 2 2 4 3" xfId="6756"/>
    <cellStyle name="Currency 6 2 2 4 4" xfId="6757"/>
    <cellStyle name="Currency 6 2 2 4 5" xfId="6758"/>
    <cellStyle name="Currency 6 2 2 4 6" xfId="6759"/>
    <cellStyle name="Currency 6 2 2 5" xfId="6760"/>
    <cellStyle name="Currency 6 2 2 5 2" xfId="6761"/>
    <cellStyle name="Currency 6 2 2 5 2 2" xfId="6762"/>
    <cellStyle name="Currency 6 2 2 5 3" xfId="6763"/>
    <cellStyle name="Currency 6 2 2 6" xfId="6764"/>
    <cellStyle name="Currency 6 2 2 7" xfId="6765"/>
    <cellStyle name="Currency 6 2 2 8" xfId="6766"/>
    <cellStyle name="Currency 6 2 2 9" xfId="6767"/>
    <cellStyle name="Currency 6 2 3" xfId="6768"/>
    <cellStyle name="Currency 6 2 3 2" xfId="6769"/>
    <cellStyle name="Currency 6 2 3 2 2" xfId="6770"/>
    <cellStyle name="Currency 6 2 3 2 2 2" xfId="6771"/>
    <cellStyle name="Currency 6 2 3 2 3" xfId="6772"/>
    <cellStyle name="Currency 6 2 3 3" xfId="6773"/>
    <cellStyle name="Currency 6 2 3 4" xfId="6774"/>
    <cellStyle name="Currency 6 2 3 5" xfId="6775"/>
    <cellStyle name="Currency 6 2 3 6" xfId="6776"/>
    <cellStyle name="Currency 6 2 4" xfId="6777"/>
    <cellStyle name="Currency 6 2 4 2" xfId="6778"/>
    <cellStyle name="Currency 6 2 4 2 2" xfId="6779"/>
    <cellStyle name="Currency 6 2 4 2 2 2" xfId="6780"/>
    <cellStyle name="Currency 6 2 4 2 3" xfId="6781"/>
    <cellStyle name="Currency 6 2 4 3" xfId="6782"/>
    <cellStyle name="Currency 6 2 4 4" xfId="6783"/>
    <cellStyle name="Currency 6 2 4 5" xfId="6784"/>
    <cellStyle name="Currency 6 2 4 6" xfId="6785"/>
    <cellStyle name="Currency 6 2 5" xfId="6786"/>
    <cellStyle name="Currency 6 2 5 2" xfId="6787"/>
    <cellStyle name="Currency 6 2 5 2 2" xfId="6788"/>
    <cellStyle name="Currency 6 2 5 2 2 2" xfId="6789"/>
    <cellStyle name="Currency 6 2 5 2 3" xfId="6790"/>
    <cellStyle name="Currency 6 2 5 3" xfId="6791"/>
    <cellStyle name="Currency 6 2 5 4" xfId="6792"/>
    <cellStyle name="Currency 6 2 5 5" xfId="6793"/>
    <cellStyle name="Currency 6 2 5 6" xfId="6794"/>
    <cellStyle name="Currency 6 2 6" xfId="6795"/>
    <cellStyle name="Currency 6 2 6 2" xfId="6796"/>
    <cellStyle name="Currency 6 2 6 2 2" xfId="6797"/>
    <cellStyle name="Currency 6 2 6 3" xfId="6798"/>
    <cellStyle name="Currency 6 2 7" xfId="6799"/>
    <cellStyle name="Currency 6 2 8" xfId="6800"/>
    <cellStyle name="Currency 6 2 9" xfId="6801"/>
    <cellStyle name="Currency 6 3" xfId="6802"/>
    <cellStyle name="Currency 6 3 10" xfId="6803"/>
    <cellStyle name="Currency 6 3 2" xfId="6804"/>
    <cellStyle name="Currency 6 3 2 2" xfId="6805"/>
    <cellStyle name="Currency 6 3 2 2 2" xfId="6806"/>
    <cellStyle name="Currency 6 3 2 2 2 2" xfId="6807"/>
    <cellStyle name="Currency 6 3 2 2 2 2 2" xfId="6808"/>
    <cellStyle name="Currency 6 3 2 2 2 3" xfId="6809"/>
    <cellStyle name="Currency 6 3 2 2 3" xfId="6810"/>
    <cellStyle name="Currency 6 3 2 2 4" xfId="6811"/>
    <cellStyle name="Currency 6 3 2 2 5" xfId="6812"/>
    <cellStyle name="Currency 6 3 2 2 6" xfId="6813"/>
    <cellStyle name="Currency 6 3 2 3" xfId="6814"/>
    <cellStyle name="Currency 6 3 2 3 2" xfId="6815"/>
    <cellStyle name="Currency 6 3 2 3 2 2" xfId="6816"/>
    <cellStyle name="Currency 6 3 2 3 2 2 2" xfId="6817"/>
    <cellStyle name="Currency 6 3 2 3 2 3" xfId="6818"/>
    <cellStyle name="Currency 6 3 2 3 3" xfId="6819"/>
    <cellStyle name="Currency 6 3 2 3 4" xfId="6820"/>
    <cellStyle name="Currency 6 3 2 3 5" xfId="6821"/>
    <cellStyle name="Currency 6 3 2 3 6" xfId="6822"/>
    <cellStyle name="Currency 6 3 2 4" xfId="6823"/>
    <cellStyle name="Currency 6 3 2 4 2" xfId="6824"/>
    <cellStyle name="Currency 6 3 2 4 2 2" xfId="6825"/>
    <cellStyle name="Currency 6 3 2 4 2 2 2" xfId="6826"/>
    <cellStyle name="Currency 6 3 2 4 2 3" xfId="6827"/>
    <cellStyle name="Currency 6 3 2 4 3" xfId="6828"/>
    <cellStyle name="Currency 6 3 2 4 4" xfId="6829"/>
    <cellStyle name="Currency 6 3 2 4 5" xfId="6830"/>
    <cellStyle name="Currency 6 3 2 4 6" xfId="6831"/>
    <cellStyle name="Currency 6 3 2 5" xfId="6832"/>
    <cellStyle name="Currency 6 3 2 5 2" xfId="6833"/>
    <cellStyle name="Currency 6 3 2 5 2 2" xfId="6834"/>
    <cellStyle name="Currency 6 3 2 5 3" xfId="6835"/>
    <cellStyle name="Currency 6 3 2 6" xfId="6836"/>
    <cellStyle name="Currency 6 3 2 7" xfId="6837"/>
    <cellStyle name="Currency 6 3 2 8" xfId="6838"/>
    <cellStyle name="Currency 6 3 2 9" xfId="6839"/>
    <cellStyle name="Currency 6 3 3" xfId="6840"/>
    <cellStyle name="Currency 6 3 3 2" xfId="6841"/>
    <cellStyle name="Currency 6 3 3 2 2" xfId="6842"/>
    <cellStyle name="Currency 6 3 3 2 2 2" xfId="6843"/>
    <cellStyle name="Currency 6 3 3 2 3" xfId="6844"/>
    <cellStyle name="Currency 6 3 3 3" xfId="6845"/>
    <cellStyle name="Currency 6 3 3 4" xfId="6846"/>
    <cellStyle name="Currency 6 3 3 5" xfId="6847"/>
    <cellStyle name="Currency 6 3 3 6" xfId="6848"/>
    <cellStyle name="Currency 6 3 4" xfId="6849"/>
    <cellStyle name="Currency 6 3 4 2" xfId="6850"/>
    <cellStyle name="Currency 6 3 4 2 2" xfId="6851"/>
    <cellStyle name="Currency 6 3 4 2 2 2" xfId="6852"/>
    <cellStyle name="Currency 6 3 4 2 3" xfId="6853"/>
    <cellStyle name="Currency 6 3 4 3" xfId="6854"/>
    <cellStyle name="Currency 6 3 4 4" xfId="6855"/>
    <cellStyle name="Currency 6 3 4 5" xfId="6856"/>
    <cellStyle name="Currency 6 3 4 6" xfId="6857"/>
    <cellStyle name="Currency 6 3 5" xfId="6858"/>
    <cellStyle name="Currency 6 3 5 2" xfId="6859"/>
    <cellStyle name="Currency 6 3 5 2 2" xfId="6860"/>
    <cellStyle name="Currency 6 3 5 2 2 2" xfId="6861"/>
    <cellStyle name="Currency 6 3 5 2 3" xfId="6862"/>
    <cellStyle name="Currency 6 3 5 3" xfId="6863"/>
    <cellStyle name="Currency 6 3 5 4" xfId="6864"/>
    <cellStyle name="Currency 6 3 5 5" xfId="6865"/>
    <cellStyle name="Currency 6 3 5 6" xfId="6866"/>
    <cellStyle name="Currency 6 3 6" xfId="6867"/>
    <cellStyle name="Currency 6 3 6 2" xfId="6868"/>
    <cellStyle name="Currency 6 3 6 2 2" xfId="6869"/>
    <cellStyle name="Currency 6 3 6 3" xfId="6870"/>
    <cellStyle name="Currency 6 3 7" xfId="6871"/>
    <cellStyle name="Currency 6 3 8" xfId="6872"/>
    <cellStyle name="Currency 6 3 9" xfId="6873"/>
    <cellStyle name="Currency 6 4" xfId="6874"/>
    <cellStyle name="Currency 6 4 2" xfId="6875"/>
    <cellStyle name="Currency 6 4 2 2" xfId="6876"/>
    <cellStyle name="Currency 6 4 2 2 2" xfId="6877"/>
    <cellStyle name="Currency 6 4 2 2 2 2" xfId="6878"/>
    <cellStyle name="Currency 6 4 2 2 3" xfId="6879"/>
    <cellStyle name="Currency 6 4 2 3" xfId="6880"/>
    <cellStyle name="Currency 6 4 2 4" xfId="6881"/>
    <cellStyle name="Currency 6 4 2 5" xfId="6882"/>
    <cellStyle name="Currency 6 4 2 6" xfId="6883"/>
    <cellStyle name="Currency 6 4 3" xfId="6884"/>
    <cellStyle name="Currency 6 4 3 2" xfId="6885"/>
    <cellStyle name="Currency 6 4 3 2 2" xfId="6886"/>
    <cellStyle name="Currency 6 4 3 2 2 2" xfId="6887"/>
    <cellStyle name="Currency 6 4 3 2 3" xfId="6888"/>
    <cellStyle name="Currency 6 4 3 3" xfId="6889"/>
    <cellStyle name="Currency 6 4 3 4" xfId="6890"/>
    <cellStyle name="Currency 6 4 3 5" xfId="6891"/>
    <cellStyle name="Currency 6 4 3 6" xfId="6892"/>
    <cellStyle name="Currency 6 4 4" xfId="6893"/>
    <cellStyle name="Currency 6 4 4 2" xfId="6894"/>
    <cellStyle name="Currency 6 4 4 2 2" xfId="6895"/>
    <cellStyle name="Currency 6 4 4 2 2 2" xfId="6896"/>
    <cellStyle name="Currency 6 4 4 2 3" xfId="6897"/>
    <cellStyle name="Currency 6 4 4 3" xfId="6898"/>
    <cellStyle name="Currency 6 4 4 4" xfId="6899"/>
    <cellStyle name="Currency 6 4 4 5" xfId="6900"/>
    <cellStyle name="Currency 6 4 4 6" xfId="6901"/>
    <cellStyle name="Currency 6 4 5" xfId="6902"/>
    <cellStyle name="Currency 6 4 5 2" xfId="6903"/>
    <cellStyle name="Currency 6 4 5 2 2" xfId="6904"/>
    <cellStyle name="Currency 6 4 5 3" xfId="6905"/>
    <cellStyle name="Currency 6 4 6" xfId="6906"/>
    <cellStyle name="Currency 6 4 7" xfId="6907"/>
    <cellStyle name="Currency 6 4 8" xfId="6908"/>
    <cellStyle name="Currency 6 4 9" xfId="6909"/>
    <cellStyle name="Currency 6 5" xfId="6910"/>
    <cellStyle name="Currency 6 5 2" xfId="6911"/>
    <cellStyle name="Currency 6 5 2 2" xfId="6912"/>
    <cellStyle name="Currency 6 5 2 2 2" xfId="6913"/>
    <cellStyle name="Currency 6 5 2 3" xfId="6914"/>
    <cellStyle name="Currency 6 5 3" xfId="6915"/>
    <cellStyle name="Currency 6 5 4" xfId="6916"/>
    <cellStyle name="Currency 6 5 5" xfId="6917"/>
    <cellStyle name="Currency 6 5 6" xfId="6918"/>
    <cellStyle name="Currency 6 6" xfId="6919"/>
    <cellStyle name="Currency 6 6 2" xfId="6920"/>
    <cellStyle name="Currency 6 6 2 2" xfId="6921"/>
    <cellStyle name="Currency 6 6 2 2 2" xfId="6922"/>
    <cellStyle name="Currency 6 6 2 3" xfId="6923"/>
    <cellStyle name="Currency 6 6 3" xfId="6924"/>
    <cellStyle name="Currency 6 6 4" xfId="6925"/>
    <cellStyle name="Currency 6 6 5" xfId="6926"/>
    <cellStyle name="Currency 6 6 6" xfId="6927"/>
    <cellStyle name="Currency 6 7" xfId="6928"/>
    <cellStyle name="Currency 6 7 2" xfId="6929"/>
    <cellStyle name="Currency 6 7 2 2" xfId="6930"/>
    <cellStyle name="Currency 6 7 2 2 2" xfId="6931"/>
    <cellStyle name="Currency 6 7 2 3" xfId="6932"/>
    <cellStyle name="Currency 6 7 3" xfId="6933"/>
    <cellStyle name="Currency 6 7 4" xfId="6934"/>
    <cellStyle name="Currency 6 7 5" xfId="6935"/>
    <cellStyle name="Currency 6 7 6" xfId="6936"/>
    <cellStyle name="Currency 6 8" xfId="6937"/>
    <cellStyle name="Currency 6 8 2" xfId="6938"/>
    <cellStyle name="Currency 6 8 2 2" xfId="6939"/>
    <cellStyle name="Currency 6 8 3" xfId="6940"/>
    <cellStyle name="Currency 6 9" xfId="6941"/>
    <cellStyle name="Currency 7" xfId="6942"/>
    <cellStyle name="Currency 7 10" xfId="6943"/>
    <cellStyle name="Currency 7 10 2" xfId="6944"/>
    <cellStyle name="Currency 7 11" xfId="6945"/>
    <cellStyle name="Currency 7 11 2" xfId="6946"/>
    <cellStyle name="Currency 7 12" xfId="6947"/>
    <cellStyle name="Currency 7 2" xfId="6948"/>
    <cellStyle name="Currency 7 2 10" xfId="6949"/>
    <cellStyle name="Currency 7 2 2" xfId="6950"/>
    <cellStyle name="Currency 7 2 2 2" xfId="6951"/>
    <cellStyle name="Currency 7 2 2 2 2" xfId="6952"/>
    <cellStyle name="Currency 7 2 2 2 2 2" xfId="6953"/>
    <cellStyle name="Currency 7 2 2 2 2 2 2" xfId="6954"/>
    <cellStyle name="Currency 7 2 2 2 2 3" xfId="6955"/>
    <cellStyle name="Currency 7 2 2 2 3" xfId="6956"/>
    <cellStyle name="Currency 7 2 2 2 4" xfId="6957"/>
    <cellStyle name="Currency 7 2 2 2 5" xfId="6958"/>
    <cellStyle name="Currency 7 2 2 2 6" xfId="6959"/>
    <cellStyle name="Currency 7 2 2 3" xfId="6960"/>
    <cellStyle name="Currency 7 2 2 3 2" xfId="6961"/>
    <cellStyle name="Currency 7 2 2 3 2 2" xfId="6962"/>
    <cellStyle name="Currency 7 2 2 3 2 2 2" xfId="6963"/>
    <cellStyle name="Currency 7 2 2 3 2 3" xfId="6964"/>
    <cellStyle name="Currency 7 2 2 3 3" xfId="6965"/>
    <cellStyle name="Currency 7 2 2 3 4" xfId="6966"/>
    <cellStyle name="Currency 7 2 2 3 5" xfId="6967"/>
    <cellStyle name="Currency 7 2 2 3 6" xfId="6968"/>
    <cellStyle name="Currency 7 2 2 4" xfId="6969"/>
    <cellStyle name="Currency 7 2 2 4 2" xfId="6970"/>
    <cellStyle name="Currency 7 2 2 4 2 2" xfId="6971"/>
    <cellStyle name="Currency 7 2 2 4 2 2 2" xfId="6972"/>
    <cellStyle name="Currency 7 2 2 4 2 3" xfId="6973"/>
    <cellStyle name="Currency 7 2 2 4 3" xfId="6974"/>
    <cellStyle name="Currency 7 2 2 4 4" xfId="6975"/>
    <cellStyle name="Currency 7 2 2 4 5" xfId="6976"/>
    <cellStyle name="Currency 7 2 2 4 6" xfId="6977"/>
    <cellStyle name="Currency 7 2 2 5" xfId="6978"/>
    <cellStyle name="Currency 7 2 2 5 2" xfId="6979"/>
    <cellStyle name="Currency 7 2 2 5 2 2" xfId="6980"/>
    <cellStyle name="Currency 7 2 2 5 3" xfId="6981"/>
    <cellStyle name="Currency 7 2 2 6" xfId="6982"/>
    <cellStyle name="Currency 7 2 2 7" xfId="6983"/>
    <cellStyle name="Currency 7 2 2 8" xfId="6984"/>
    <cellStyle name="Currency 7 2 2 9" xfId="6985"/>
    <cellStyle name="Currency 7 2 3" xfId="6986"/>
    <cellStyle name="Currency 7 2 3 2" xfId="6987"/>
    <cellStyle name="Currency 7 2 3 2 2" xfId="6988"/>
    <cellStyle name="Currency 7 2 3 2 2 2" xfId="6989"/>
    <cellStyle name="Currency 7 2 3 2 3" xfId="6990"/>
    <cellStyle name="Currency 7 2 3 3" xfId="6991"/>
    <cellStyle name="Currency 7 2 3 4" xfId="6992"/>
    <cellStyle name="Currency 7 2 3 5" xfId="6993"/>
    <cellStyle name="Currency 7 2 3 6" xfId="6994"/>
    <cellStyle name="Currency 7 2 4" xfId="6995"/>
    <cellStyle name="Currency 7 2 4 2" xfId="6996"/>
    <cellStyle name="Currency 7 2 4 2 2" xfId="6997"/>
    <cellStyle name="Currency 7 2 4 2 2 2" xfId="6998"/>
    <cellStyle name="Currency 7 2 4 2 3" xfId="6999"/>
    <cellStyle name="Currency 7 2 4 3" xfId="7000"/>
    <cellStyle name="Currency 7 2 4 4" xfId="7001"/>
    <cellStyle name="Currency 7 2 4 5" xfId="7002"/>
    <cellStyle name="Currency 7 2 4 6" xfId="7003"/>
    <cellStyle name="Currency 7 2 5" xfId="7004"/>
    <cellStyle name="Currency 7 2 5 2" xfId="7005"/>
    <cellStyle name="Currency 7 2 5 2 2" xfId="7006"/>
    <cellStyle name="Currency 7 2 5 2 2 2" xfId="7007"/>
    <cellStyle name="Currency 7 2 5 2 3" xfId="7008"/>
    <cellStyle name="Currency 7 2 5 3" xfId="7009"/>
    <cellStyle name="Currency 7 2 5 4" xfId="7010"/>
    <cellStyle name="Currency 7 2 5 5" xfId="7011"/>
    <cellStyle name="Currency 7 2 5 6" xfId="7012"/>
    <cellStyle name="Currency 7 2 6" xfId="7013"/>
    <cellStyle name="Currency 7 2 6 2" xfId="7014"/>
    <cellStyle name="Currency 7 2 6 2 2" xfId="7015"/>
    <cellStyle name="Currency 7 2 6 3" xfId="7016"/>
    <cellStyle name="Currency 7 2 7" xfId="7017"/>
    <cellStyle name="Currency 7 2 8" xfId="7018"/>
    <cellStyle name="Currency 7 2 9" xfId="7019"/>
    <cellStyle name="Currency 7 3" xfId="7020"/>
    <cellStyle name="Currency 7 3 10" xfId="7021"/>
    <cellStyle name="Currency 7 3 2" xfId="7022"/>
    <cellStyle name="Currency 7 3 2 2" xfId="7023"/>
    <cellStyle name="Currency 7 3 2 2 2" xfId="7024"/>
    <cellStyle name="Currency 7 3 2 2 2 2" xfId="7025"/>
    <cellStyle name="Currency 7 3 2 2 2 2 2" xfId="7026"/>
    <cellStyle name="Currency 7 3 2 2 2 3" xfId="7027"/>
    <cellStyle name="Currency 7 3 2 2 3" xfId="7028"/>
    <cellStyle name="Currency 7 3 2 2 4" xfId="7029"/>
    <cellStyle name="Currency 7 3 2 2 5" xfId="7030"/>
    <cellStyle name="Currency 7 3 2 2 6" xfId="7031"/>
    <cellStyle name="Currency 7 3 2 3" xfId="7032"/>
    <cellStyle name="Currency 7 3 2 3 2" xfId="7033"/>
    <cellStyle name="Currency 7 3 2 3 2 2" xfId="7034"/>
    <cellStyle name="Currency 7 3 2 3 2 2 2" xfId="7035"/>
    <cellStyle name="Currency 7 3 2 3 2 3" xfId="7036"/>
    <cellStyle name="Currency 7 3 2 3 3" xfId="7037"/>
    <cellStyle name="Currency 7 3 2 3 4" xfId="7038"/>
    <cellStyle name="Currency 7 3 2 3 5" xfId="7039"/>
    <cellStyle name="Currency 7 3 2 3 6" xfId="7040"/>
    <cellStyle name="Currency 7 3 2 4" xfId="7041"/>
    <cellStyle name="Currency 7 3 2 4 2" xfId="7042"/>
    <cellStyle name="Currency 7 3 2 4 2 2" xfId="7043"/>
    <cellStyle name="Currency 7 3 2 4 2 2 2" xfId="7044"/>
    <cellStyle name="Currency 7 3 2 4 2 3" xfId="7045"/>
    <cellStyle name="Currency 7 3 2 4 3" xfId="7046"/>
    <cellStyle name="Currency 7 3 2 4 4" xfId="7047"/>
    <cellStyle name="Currency 7 3 2 4 5" xfId="7048"/>
    <cellStyle name="Currency 7 3 2 4 6" xfId="7049"/>
    <cellStyle name="Currency 7 3 2 5" xfId="7050"/>
    <cellStyle name="Currency 7 3 2 5 2" xfId="7051"/>
    <cellStyle name="Currency 7 3 2 5 2 2" xfId="7052"/>
    <cellStyle name="Currency 7 3 2 5 3" xfId="7053"/>
    <cellStyle name="Currency 7 3 2 6" xfId="7054"/>
    <cellStyle name="Currency 7 3 2 7" xfId="7055"/>
    <cellStyle name="Currency 7 3 2 8" xfId="7056"/>
    <cellStyle name="Currency 7 3 2 9" xfId="7057"/>
    <cellStyle name="Currency 7 3 3" xfId="7058"/>
    <cellStyle name="Currency 7 3 3 2" xfId="7059"/>
    <cellStyle name="Currency 7 3 3 2 2" xfId="7060"/>
    <cellStyle name="Currency 7 3 3 2 2 2" xfId="7061"/>
    <cellStyle name="Currency 7 3 3 2 3" xfId="7062"/>
    <cellStyle name="Currency 7 3 3 3" xfId="7063"/>
    <cellStyle name="Currency 7 3 3 4" xfId="7064"/>
    <cellStyle name="Currency 7 3 3 5" xfId="7065"/>
    <cellStyle name="Currency 7 3 3 6" xfId="7066"/>
    <cellStyle name="Currency 7 3 4" xfId="7067"/>
    <cellStyle name="Currency 7 3 4 2" xfId="7068"/>
    <cellStyle name="Currency 7 3 4 2 2" xfId="7069"/>
    <cellStyle name="Currency 7 3 4 2 2 2" xfId="7070"/>
    <cellStyle name="Currency 7 3 4 2 3" xfId="7071"/>
    <cellStyle name="Currency 7 3 4 3" xfId="7072"/>
    <cellStyle name="Currency 7 3 4 4" xfId="7073"/>
    <cellStyle name="Currency 7 3 4 5" xfId="7074"/>
    <cellStyle name="Currency 7 3 4 6" xfId="7075"/>
    <cellStyle name="Currency 7 3 5" xfId="7076"/>
    <cellStyle name="Currency 7 3 5 2" xfId="7077"/>
    <cellStyle name="Currency 7 3 5 2 2" xfId="7078"/>
    <cellStyle name="Currency 7 3 5 2 2 2" xfId="7079"/>
    <cellStyle name="Currency 7 3 5 2 3" xfId="7080"/>
    <cellStyle name="Currency 7 3 5 3" xfId="7081"/>
    <cellStyle name="Currency 7 3 5 4" xfId="7082"/>
    <cellStyle name="Currency 7 3 5 5" xfId="7083"/>
    <cellStyle name="Currency 7 3 5 6" xfId="7084"/>
    <cellStyle name="Currency 7 3 6" xfId="7085"/>
    <cellStyle name="Currency 7 3 6 2" xfId="7086"/>
    <cellStyle name="Currency 7 3 6 2 2" xfId="7087"/>
    <cellStyle name="Currency 7 3 6 3" xfId="7088"/>
    <cellStyle name="Currency 7 3 7" xfId="7089"/>
    <cellStyle name="Currency 7 3 8" xfId="7090"/>
    <cellStyle name="Currency 7 3 9" xfId="7091"/>
    <cellStyle name="Currency 7 4" xfId="7092"/>
    <cellStyle name="Currency 7 4 2" xfId="7093"/>
    <cellStyle name="Currency 7 4 2 2" xfId="7094"/>
    <cellStyle name="Currency 7 4 2 2 2" xfId="7095"/>
    <cellStyle name="Currency 7 4 2 2 2 2" xfId="7096"/>
    <cellStyle name="Currency 7 4 2 2 3" xfId="7097"/>
    <cellStyle name="Currency 7 4 2 3" xfId="7098"/>
    <cellStyle name="Currency 7 4 2 4" xfId="7099"/>
    <cellStyle name="Currency 7 4 2 5" xfId="7100"/>
    <cellStyle name="Currency 7 4 2 6" xfId="7101"/>
    <cellStyle name="Currency 7 4 3" xfId="7102"/>
    <cellStyle name="Currency 7 4 3 2" xfId="7103"/>
    <cellStyle name="Currency 7 4 3 2 2" xfId="7104"/>
    <cellStyle name="Currency 7 4 3 2 2 2" xfId="7105"/>
    <cellStyle name="Currency 7 4 3 2 3" xfId="7106"/>
    <cellStyle name="Currency 7 4 3 3" xfId="7107"/>
    <cellStyle name="Currency 7 4 3 4" xfId="7108"/>
    <cellStyle name="Currency 7 4 3 5" xfId="7109"/>
    <cellStyle name="Currency 7 4 3 6" xfId="7110"/>
    <cellStyle name="Currency 7 4 4" xfId="7111"/>
    <cellStyle name="Currency 7 4 4 2" xfId="7112"/>
    <cellStyle name="Currency 7 4 4 2 2" xfId="7113"/>
    <cellStyle name="Currency 7 4 4 2 2 2" xfId="7114"/>
    <cellStyle name="Currency 7 4 4 2 3" xfId="7115"/>
    <cellStyle name="Currency 7 4 4 3" xfId="7116"/>
    <cellStyle name="Currency 7 4 4 4" xfId="7117"/>
    <cellStyle name="Currency 7 4 4 5" xfId="7118"/>
    <cellStyle name="Currency 7 4 4 6" xfId="7119"/>
    <cellStyle name="Currency 7 4 5" xfId="7120"/>
    <cellStyle name="Currency 7 4 5 2" xfId="7121"/>
    <cellStyle name="Currency 7 4 5 2 2" xfId="7122"/>
    <cellStyle name="Currency 7 4 5 3" xfId="7123"/>
    <cellStyle name="Currency 7 4 6" xfId="7124"/>
    <cellStyle name="Currency 7 4 7" xfId="7125"/>
    <cellStyle name="Currency 7 4 8" xfId="7126"/>
    <cellStyle name="Currency 7 4 9" xfId="7127"/>
    <cellStyle name="Currency 7 5" xfId="7128"/>
    <cellStyle name="Currency 7 5 2" xfId="7129"/>
    <cellStyle name="Currency 7 5 2 2" xfId="7130"/>
    <cellStyle name="Currency 7 5 2 2 2" xfId="7131"/>
    <cellStyle name="Currency 7 5 2 3" xfId="7132"/>
    <cellStyle name="Currency 7 5 3" xfId="7133"/>
    <cellStyle name="Currency 7 5 4" xfId="7134"/>
    <cellStyle name="Currency 7 5 5" xfId="7135"/>
    <cellStyle name="Currency 7 5 6" xfId="7136"/>
    <cellStyle name="Currency 7 6" xfId="7137"/>
    <cellStyle name="Currency 7 6 2" xfId="7138"/>
    <cellStyle name="Currency 7 6 2 2" xfId="7139"/>
    <cellStyle name="Currency 7 6 2 2 2" xfId="7140"/>
    <cellStyle name="Currency 7 6 2 3" xfId="7141"/>
    <cellStyle name="Currency 7 6 3" xfId="7142"/>
    <cellStyle name="Currency 7 6 4" xfId="7143"/>
    <cellStyle name="Currency 7 6 5" xfId="7144"/>
    <cellStyle name="Currency 7 6 6" xfId="7145"/>
    <cellStyle name="Currency 7 7" xfId="7146"/>
    <cellStyle name="Currency 7 7 2" xfId="7147"/>
    <cellStyle name="Currency 7 7 2 2" xfId="7148"/>
    <cellStyle name="Currency 7 7 2 2 2" xfId="7149"/>
    <cellStyle name="Currency 7 7 2 3" xfId="7150"/>
    <cellStyle name="Currency 7 7 3" xfId="7151"/>
    <cellStyle name="Currency 7 7 4" xfId="7152"/>
    <cellStyle name="Currency 7 7 5" xfId="7153"/>
    <cellStyle name="Currency 7 7 6" xfId="7154"/>
    <cellStyle name="Currency 7 8" xfId="7155"/>
    <cellStyle name="Currency 7 8 2" xfId="7156"/>
    <cellStyle name="Currency 7 8 2 2" xfId="7157"/>
    <cellStyle name="Currency 7 8 3" xfId="7158"/>
    <cellStyle name="Currency 7 9" xfId="7159"/>
    <cellStyle name="Currency 8" xfId="7160"/>
    <cellStyle name="Currency 8 10" xfId="7161"/>
    <cellStyle name="Currency 8 10 2" xfId="7162"/>
    <cellStyle name="Currency 8 11" xfId="7163"/>
    <cellStyle name="Currency 8 11 2" xfId="7164"/>
    <cellStyle name="Currency 8 12" xfId="7165"/>
    <cellStyle name="Currency 8 2" xfId="7166"/>
    <cellStyle name="Currency 8 2 10" xfId="7167"/>
    <cellStyle name="Currency 8 2 2" xfId="7168"/>
    <cellStyle name="Currency 8 2 2 2" xfId="7169"/>
    <cellStyle name="Currency 8 2 2 2 2" xfId="7170"/>
    <cellStyle name="Currency 8 2 2 2 2 2" xfId="7171"/>
    <cellStyle name="Currency 8 2 2 2 2 2 2" xfId="7172"/>
    <cellStyle name="Currency 8 2 2 2 2 3" xfId="7173"/>
    <cellStyle name="Currency 8 2 2 2 3" xfId="7174"/>
    <cellStyle name="Currency 8 2 2 2 4" xfId="7175"/>
    <cellStyle name="Currency 8 2 2 2 5" xfId="7176"/>
    <cellStyle name="Currency 8 2 2 2 6" xfId="7177"/>
    <cellStyle name="Currency 8 2 2 3" xfId="7178"/>
    <cellStyle name="Currency 8 2 2 3 2" xfId="7179"/>
    <cellStyle name="Currency 8 2 2 3 2 2" xfId="7180"/>
    <cellStyle name="Currency 8 2 2 3 2 2 2" xfId="7181"/>
    <cellStyle name="Currency 8 2 2 3 2 3" xfId="7182"/>
    <cellStyle name="Currency 8 2 2 3 3" xfId="7183"/>
    <cellStyle name="Currency 8 2 2 3 4" xfId="7184"/>
    <cellStyle name="Currency 8 2 2 3 5" xfId="7185"/>
    <cellStyle name="Currency 8 2 2 3 6" xfId="7186"/>
    <cellStyle name="Currency 8 2 2 4" xfId="7187"/>
    <cellStyle name="Currency 8 2 2 4 2" xfId="7188"/>
    <cellStyle name="Currency 8 2 2 4 2 2" xfId="7189"/>
    <cellStyle name="Currency 8 2 2 4 2 2 2" xfId="7190"/>
    <cellStyle name="Currency 8 2 2 4 2 3" xfId="7191"/>
    <cellStyle name="Currency 8 2 2 4 3" xfId="7192"/>
    <cellStyle name="Currency 8 2 2 4 4" xfId="7193"/>
    <cellStyle name="Currency 8 2 2 4 5" xfId="7194"/>
    <cellStyle name="Currency 8 2 2 4 6" xfId="7195"/>
    <cellStyle name="Currency 8 2 2 5" xfId="7196"/>
    <cellStyle name="Currency 8 2 2 5 2" xfId="7197"/>
    <cellStyle name="Currency 8 2 2 5 2 2" xfId="7198"/>
    <cellStyle name="Currency 8 2 2 5 3" xfId="7199"/>
    <cellStyle name="Currency 8 2 2 6" xfId="7200"/>
    <cellStyle name="Currency 8 2 2 7" xfId="7201"/>
    <cellStyle name="Currency 8 2 2 8" xfId="7202"/>
    <cellStyle name="Currency 8 2 2 9" xfId="7203"/>
    <cellStyle name="Currency 8 2 3" xfId="7204"/>
    <cellStyle name="Currency 8 2 3 2" xfId="7205"/>
    <cellStyle name="Currency 8 2 3 2 2" xfId="7206"/>
    <cellStyle name="Currency 8 2 3 2 2 2" xfId="7207"/>
    <cellStyle name="Currency 8 2 3 2 3" xfId="7208"/>
    <cellStyle name="Currency 8 2 3 3" xfId="7209"/>
    <cellStyle name="Currency 8 2 3 4" xfId="7210"/>
    <cellStyle name="Currency 8 2 3 5" xfId="7211"/>
    <cellStyle name="Currency 8 2 3 6" xfId="7212"/>
    <cellStyle name="Currency 8 2 4" xfId="7213"/>
    <cellStyle name="Currency 8 2 4 2" xfId="7214"/>
    <cellStyle name="Currency 8 2 4 2 2" xfId="7215"/>
    <cellStyle name="Currency 8 2 4 2 2 2" xfId="7216"/>
    <cellStyle name="Currency 8 2 4 2 3" xfId="7217"/>
    <cellStyle name="Currency 8 2 4 3" xfId="7218"/>
    <cellStyle name="Currency 8 2 4 4" xfId="7219"/>
    <cellStyle name="Currency 8 2 4 5" xfId="7220"/>
    <cellStyle name="Currency 8 2 4 6" xfId="7221"/>
    <cellStyle name="Currency 8 2 5" xfId="7222"/>
    <cellStyle name="Currency 8 2 5 2" xfId="7223"/>
    <cellStyle name="Currency 8 2 5 2 2" xfId="7224"/>
    <cellStyle name="Currency 8 2 5 2 2 2" xfId="7225"/>
    <cellStyle name="Currency 8 2 5 2 3" xfId="7226"/>
    <cellStyle name="Currency 8 2 5 3" xfId="7227"/>
    <cellStyle name="Currency 8 2 5 4" xfId="7228"/>
    <cellStyle name="Currency 8 2 5 5" xfId="7229"/>
    <cellStyle name="Currency 8 2 5 6" xfId="7230"/>
    <cellStyle name="Currency 8 2 6" xfId="7231"/>
    <cellStyle name="Currency 8 2 6 2" xfId="7232"/>
    <cellStyle name="Currency 8 2 6 2 2" xfId="7233"/>
    <cellStyle name="Currency 8 2 6 3" xfId="7234"/>
    <cellStyle name="Currency 8 2 7" xfId="7235"/>
    <cellStyle name="Currency 8 2 8" xfId="7236"/>
    <cellStyle name="Currency 8 2 9" xfId="7237"/>
    <cellStyle name="Currency 8 3" xfId="7238"/>
    <cellStyle name="Currency 8 3 10" xfId="7239"/>
    <cellStyle name="Currency 8 3 2" xfId="7240"/>
    <cellStyle name="Currency 8 3 2 2" xfId="7241"/>
    <cellStyle name="Currency 8 3 2 2 2" xfId="7242"/>
    <cellStyle name="Currency 8 3 2 2 2 2" xfId="7243"/>
    <cellStyle name="Currency 8 3 2 2 2 2 2" xfId="7244"/>
    <cellStyle name="Currency 8 3 2 2 2 3" xfId="7245"/>
    <cellStyle name="Currency 8 3 2 2 3" xfId="7246"/>
    <cellStyle name="Currency 8 3 2 2 4" xfId="7247"/>
    <cellStyle name="Currency 8 3 2 2 5" xfId="7248"/>
    <cellStyle name="Currency 8 3 2 2 6" xfId="7249"/>
    <cellStyle name="Currency 8 3 2 3" xfId="7250"/>
    <cellStyle name="Currency 8 3 2 3 2" xfId="7251"/>
    <cellStyle name="Currency 8 3 2 3 2 2" xfId="7252"/>
    <cellStyle name="Currency 8 3 2 3 2 2 2" xfId="7253"/>
    <cellStyle name="Currency 8 3 2 3 2 3" xfId="7254"/>
    <cellStyle name="Currency 8 3 2 3 3" xfId="7255"/>
    <cellStyle name="Currency 8 3 2 3 4" xfId="7256"/>
    <cellStyle name="Currency 8 3 2 3 5" xfId="7257"/>
    <cellStyle name="Currency 8 3 2 3 6" xfId="7258"/>
    <cellStyle name="Currency 8 3 2 4" xfId="7259"/>
    <cellStyle name="Currency 8 3 2 4 2" xfId="7260"/>
    <cellStyle name="Currency 8 3 2 4 2 2" xfId="7261"/>
    <cellStyle name="Currency 8 3 2 4 2 2 2" xfId="7262"/>
    <cellStyle name="Currency 8 3 2 4 2 3" xfId="7263"/>
    <cellStyle name="Currency 8 3 2 4 3" xfId="7264"/>
    <cellStyle name="Currency 8 3 2 4 4" xfId="7265"/>
    <cellStyle name="Currency 8 3 2 4 5" xfId="7266"/>
    <cellStyle name="Currency 8 3 2 4 6" xfId="7267"/>
    <cellStyle name="Currency 8 3 2 5" xfId="7268"/>
    <cellStyle name="Currency 8 3 2 5 2" xfId="7269"/>
    <cellStyle name="Currency 8 3 2 5 2 2" xfId="7270"/>
    <cellStyle name="Currency 8 3 2 5 3" xfId="7271"/>
    <cellStyle name="Currency 8 3 2 6" xfId="7272"/>
    <cellStyle name="Currency 8 3 2 7" xfId="7273"/>
    <cellStyle name="Currency 8 3 2 8" xfId="7274"/>
    <cellStyle name="Currency 8 3 2 9" xfId="7275"/>
    <cellStyle name="Currency 8 3 3" xfId="7276"/>
    <cellStyle name="Currency 8 3 3 2" xfId="7277"/>
    <cellStyle name="Currency 8 3 3 2 2" xfId="7278"/>
    <cellStyle name="Currency 8 3 3 2 2 2" xfId="7279"/>
    <cellStyle name="Currency 8 3 3 2 3" xfId="7280"/>
    <cellStyle name="Currency 8 3 3 3" xfId="7281"/>
    <cellStyle name="Currency 8 3 3 4" xfId="7282"/>
    <cellStyle name="Currency 8 3 3 5" xfId="7283"/>
    <cellStyle name="Currency 8 3 3 6" xfId="7284"/>
    <cellStyle name="Currency 8 3 4" xfId="7285"/>
    <cellStyle name="Currency 8 3 4 2" xfId="7286"/>
    <cellStyle name="Currency 8 3 4 2 2" xfId="7287"/>
    <cellStyle name="Currency 8 3 4 2 2 2" xfId="7288"/>
    <cellStyle name="Currency 8 3 4 2 3" xfId="7289"/>
    <cellStyle name="Currency 8 3 4 3" xfId="7290"/>
    <cellStyle name="Currency 8 3 4 4" xfId="7291"/>
    <cellStyle name="Currency 8 3 4 5" xfId="7292"/>
    <cellStyle name="Currency 8 3 4 6" xfId="7293"/>
    <cellStyle name="Currency 8 3 5" xfId="7294"/>
    <cellStyle name="Currency 8 3 5 2" xfId="7295"/>
    <cellStyle name="Currency 8 3 5 2 2" xfId="7296"/>
    <cellStyle name="Currency 8 3 5 2 2 2" xfId="7297"/>
    <cellStyle name="Currency 8 3 5 2 3" xfId="7298"/>
    <cellStyle name="Currency 8 3 5 3" xfId="7299"/>
    <cellStyle name="Currency 8 3 5 4" xfId="7300"/>
    <cellStyle name="Currency 8 3 5 5" xfId="7301"/>
    <cellStyle name="Currency 8 3 5 6" xfId="7302"/>
    <cellStyle name="Currency 8 3 6" xfId="7303"/>
    <cellStyle name="Currency 8 3 6 2" xfId="7304"/>
    <cellStyle name="Currency 8 3 6 2 2" xfId="7305"/>
    <cellStyle name="Currency 8 3 6 3" xfId="7306"/>
    <cellStyle name="Currency 8 3 7" xfId="7307"/>
    <cellStyle name="Currency 8 3 8" xfId="7308"/>
    <cellStyle name="Currency 8 3 9" xfId="7309"/>
    <cellStyle name="Currency 8 4" xfId="7310"/>
    <cellStyle name="Currency 8 4 2" xfId="7311"/>
    <cellStyle name="Currency 8 4 2 2" xfId="7312"/>
    <cellStyle name="Currency 8 4 2 2 2" xfId="7313"/>
    <cellStyle name="Currency 8 4 2 2 2 2" xfId="7314"/>
    <cellStyle name="Currency 8 4 2 2 3" xfId="7315"/>
    <cellStyle name="Currency 8 4 2 3" xfId="7316"/>
    <cellStyle name="Currency 8 4 2 4" xfId="7317"/>
    <cellStyle name="Currency 8 4 2 5" xfId="7318"/>
    <cellStyle name="Currency 8 4 2 6" xfId="7319"/>
    <cellStyle name="Currency 8 4 3" xfId="7320"/>
    <cellStyle name="Currency 8 4 3 2" xfId="7321"/>
    <cellStyle name="Currency 8 4 3 2 2" xfId="7322"/>
    <cellStyle name="Currency 8 4 3 2 2 2" xfId="7323"/>
    <cellStyle name="Currency 8 4 3 2 3" xfId="7324"/>
    <cellStyle name="Currency 8 4 3 3" xfId="7325"/>
    <cellStyle name="Currency 8 4 3 4" xfId="7326"/>
    <cellStyle name="Currency 8 4 3 5" xfId="7327"/>
    <cellStyle name="Currency 8 4 3 6" xfId="7328"/>
    <cellStyle name="Currency 8 4 4" xfId="7329"/>
    <cellStyle name="Currency 8 4 4 2" xfId="7330"/>
    <cellStyle name="Currency 8 4 4 2 2" xfId="7331"/>
    <cellStyle name="Currency 8 4 4 2 2 2" xfId="7332"/>
    <cellStyle name="Currency 8 4 4 2 3" xfId="7333"/>
    <cellStyle name="Currency 8 4 4 3" xfId="7334"/>
    <cellStyle name="Currency 8 4 4 4" xfId="7335"/>
    <cellStyle name="Currency 8 4 4 5" xfId="7336"/>
    <cellStyle name="Currency 8 4 4 6" xfId="7337"/>
    <cellStyle name="Currency 8 4 5" xfId="7338"/>
    <cellStyle name="Currency 8 4 5 2" xfId="7339"/>
    <cellStyle name="Currency 8 4 5 2 2" xfId="7340"/>
    <cellStyle name="Currency 8 4 5 3" xfId="7341"/>
    <cellStyle name="Currency 8 4 6" xfId="7342"/>
    <cellStyle name="Currency 8 4 7" xfId="7343"/>
    <cellStyle name="Currency 8 4 8" xfId="7344"/>
    <cellStyle name="Currency 8 4 9" xfId="7345"/>
    <cellStyle name="Currency 8 5" xfId="7346"/>
    <cellStyle name="Currency 8 5 2" xfId="7347"/>
    <cellStyle name="Currency 8 5 2 2" xfId="7348"/>
    <cellStyle name="Currency 8 5 2 2 2" xfId="7349"/>
    <cellStyle name="Currency 8 5 2 3" xfId="7350"/>
    <cellStyle name="Currency 8 5 3" xfId="7351"/>
    <cellStyle name="Currency 8 5 4" xfId="7352"/>
    <cellStyle name="Currency 8 5 5" xfId="7353"/>
    <cellStyle name="Currency 8 5 6" xfId="7354"/>
    <cellStyle name="Currency 8 6" xfId="7355"/>
    <cellStyle name="Currency 8 6 2" xfId="7356"/>
    <cellStyle name="Currency 8 6 2 2" xfId="7357"/>
    <cellStyle name="Currency 8 6 2 2 2" xfId="7358"/>
    <cellStyle name="Currency 8 6 2 3" xfId="7359"/>
    <cellStyle name="Currency 8 6 3" xfId="7360"/>
    <cellStyle name="Currency 8 6 4" xfId="7361"/>
    <cellStyle name="Currency 8 6 5" xfId="7362"/>
    <cellStyle name="Currency 8 6 6" xfId="7363"/>
    <cellStyle name="Currency 8 7" xfId="7364"/>
    <cellStyle name="Currency 8 7 2" xfId="7365"/>
    <cellStyle name="Currency 8 7 2 2" xfId="7366"/>
    <cellStyle name="Currency 8 7 2 2 2" xfId="7367"/>
    <cellStyle name="Currency 8 7 2 3" xfId="7368"/>
    <cellStyle name="Currency 8 7 3" xfId="7369"/>
    <cellStyle name="Currency 8 7 4" xfId="7370"/>
    <cellStyle name="Currency 8 7 5" xfId="7371"/>
    <cellStyle name="Currency 8 7 6" xfId="7372"/>
    <cellStyle name="Currency 8 8" xfId="7373"/>
    <cellStyle name="Currency 8 8 2" xfId="7374"/>
    <cellStyle name="Currency 8 8 2 2" xfId="7375"/>
    <cellStyle name="Currency 8 8 3" xfId="7376"/>
    <cellStyle name="Currency 8 9" xfId="7377"/>
    <cellStyle name="Currency 9" xfId="7378"/>
    <cellStyle name="Currency 9 10" xfId="7379"/>
    <cellStyle name="Currency 9 10 2" xfId="7380"/>
    <cellStyle name="Currency 9 11" xfId="7381"/>
    <cellStyle name="Currency 9 11 2" xfId="7382"/>
    <cellStyle name="Currency 9 12" xfId="7383"/>
    <cellStyle name="Currency 9 2" xfId="7384"/>
    <cellStyle name="Currency 9 2 10" xfId="7385"/>
    <cellStyle name="Currency 9 2 2" xfId="7386"/>
    <cellStyle name="Currency 9 2 2 2" xfId="7387"/>
    <cellStyle name="Currency 9 2 2 2 2" xfId="7388"/>
    <cellStyle name="Currency 9 2 2 2 2 2" xfId="7389"/>
    <cellStyle name="Currency 9 2 2 2 2 2 2" xfId="7390"/>
    <cellStyle name="Currency 9 2 2 2 2 3" xfId="7391"/>
    <cellStyle name="Currency 9 2 2 2 3" xfId="7392"/>
    <cellStyle name="Currency 9 2 2 2 4" xfId="7393"/>
    <cellStyle name="Currency 9 2 2 2 5" xfId="7394"/>
    <cellStyle name="Currency 9 2 2 2 6" xfId="7395"/>
    <cellStyle name="Currency 9 2 2 3" xfId="7396"/>
    <cellStyle name="Currency 9 2 2 3 2" xfId="7397"/>
    <cellStyle name="Currency 9 2 2 3 2 2" xfId="7398"/>
    <cellStyle name="Currency 9 2 2 3 2 2 2" xfId="7399"/>
    <cellStyle name="Currency 9 2 2 3 2 3" xfId="7400"/>
    <cellStyle name="Currency 9 2 2 3 3" xfId="7401"/>
    <cellStyle name="Currency 9 2 2 3 4" xfId="7402"/>
    <cellStyle name="Currency 9 2 2 3 5" xfId="7403"/>
    <cellStyle name="Currency 9 2 2 3 6" xfId="7404"/>
    <cellStyle name="Currency 9 2 2 4" xfId="7405"/>
    <cellStyle name="Currency 9 2 2 4 2" xfId="7406"/>
    <cellStyle name="Currency 9 2 2 4 2 2" xfId="7407"/>
    <cellStyle name="Currency 9 2 2 4 2 2 2" xfId="7408"/>
    <cellStyle name="Currency 9 2 2 4 2 3" xfId="7409"/>
    <cellStyle name="Currency 9 2 2 4 3" xfId="7410"/>
    <cellStyle name="Currency 9 2 2 4 4" xfId="7411"/>
    <cellStyle name="Currency 9 2 2 4 5" xfId="7412"/>
    <cellStyle name="Currency 9 2 2 4 6" xfId="7413"/>
    <cellStyle name="Currency 9 2 2 5" xfId="7414"/>
    <cellStyle name="Currency 9 2 2 5 2" xfId="7415"/>
    <cellStyle name="Currency 9 2 2 5 2 2" xfId="7416"/>
    <cellStyle name="Currency 9 2 2 5 3" xfId="7417"/>
    <cellStyle name="Currency 9 2 2 6" xfId="7418"/>
    <cellStyle name="Currency 9 2 2 7" xfId="7419"/>
    <cellStyle name="Currency 9 2 2 8" xfId="7420"/>
    <cellStyle name="Currency 9 2 2 9" xfId="7421"/>
    <cellStyle name="Currency 9 2 3" xfId="7422"/>
    <cellStyle name="Currency 9 2 3 2" xfId="7423"/>
    <cellStyle name="Currency 9 2 3 2 2" xfId="7424"/>
    <cellStyle name="Currency 9 2 3 2 2 2" xfId="7425"/>
    <cellStyle name="Currency 9 2 3 2 3" xfId="7426"/>
    <cellStyle name="Currency 9 2 3 3" xfId="7427"/>
    <cellStyle name="Currency 9 2 3 4" xfId="7428"/>
    <cellStyle name="Currency 9 2 3 5" xfId="7429"/>
    <cellStyle name="Currency 9 2 3 6" xfId="7430"/>
    <cellStyle name="Currency 9 2 4" xfId="7431"/>
    <cellStyle name="Currency 9 2 4 2" xfId="7432"/>
    <cellStyle name="Currency 9 2 4 2 2" xfId="7433"/>
    <cellStyle name="Currency 9 2 4 2 2 2" xfId="7434"/>
    <cellStyle name="Currency 9 2 4 2 3" xfId="7435"/>
    <cellStyle name="Currency 9 2 4 3" xfId="7436"/>
    <cellStyle name="Currency 9 2 4 4" xfId="7437"/>
    <cellStyle name="Currency 9 2 4 5" xfId="7438"/>
    <cellStyle name="Currency 9 2 4 6" xfId="7439"/>
    <cellStyle name="Currency 9 2 5" xfId="7440"/>
    <cellStyle name="Currency 9 2 5 2" xfId="7441"/>
    <cellStyle name="Currency 9 2 5 2 2" xfId="7442"/>
    <cellStyle name="Currency 9 2 5 2 2 2" xfId="7443"/>
    <cellStyle name="Currency 9 2 5 2 3" xfId="7444"/>
    <cellStyle name="Currency 9 2 5 3" xfId="7445"/>
    <cellStyle name="Currency 9 2 5 4" xfId="7446"/>
    <cellStyle name="Currency 9 2 5 5" xfId="7447"/>
    <cellStyle name="Currency 9 2 5 6" xfId="7448"/>
    <cellStyle name="Currency 9 2 6" xfId="7449"/>
    <cellStyle name="Currency 9 2 6 2" xfId="7450"/>
    <cellStyle name="Currency 9 2 6 2 2" xfId="7451"/>
    <cellStyle name="Currency 9 2 6 3" xfId="7452"/>
    <cellStyle name="Currency 9 2 7" xfId="7453"/>
    <cellStyle name="Currency 9 2 8" xfId="7454"/>
    <cellStyle name="Currency 9 2 9" xfId="7455"/>
    <cellStyle name="Currency 9 3" xfId="7456"/>
    <cellStyle name="Currency 9 3 10" xfId="7457"/>
    <cellStyle name="Currency 9 3 2" xfId="7458"/>
    <cellStyle name="Currency 9 3 2 2" xfId="7459"/>
    <cellStyle name="Currency 9 3 2 2 2" xfId="7460"/>
    <cellStyle name="Currency 9 3 2 2 2 2" xfId="7461"/>
    <cellStyle name="Currency 9 3 2 2 2 2 2" xfId="7462"/>
    <cellStyle name="Currency 9 3 2 2 2 3" xfId="7463"/>
    <cellStyle name="Currency 9 3 2 2 3" xfId="7464"/>
    <cellStyle name="Currency 9 3 2 2 4" xfId="7465"/>
    <cellStyle name="Currency 9 3 2 2 5" xfId="7466"/>
    <cellStyle name="Currency 9 3 2 2 6" xfId="7467"/>
    <cellStyle name="Currency 9 3 2 3" xfId="7468"/>
    <cellStyle name="Currency 9 3 2 3 2" xfId="7469"/>
    <cellStyle name="Currency 9 3 2 3 2 2" xfId="7470"/>
    <cellStyle name="Currency 9 3 2 3 2 2 2" xfId="7471"/>
    <cellStyle name="Currency 9 3 2 3 2 3" xfId="7472"/>
    <cellStyle name="Currency 9 3 2 3 3" xfId="7473"/>
    <cellStyle name="Currency 9 3 2 3 4" xfId="7474"/>
    <cellStyle name="Currency 9 3 2 3 5" xfId="7475"/>
    <cellStyle name="Currency 9 3 2 3 6" xfId="7476"/>
    <cellStyle name="Currency 9 3 2 4" xfId="7477"/>
    <cellStyle name="Currency 9 3 2 4 2" xfId="7478"/>
    <cellStyle name="Currency 9 3 2 4 2 2" xfId="7479"/>
    <cellStyle name="Currency 9 3 2 4 2 2 2" xfId="7480"/>
    <cellStyle name="Currency 9 3 2 4 2 3" xfId="7481"/>
    <cellStyle name="Currency 9 3 2 4 3" xfId="7482"/>
    <cellStyle name="Currency 9 3 2 4 4" xfId="7483"/>
    <cellStyle name="Currency 9 3 2 4 5" xfId="7484"/>
    <cellStyle name="Currency 9 3 2 4 6" xfId="7485"/>
    <cellStyle name="Currency 9 3 2 5" xfId="7486"/>
    <cellStyle name="Currency 9 3 2 5 2" xfId="7487"/>
    <cellStyle name="Currency 9 3 2 5 2 2" xfId="7488"/>
    <cellStyle name="Currency 9 3 2 5 3" xfId="7489"/>
    <cellStyle name="Currency 9 3 2 6" xfId="7490"/>
    <cellStyle name="Currency 9 3 2 7" xfId="7491"/>
    <cellStyle name="Currency 9 3 2 8" xfId="7492"/>
    <cellStyle name="Currency 9 3 2 9" xfId="7493"/>
    <cellStyle name="Currency 9 3 3" xfId="7494"/>
    <cellStyle name="Currency 9 3 3 2" xfId="7495"/>
    <cellStyle name="Currency 9 3 3 2 2" xfId="7496"/>
    <cellStyle name="Currency 9 3 3 2 2 2" xfId="7497"/>
    <cellStyle name="Currency 9 3 3 2 3" xfId="7498"/>
    <cellStyle name="Currency 9 3 3 3" xfId="7499"/>
    <cellStyle name="Currency 9 3 3 4" xfId="7500"/>
    <cellStyle name="Currency 9 3 3 5" xfId="7501"/>
    <cellStyle name="Currency 9 3 3 6" xfId="7502"/>
    <cellStyle name="Currency 9 3 4" xfId="7503"/>
    <cellStyle name="Currency 9 3 4 2" xfId="7504"/>
    <cellStyle name="Currency 9 3 4 2 2" xfId="7505"/>
    <cellStyle name="Currency 9 3 4 2 2 2" xfId="7506"/>
    <cellStyle name="Currency 9 3 4 2 3" xfId="7507"/>
    <cellStyle name="Currency 9 3 4 3" xfId="7508"/>
    <cellStyle name="Currency 9 3 4 4" xfId="7509"/>
    <cellStyle name="Currency 9 3 4 5" xfId="7510"/>
    <cellStyle name="Currency 9 3 4 6" xfId="7511"/>
    <cellStyle name="Currency 9 3 5" xfId="7512"/>
    <cellStyle name="Currency 9 3 5 2" xfId="7513"/>
    <cellStyle name="Currency 9 3 5 2 2" xfId="7514"/>
    <cellStyle name="Currency 9 3 5 2 2 2" xfId="7515"/>
    <cellStyle name="Currency 9 3 5 2 3" xfId="7516"/>
    <cellStyle name="Currency 9 3 5 3" xfId="7517"/>
    <cellStyle name="Currency 9 3 5 4" xfId="7518"/>
    <cellStyle name="Currency 9 3 5 5" xfId="7519"/>
    <cellStyle name="Currency 9 3 5 6" xfId="7520"/>
    <cellStyle name="Currency 9 3 6" xfId="7521"/>
    <cellStyle name="Currency 9 3 6 2" xfId="7522"/>
    <cellStyle name="Currency 9 3 6 2 2" xfId="7523"/>
    <cellStyle name="Currency 9 3 6 3" xfId="7524"/>
    <cellStyle name="Currency 9 3 7" xfId="7525"/>
    <cellStyle name="Currency 9 3 8" xfId="7526"/>
    <cellStyle name="Currency 9 3 9" xfId="7527"/>
    <cellStyle name="Currency 9 4" xfId="7528"/>
    <cellStyle name="Currency 9 4 2" xfId="7529"/>
    <cellStyle name="Currency 9 4 2 2" xfId="7530"/>
    <cellStyle name="Currency 9 4 2 2 2" xfId="7531"/>
    <cellStyle name="Currency 9 4 2 2 2 2" xfId="7532"/>
    <cellStyle name="Currency 9 4 2 2 3" xfId="7533"/>
    <cellStyle name="Currency 9 4 2 3" xfId="7534"/>
    <cellStyle name="Currency 9 4 2 4" xfId="7535"/>
    <cellStyle name="Currency 9 4 2 5" xfId="7536"/>
    <cellStyle name="Currency 9 4 2 6" xfId="7537"/>
    <cellStyle name="Currency 9 4 3" xfId="7538"/>
    <cellStyle name="Currency 9 4 3 2" xfId="7539"/>
    <cellStyle name="Currency 9 4 3 2 2" xfId="7540"/>
    <cellStyle name="Currency 9 4 3 2 2 2" xfId="7541"/>
    <cellStyle name="Currency 9 4 3 2 3" xfId="7542"/>
    <cellStyle name="Currency 9 4 3 3" xfId="7543"/>
    <cellStyle name="Currency 9 4 3 4" xfId="7544"/>
    <cellStyle name="Currency 9 4 3 5" xfId="7545"/>
    <cellStyle name="Currency 9 4 3 6" xfId="7546"/>
    <cellStyle name="Currency 9 4 4" xfId="7547"/>
    <cellStyle name="Currency 9 4 4 2" xfId="7548"/>
    <cellStyle name="Currency 9 4 4 2 2" xfId="7549"/>
    <cellStyle name="Currency 9 4 4 2 2 2" xfId="7550"/>
    <cellStyle name="Currency 9 4 4 2 3" xfId="7551"/>
    <cellStyle name="Currency 9 4 4 3" xfId="7552"/>
    <cellStyle name="Currency 9 4 4 4" xfId="7553"/>
    <cellStyle name="Currency 9 4 4 5" xfId="7554"/>
    <cellStyle name="Currency 9 4 4 6" xfId="7555"/>
    <cellStyle name="Currency 9 4 5" xfId="7556"/>
    <cellStyle name="Currency 9 4 5 2" xfId="7557"/>
    <cellStyle name="Currency 9 4 5 2 2" xfId="7558"/>
    <cellStyle name="Currency 9 4 5 3" xfId="7559"/>
    <cellStyle name="Currency 9 4 6" xfId="7560"/>
    <cellStyle name="Currency 9 4 7" xfId="7561"/>
    <cellStyle name="Currency 9 4 8" xfId="7562"/>
    <cellStyle name="Currency 9 4 9" xfId="7563"/>
    <cellStyle name="Currency 9 5" xfId="7564"/>
    <cellStyle name="Currency 9 5 2" xfId="7565"/>
    <cellStyle name="Currency 9 5 2 2" xfId="7566"/>
    <cellStyle name="Currency 9 5 2 2 2" xfId="7567"/>
    <cellStyle name="Currency 9 5 2 3" xfId="7568"/>
    <cellStyle name="Currency 9 5 3" xfId="7569"/>
    <cellStyle name="Currency 9 5 4" xfId="7570"/>
    <cellStyle name="Currency 9 5 5" xfId="7571"/>
    <cellStyle name="Currency 9 5 6" xfId="7572"/>
    <cellStyle name="Currency 9 6" xfId="7573"/>
    <cellStyle name="Currency 9 6 2" xfId="7574"/>
    <cellStyle name="Currency 9 6 2 2" xfId="7575"/>
    <cellStyle name="Currency 9 6 2 2 2" xfId="7576"/>
    <cellStyle name="Currency 9 6 2 3" xfId="7577"/>
    <cellStyle name="Currency 9 6 3" xfId="7578"/>
    <cellStyle name="Currency 9 6 4" xfId="7579"/>
    <cellStyle name="Currency 9 6 5" xfId="7580"/>
    <cellStyle name="Currency 9 6 6" xfId="7581"/>
    <cellStyle name="Currency 9 7" xfId="7582"/>
    <cellStyle name="Currency 9 7 2" xfId="7583"/>
    <cellStyle name="Currency 9 7 2 2" xfId="7584"/>
    <cellStyle name="Currency 9 7 2 2 2" xfId="7585"/>
    <cellStyle name="Currency 9 7 2 3" xfId="7586"/>
    <cellStyle name="Currency 9 7 3" xfId="7587"/>
    <cellStyle name="Currency 9 7 4" xfId="7588"/>
    <cellStyle name="Currency 9 7 5" xfId="7589"/>
    <cellStyle name="Currency 9 7 6" xfId="7590"/>
    <cellStyle name="Currency 9 8" xfId="7591"/>
    <cellStyle name="Currency 9 8 2" xfId="7592"/>
    <cellStyle name="Currency 9 8 2 2" xfId="7593"/>
    <cellStyle name="Currency 9 8 3" xfId="7594"/>
    <cellStyle name="Currency 9 9" xfId="7595"/>
    <cellStyle name="Currency_ANALISIS EV RAFELIZ" xfId="19375"/>
    <cellStyle name="Currency0" xfId="7596"/>
    <cellStyle name="Currency0 2" xfId="7597"/>
    <cellStyle name="Currency0 3" xfId="7598"/>
    <cellStyle name="Date" xfId="7599"/>
    <cellStyle name="Date 2" xfId="7600"/>
    <cellStyle name="Date 3" xfId="7601"/>
    <cellStyle name="Dezimal [0]_Compiling Utility Macros" xfId="7602"/>
    <cellStyle name="Dezimal_Compiling Utility Macros" xfId="7603"/>
    <cellStyle name="Diseño" xfId="7604"/>
    <cellStyle name="Emphasis 1" xfId="7605"/>
    <cellStyle name="Emphasis 1 2" xfId="7606"/>
    <cellStyle name="Emphasis 1 3" xfId="7607"/>
    <cellStyle name="Emphasis 1 4" xfId="7608"/>
    <cellStyle name="Emphasis 1 5" xfId="7609"/>
    <cellStyle name="Emphasis 2" xfId="7610"/>
    <cellStyle name="Emphasis 2 2" xfId="7611"/>
    <cellStyle name="Emphasis 2 3" xfId="7612"/>
    <cellStyle name="Emphasis 2 4" xfId="7613"/>
    <cellStyle name="Emphasis 2 5" xfId="7614"/>
    <cellStyle name="Emphasis 3" xfId="7615"/>
    <cellStyle name="Emphasis 3 2" xfId="7616"/>
    <cellStyle name="Emphasis 3 3" xfId="7617"/>
    <cellStyle name="Emphasis 3 4" xfId="7618"/>
    <cellStyle name="Emphasis 3 5" xfId="7619"/>
    <cellStyle name="Encabezado 1" xfId="7620"/>
    <cellStyle name="Encabezado 1 2" xfId="7621"/>
    <cellStyle name="Encabezado 2" xfId="7622"/>
    <cellStyle name="Encabezado 4 2" xfId="7623"/>
    <cellStyle name="Encabezado 4 2 2" xfId="7624"/>
    <cellStyle name="Encabezado 4 2 2 2" xfId="7625"/>
    <cellStyle name="Encabezado 4 2 2 3" xfId="7626"/>
    <cellStyle name="Encabezado 4 2 3" xfId="7627"/>
    <cellStyle name="Encabezado 4 3" xfId="7628"/>
    <cellStyle name="Encabezado 4 4" xfId="7629"/>
    <cellStyle name="Encabezado 4 5" xfId="7630"/>
    <cellStyle name="Énfasis 1" xfId="7631"/>
    <cellStyle name="Énfasis 2" xfId="7632"/>
    <cellStyle name="Énfasis 2 2" xfId="7633"/>
    <cellStyle name="Énfasis 3" xfId="7634"/>
    <cellStyle name="Énfasis1 - 20%" xfId="7635"/>
    <cellStyle name="Énfasis1 - 20% 2" xfId="7636"/>
    <cellStyle name="Énfasis1 - 20% 3" xfId="7637"/>
    <cellStyle name="Énfasis1 - 40%" xfId="7638"/>
    <cellStyle name="Énfasis1 - 40% 2" xfId="7639"/>
    <cellStyle name="Énfasis1 - 40% 3" xfId="7640"/>
    <cellStyle name="Énfasis1 - 60%" xfId="7641"/>
    <cellStyle name="Énfasis1 - 60% 2" xfId="7642"/>
    <cellStyle name="Énfasis1 2" xfId="7643"/>
    <cellStyle name="Énfasis1 2 2" xfId="7644"/>
    <cellStyle name="Énfasis1 2 2 2" xfId="7645"/>
    <cellStyle name="Énfasis1 2 2 3" xfId="7646"/>
    <cellStyle name="Énfasis1 2 3" xfId="7647"/>
    <cellStyle name="Énfasis1 3" xfId="7648"/>
    <cellStyle name="Énfasis1 4" xfId="7649"/>
    <cellStyle name="Énfasis1 5" xfId="7650"/>
    <cellStyle name="Énfasis2 - 20%" xfId="7651"/>
    <cellStyle name="Énfasis2 - 20% 2" xfId="7652"/>
    <cellStyle name="Énfasis2 - 20% 3" xfId="7653"/>
    <cellStyle name="Énfasis2 - 40%" xfId="7654"/>
    <cellStyle name="Énfasis2 - 40% 2" xfId="7655"/>
    <cellStyle name="Énfasis2 - 60%" xfId="7656"/>
    <cellStyle name="Énfasis2 2" xfId="7657"/>
    <cellStyle name="Énfasis2 2 2" xfId="7658"/>
    <cellStyle name="Énfasis2 2 2 2" xfId="7659"/>
    <cellStyle name="Énfasis2 2 2 3" xfId="7660"/>
    <cellStyle name="Énfasis2 2 3" xfId="7661"/>
    <cellStyle name="Énfasis2 2 4" xfId="7662"/>
    <cellStyle name="Énfasis2 3" xfId="7663"/>
    <cellStyle name="Énfasis2 4" xfId="7664"/>
    <cellStyle name="Énfasis2 5" xfId="7665"/>
    <cellStyle name="Énfasis3 - 20%" xfId="7666"/>
    <cellStyle name="Énfasis3 - 20% 2" xfId="7667"/>
    <cellStyle name="Énfasis3 - 20% 3" xfId="7668"/>
    <cellStyle name="Énfasis3 - 40%" xfId="7669"/>
    <cellStyle name="Énfasis3 - 40% 2" xfId="7670"/>
    <cellStyle name="Énfasis3 - 40% 3" xfId="7671"/>
    <cellStyle name="Énfasis3 - 60%" xfId="7672"/>
    <cellStyle name="Énfasis3 2" xfId="7673"/>
    <cellStyle name="Énfasis3 2 2" xfId="7674"/>
    <cellStyle name="Énfasis3 2 2 2" xfId="7675"/>
    <cellStyle name="Énfasis3 2 2 3" xfId="7676"/>
    <cellStyle name="Énfasis3 2 3" xfId="7677"/>
    <cellStyle name="Énfasis3 3" xfId="7678"/>
    <cellStyle name="Énfasis3 4" xfId="7679"/>
    <cellStyle name="Énfasis3 5" xfId="7680"/>
    <cellStyle name="Énfasis4 - 20%" xfId="7681"/>
    <cellStyle name="Énfasis4 - 20% 2" xfId="7682"/>
    <cellStyle name="Énfasis4 - 20% 3" xfId="7683"/>
    <cellStyle name="Énfasis4 - 40%" xfId="7684"/>
    <cellStyle name="Énfasis4 - 40% 2" xfId="7685"/>
    <cellStyle name="Énfasis4 - 60%" xfId="7686"/>
    <cellStyle name="Énfasis4 - 60% 2" xfId="7687"/>
    <cellStyle name="Énfasis4 2" xfId="7688"/>
    <cellStyle name="Énfasis4 2 2" xfId="7689"/>
    <cellStyle name="Énfasis4 2 2 2" xfId="7690"/>
    <cellStyle name="Énfasis4 2 2 3" xfId="7691"/>
    <cellStyle name="Énfasis4 2 3" xfId="7692"/>
    <cellStyle name="Énfasis4 3" xfId="7693"/>
    <cellStyle name="Énfasis4 4" xfId="7694"/>
    <cellStyle name="Énfasis4 5" xfId="7695"/>
    <cellStyle name="Énfasis5 - 20%" xfId="7696"/>
    <cellStyle name="Énfasis5 - 20% 2" xfId="7697"/>
    <cellStyle name="Énfasis5 - 20% 3" xfId="7698"/>
    <cellStyle name="Énfasis5 - 40%" xfId="7699"/>
    <cellStyle name="Énfasis5 - 40% 2" xfId="7700"/>
    <cellStyle name="Énfasis5 - 40% 3" xfId="7701"/>
    <cellStyle name="Énfasis5 - 60%" xfId="7702"/>
    <cellStyle name="Énfasis5 - 60% 2" xfId="7703"/>
    <cellStyle name="Énfasis5 2" xfId="7704"/>
    <cellStyle name="Énfasis5 2 2" xfId="7705"/>
    <cellStyle name="Énfasis5 2 2 2" xfId="7706"/>
    <cellStyle name="Énfasis5 2 2 3" xfId="7707"/>
    <cellStyle name="Énfasis5 2 3" xfId="7708"/>
    <cellStyle name="Énfasis5 3" xfId="7709"/>
    <cellStyle name="Énfasis5 4" xfId="7710"/>
    <cellStyle name="Énfasis5 5" xfId="7711"/>
    <cellStyle name="Énfasis6 - 20%" xfId="7712"/>
    <cellStyle name="Énfasis6 - 20% 2" xfId="7713"/>
    <cellStyle name="Énfasis6 - 20% 3" xfId="7714"/>
    <cellStyle name="Énfasis6 - 40%" xfId="7715"/>
    <cellStyle name="Énfasis6 - 40% 2" xfId="7716"/>
    <cellStyle name="Énfasis6 - 40% 3" xfId="7717"/>
    <cellStyle name="Énfasis6 - 60%" xfId="7718"/>
    <cellStyle name="Énfasis6 - 60% 2" xfId="7719"/>
    <cellStyle name="Énfasis6 2" xfId="7720"/>
    <cellStyle name="Énfasis6 2 2" xfId="7721"/>
    <cellStyle name="Énfasis6 2 2 2" xfId="7722"/>
    <cellStyle name="Énfasis6 2 2 3" xfId="7723"/>
    <cellStyle name="Énfasis6 2 3" xfId="7724"/>
    <cellStyle name="Énfasis6 3" xfId="7725"/>
    <cellStyle name="Énfasis6 4" xfId="7726"/>
    <cellStyle name="Énfasis6 5" xfId="7727"/>
    <cellStyle name="Entrada 2" xfId="7728"/>
    <cellStyle name="Entrada 2 10" xfId="7729"/>
    <cellStyle name="Entrada 2 10 2" xfId="7730"/>
    <cellStyle name="Entrada 2 10 2 2" xfId="7731"/>
    <cellStyle name="Entrada 2 10 2 2 2" xfId="23159"/>
    <cellStyle name="Entrada 2 10 2 3" xfId="7732"/>
    <cellStyle name="Entrada 2 10 2 3 2" xfId="23160"/>
    <cellStyle name="Entrada 2 10 2 4" xfId="23161"/>
    <cellStyle name="Entrada 2 10 2 5" xfId="23162"/>
    <cellStyle name="Entrada 2 10 3" xfId="7733"/>
    <cellStyle name="Entrada 2 10 3 2" xfId="7734"/>
    <cellStyle name="Entrada 2 10 3 2 2" xfId="23163"/>
    <cellStyle name="Entrada 2 10 3 3" xfId="7735"/>
    <cellStyle name="Entrada 2 10 3 4" xfId="23164"/>
    <cellStyle name="Entrada 2 10 4" xfId="7736"/>
    <cellStyle name="Entrada 2 10 4 2" xfId="23165"/>
    <cellStyle name="Entrada 2 10 5" xfId="7737"/>
    <cellStyle name="Entrada 2 10 5 2" xfId="23166"/>
    <cellStyle name="Entrada 2 10 6" xfId="23167"/>
    <cellStyle name="Entrada 2 10 7" xfId="23168"/>
    <cellStyle name="Entrada 2 11" xfId="7738"/>
    <cellStyle name="Entrada 2 11 2" xfId="7739"/>
    <cellStyle name="Entrada 2 11 2 2" xfId="7740"/>
    <cellStyle name="Entrada 2 11 2 2 2" xfId="23169"/>
    <cellStyle name="Entrada 2 11 2 3" xfId="7741"/>
    <cellStyle name="Entrada 2 11 2 3 2" xfId="23170"/>
    <cellStyle name="Entrada 2 11 2 4" xfId="23171"/>
    <cellStyle name="Entrada 2 11 2 5" xfId="23172"/>
    <cellStyle name="Entrada 2 11 3" xfId="7742"/>
    <cellStyle name="Entrada 2 11 3 2" xfId="7743"/>
    <cellStyle name="Entrada 2 11 3 2 2" xfId="23173"/>
    <cellStyle name="Entrada 2 11 3 3" xfId="7744"/>
    <cellStyle name="Entrada 2 11 3 4" xfId="23174"/>
    <cellStyle name="Entrada 2 11 4" xfId="7745"/>
    <cellStyle name="Entrada 2 11 4 2" xfId="23175"/>
    <cellStyle name="Entrada 2 11 5" xfId="7746"/>
    <cellStyle name="Entrada 2 11 5 2" xfId="23176"/>
    <cellStyle name="Entrada 2 11 6" xfId="23177"/>
    <cellStyle name="Entrada 2 11 7" xfId="23178"/>
    <cellStyle name="Entrada 2 12" xfId="7747"/>
    <cellStyle name="Entrada 2 12 2" xfId="7748"/>
    <cellStyle name="Entrada 2 12 2 2" xfId="23179"/>
    <cellStyle name="Entrada 2 12 3" xfId="7749"/>
    <cellStyle name="Entrada 2 12 3 2" xfId="23180"/>
    <cellStyle name="Entrada 2 12 4" xfId="23181"/>
    <cellStyle name="Entrada 2 12 5" xfId="23182"/>
    <cellStyle name="Entrada 2 13" xfId="7750"/>
    <cellStyle name="Entrada 2 13 2" xfId="7751"/>
    <cellStyle name="Entrada 2 13 2 2" xfId="23183"/>
    <cellStyle name="Entrada 2 13 3" xfId="7752"/>
    <cellStyle name="Entrada 2 13 4" xfId="23184"/>
    <cellStyle name="Entrada 2 14" xfId="7753"/>
    <cellStyle name="Entrada 2 14 2" xfId="23185"/>
    <cellStyle name="Entrada 2 15" xfId="7754"/>
    <cellStyle name="Entrada 2 15 2" xfId="23186"/>
    <cellStyle name="Entrada 2 16" xfId="23187"/>
    <cellStyle name="Entrada 2 17" xfId="23188"/>
    <cellStyle name="Entrada 2 2" xfId="7755"/>
    <cellStyle name="Entrada 2 2 2" xfId="7756"/>
    <cellStyle name="Entrada 2 2 2 2" xfId="7757"/>
    <cellStyle name="Entrada 2 2 2 2 2" xfId="7758"/>
    <cellStyle name="Entrada 2 2 2 2 2 2" xfId="23189"/>
    <cellStyle name="Entrada 2 2 2 2 3" xfId="7759"/>
    <cellStyle name="Entrada 2 2 2 2 3 2" xfId="23190"/>
    <cellStyle name="Entrada 2 2 2 2 4" xfId="7760"/>
    <cellStyle name="Entrada 2 2 2 2 5" xfId="23191"/>
    <cellStyle name="Entrada 2 2 2 3" xfId="7761"/>
    <cellStyle name="Entrada 2 2 2 3 2" xfId="7762"/>
    <cellStyle name="Entrada 2 2 2 3 2 2" xfId="23192"/>
    <cellStyle name="Entrada 2 2 2 3 3" xfId="7763"/>
    <cellStyle name="Entrada 2 2 2 3 4" xfId="23193"/>
    <cellStyle name="Entrada 2 2 2 4" xfId="7764"/>
    <cellStyle name="Entrada 2 2 2 4 2" xfId="23194"/>
    <cellStyle name="Entrada 2 2 2 5" xfId="7765"/>
    <cellStyle name="Entrada 2 2 2 5 2" xfId="23195"/>
    <cellStyle name="Entrada 2 2 2 6" xfId="23196"/>
    <cellStyle name="Entrada 2 2 2 7" xfId="23197"/>
    <cellStyle name="Entrada 2 2 3" xfId="7766"/>
    <cellStyle name="Entrada 2 2 3 2" xfId="7767"/>
    <cellStyle name="Entrada 2 2 3 2 2" xfId="7768"/>
    <cellStyle name="Entrada 2 2 3 2 2 2" xfId="23198"/>
    <cellStyle name="Entrada 2 2 3 2 3" xfId="7769"/>
    <cellStyle name="Entrada 2 2 3 2 3 2" xfId="23199"/>
    <cellStyle name="Entrada 2 2 3 2 4" xfId="7770"/>
    <cellStyle name="Entrada 2 2 3 2 5" xfId="23200"/>
    <cellStyle name="Entrada 2 2 3 3" xfId="7771"/>
    <cellStyle name="Entrada 2 2 3 3 2" xfId="7772"/>
    <cellStyle name="Entrada 2 2 3 3 2 2" xfId="23201"/>
    <cellStyle name="Entrada 2 2 3 3 3" xfId="7773"/>
    <cellStyle name="Entrada 2 2 3 3 4" xfId="23202"/>
    <cellStyle name="Entrada 2 2 3 4" xfId="7774"/>
    <cellStyle name="Entrada 2 2 3 4 2" xfId="23203"/>
    <cellStyle name="Entrada 2 2 3 5" xfId="7775"/>
    <cellStyle name="Entrada 2 2 3 5 2" xfId="23204"/>
    <cellStyle name="Entrada 2 2 3 6" xfId="23205"/>
    <cellStyle name="Entrada 2 2 3 7" xfId="23206"/>
    <cellStyle name="Entrada 2 2 4" xfId="7776"/>
    <cellStyle name="Entrada 2 2 4 2" xfId="7777"/>
    <cellStyle name="Entrada 2 2 4 2 2" xfId="23207"/>
    <cellStyle name="Entrada 2 2 4 3" xfId="7778"/>
    <cellStyle name="Entrada 2 2 4 3 2" xfId="23208"/>
    <cellStyle name="Entrada 2 2 4 4" xfId="7779"/>
    <cellStyle name="Entrada 2 2 4 5" xfId="23209"/>
    <cellStyle name="Entrada 2 2 5" xfId="7780"/>
    <cellStyle name="Entrada 2 2 5 2" xfId="7781"/>
    <cellStyle name="Entrada 2 2 5 2 2" xfId="23210"/>
    <cellStyle name="Entrada 2 2 5 3" xfId="7782"/>
    <cellStyle name="Entrada 2 2 5 4" xfId="23211"/>
    <cellStyle name="Entrada 2 2 6" xfId="7783"/>
    <cellStyle name="Entrada 2 2 6 2" xfId="23212"/>
    <cellStyle name="Entrada 2 2 7" xfId="7784"/>
    <cellStyle name="Entrada 2 2 7 2" xfId="23213"/>
    <cellStyle name="Entrada 2 2 8" xfId="7785"/>
    <cellStyle name="Entrada 2 2 9" xfId="23214"/>
    <cellStyle name="Entrada 2 3" xfId="7786"/>
    <cellStyle name="Entrada 2 3 2" xfId="7787"/>
    <cellStyle name="Entrada 2 3 2 2" xfId="7788"/>
    <cellStyle name="Entrada 2 3 2 2 2" xfId="23215"/>
    <cellStyle name="Entrada 2 3 2 3" xfId="7789"/>
    <cellStyle name="Entrada 2 3 2 3 2" xfId="23216"/>
    <cellStyle name="Entrada 2 3 2 4" xfId="7790"/>
    <cellStyle name="Entrada 2 3 2 5" xfId="23217"/>
    <cellStyle name="Entrada 2 3 3" xfId="7791"/>
    <cellStyle name="Entrada 2 3 3 2" xfId="7792"/>
    <cellStyle name="Entrada 2 3 3 2 2" xfId="23218"/>
    <cellStyle name="Entrada 2 3 3 3" xfId="7793"/>
    <cellStyle name="Entrada 2 3 3 4" xfId="23219"/>
    <cellStyle name="Entrada 2 3 4" xfId="7794"/>
    <cellStyle name="Entrada 2 3 4 2" xfId="23220"/>
    <cellStyle name="Entrada 2 3 5" xfId="7795"/>
    <cellStyle name="Entrada 2 3 5 2" xfId="23221"/>
    <cellStyle name="Entrada 2 3 6" xfId="23222"/>
    <cellStyle name="Entrada 2 3 7" xfId="23223"/>
    <cellStyle name="Entrada 2 4" xfId="7796"/>
    <cellStyle name="Entrada 2 4 2" xfId="7797"/>
    <cellStyle name="Entrada 2 4 2 2" xfId="7798"/>
    <cellStyle name="Entrada 2 4 2 2 2" xfId="23224"/>
    <cellStyle name="Entrada 2 4 2 3" xfId="7799"/>
    <cellStyle name="Entrada 2 4 2 3 2" xfId="23225"/>
    <cellStyle name="Entrada 2 4 2 4" xfId="7800"/>
    <cellStyle name="Entrada 2 4 2 5" xfId="23226"/>
    <cellStyle name="Entrada 2 4 3" xfId="7801"/>
    <cellStyle name="Entrada 2 4 3 2" xfId="7802"/>
    <cellStyle name="Entrada 2 4 3 2 2" xfId="23227"/>
    <cellStyle name="Entrada 2 4 3 3" xfId="7803"/>
    <cellStyle name="Entrada 2 4 3 4" xfId="23228"/>
    <cellStyle name="Entrada 2 4 4" xfId="7804"/>
    <cellStyle name="Entrada 2 4 4 2" xfId="23229"/>
    <cellStyle name="Entrada 2 4 5" xfId="7805"/>
    <cellStyle name="Entrada 2 4 5 2" xfId="23230"/>
    <cellStyle name="Entrada 2 4 6" xfId="23231"/>
    <cellStyle name="Entrada 2 4 7" xfId="23232"/>
    <cellStyle name="Entrada 2 5" xfId="7806"/>
    <cellStyle name="Entrada 2 5 2" xfId="7807"/>
    <cellStyle name="Entrada 2 5 2 2" xfId="7808"/>
    <cellStyle name="Entrada 2 5 2 2 2" xfId="23233"/>
    <cellStyle name="Entrada 2 5 2 3" xfId="7809"/>
    <cellStyle name="Entrada 2 5 2 3 2" xfId="23234"/>
    <cellStyle name="Entrada 2 5 2 4" xfId="7810"/>
    <cellStyle name="Entrada 2 5 2 5" xfId="23235"/>
    <cellStyle name="Entrada 2 5 3" xfId="7811"/>
    <cellStyle name="Entrada 2 5 3 2" xfId="7812"/>
    <cellStyle name="Entrada 2 5 3 2 2" xfId="23236"/>
    <cellStyle name="Entrada 2 5 3 3" xfId="7813"/>
    <cellStyle name="Entrada 2 5 3 4" xfId="23237"/>
    <cellStyle name="Entrada 2 5 4" xfId="7814"/>
    <cellStyle name="Entrada 2 5 4 2" xfId="23238"/>
    <cellStyle name="Entrada 2 5 5" xfId="7815"/>
    <cellStyle name="Entrada 2 5 5 2" xfId="23239"/>
    <cellStyle name="Entrada 2 5 6" xfId="23240"/>
    <cellStyle name="Entrada 2 5 7" xfId="23241"/>
    <cellStyle name="Entrada 2 6" xfId="7816"/>
    <cellStyle name="Entrada 2 6 2" xfId="7817"/>
    <cellStyle name="Entrada 2 6 2 2" xfId="7818"/>
    <cellStyle name="Entrada 2 6 2 2 2" xfId="23242"/>
    <cellStyle name="Entrada 2 6 2 3" xfId="7819"/>
    <cellStyle name="Entrada 2 6 2 3 2" xfId="23243"/>
    <cellStyle name="Entrada 2 6 2 4" xfId="7820"/>
    <cellStyle name="Entrada 2 6 2 5" xfId="23244"/>
    <cellStyle name="Entrada 2 6 3" xfId="7821"/>
    <cellStyle name="Entrada 2 6 3 2" xfId="7822"/>
    <cellStyle name="Entrada 2 6 3 2 2" xfId="23245"/>
    <cellStyle name="Entrada 2 6 3 3" xfId="7823"/>
    <cellStyle name="Entrada 2 6 3 4" xfId="23246"/>
    <cellStyle name="Entrada 2 6 4" xfId="7824"/>
    <cellStyle name="Entrada 2 6 4 2" xfId="23247"/>
    <cellStyle name="Entrada 2 6 5" xfId="7825"/>
    <cellStyle name="Entrada 2 6 5 2" xfId="23248"/>
    <cellStyle name="Entrada 2 6 6" xfId="23249"/>
    <cellStyle name="Entrada 2 6 7" xfId="23250"/>
    <cellStyle name="Entrada 2 7" xfId="7826"/>
    <cellStyle name="Entrada 2 7 2" xfId="7827"/>
    <cellStyle name="Entrada 2 7 2 2" xfId="7828"/>
    <cellStyle name="Entrada 2 7 2 2 2" xfId="23251"/>
    <cellStyle name="Entrada 2 7 2 3" xfId="7829"/>
    <cellStyle name="Entrada 2 7 2 3 2" xfId="23252"/>
    <cellStyle name="Entrada 2 7 2 4" xfId="7830"/>
    <cellStyle name="Entrada 2 7 2 5" xfId="23253"/>
    <cellStyle name="Entrada 2 7 3" xfId="7831"/>
    <cellStyle name="Entrada 2 7 3 2" xfId="7832"/>
    <cellStyle name="Entrada 2 7 3 2 2" xfId="23254"/>
    <cellStyle name="Entrada 2 7 3 3" xfId="7833"/>
    <cellStyle name="Entrada 2 7 3 4" xfId="23255"/>
    <cellStyle name="Entrada 2 7 4" xfId="7834"/>
    <cellStyle name="Entrada 2 7 4 2" xfId="23256"/>
    <cellStyle name="Entrada 2 7 5" xfId="7835"/>
    <cellStyle name="Entrada 2 7 5 2" xfId="23257"/>
    <cellStyle name="Entrada 2 7 6" xfId="23258"/>
    <cellStyle name="Entrada 2 7 7" xfId="23259"/>
    <cellStyle name="Entrada 2 8" xfId="7836"/>
    <cellStyle name="Entrada 2 8 2" xfId="7837"/>
    <cellStyle name="Entrada 2 8 2 2" xfId="7838"/>
    <cellStyle name="Entrada 2 8 2 2 2" xfId="23260"/>
    <cellStyle name="Entrada 2 8 2 3" xfId="7839"/>
    <cellStyle name="Entrada 2 8 2 3 2" xfId="23261"/>
    <cellStyle name="Entrada 2 8 2 4" xfId="7840"/>
    <cellStyle name="Entrada 2 8 2 5" xfId="23262"/>
    <cellStyle name="Entrada 2 8 3" xfId="7841"/>
    <cellStyle name="Entrada 2 8 3 2" xfId="7842"/>
    <cellStyle name="Entrada 2 8 3 2 2" xfId="23263"/>
    <cellStyle name="Entrada 2 8 3 3" xfId="7843"/>
    <cellStyle name="Entrada 2 8 3 4" xfId="23264"/>
    <cellStyle name="Entrada 2 8 4" xfId="7844"/>
    <cellStyle name="Entrada 2 8 4 2" xfId="23265"/>
    <cellStyle name="Entrada 2 8 5" xfId="7845"/>
    <cellStyle name="Entrada 2 8 5 2" xfId="23266"/>
    <cellStyle name="Entrada 2 8 6" xfId="23267"/>
    <cellStyle name="Entrada 2 8 7" xfId="23268"/>
    <cellStyle name="Entrada 2 9" xfId="7846"/>
    <cellStyle name="Entrada 2 9 2" xfId="7847"/>
    <cellStyle name="Entrada 2 9 2 2" xfId="7848"/>
    <cellStyle name="Entrada 2 9 2 2 2" xfId="23269"/>
    <cellStyle name="Entrada 2 9 2 3" xfId="7849"/>
    <cellStyle name="Entrada 2 9 2 3 2" xfId="23270"/>
    <cellStyle name="Entrada 2 9 2 4" xfId="7850"/>
    <cellStyle name="Entrada 2 9 2 5" xfId="23271"/>
    <cellStyle name="Entrada 2 9 3" xfId="7851"/>
    <cellStyle name="Entrada 2 9 3 2" xfId="7852"/>
    <cellStyle name="Entrada 2 9 3 2 2" xfId="23272"/>
    <cellStyle name="Entrada 2 9 3 3" xfId="7853"/>
    <cellStyle name="Entrada 2 9 3 4" xfId="23273"/>
    <cellStyle name="Entrada 2 9 4" xfId="7854"/>
    <cellStyle name="Entrada 2 9 4 2" xfId="23274"/>
    <cellStyle name="Entrada 2 9 5" xfId="7855"/>
    <cellStyle name="Entrada 2 9 5 2" xfId="23275"/>
    <cellStyle name="Entrada 2 9 6" xfId="23276"/>
    <cellStyle name="Entrada 2 9 7" xfId="23277"/>
    <cellStyle name="Entrada 3" xfId="7856"/>
    <cellStyle name="Entrada 3 10" xfId="7857"/>
    <cellStyle name="Entrada 3 10 2" xfId="7858"/>
    <cellStyle name="Entrada 3 10 2 2" xfId="7859"/>
    <cellStyle name="Entrada 3 10 2 2 2" xfId="23278"/>
    <cellStyle name="Entrada 3 10 2 3" xfId="7860"/>
    <cellStyle name="Entrada 3 10 2 3 2" xfId="23279"/>
    <cellStyle name="Entrada 3 10 2 4" xfId="23280"/>
    <cellStyle name="Entrada 3 10 2 5" xfId="23281"/>
    <cellStyle name="Entrada 3 10 3" xfId="7861"/>
    <cellStyle name="Entrada 3 10 3 2" xfId="7862"/>
    <cellStyle name="Entrada 3 10 3 2 2" xfId="23282"/>
    <cellStyle name="Entrada 3 10 3 3" xfId="7863"/>
    <cellStyle name="Entrada 3 10 3 4" xfId="23283"/>
    <cellStyle name="Entrada 3 10 4" xfId="7864"/>
    <cellStyle name="Entrada 3 10 4 2" xfId="23284"/>
    <cellStyle name="Entrada 3 10 5" xfId="7865"/>
    <cellStyle name="Entrada 3 10 5 2" xfId="23285"/>
    <cellStyle name="Entrada 3 10 6" xfId="23286"/>
    <cellStyle name="Entrada 3 10 7" xfId="23287"/>
    <cellStyle name="Entrada 3 11" xfId="7866"/>
    <cellStyle name="Entrada 3 11 2" xfId="7867"/>
    <cellStyle name="Entrada 3 11 2 2" xfId="23288"/>
    <cellStyle name="Entrada 3 11 3" xfId="7868"/>
    <cellStyle name="Entrada 3 11 3 2" xfId="23289"/>
    <cellStyle name="Entrada 3 11 4" xfId="23290"/>
    <cellStyle name="Entrada 3 11 5" xfId="23291"/>
    <cellStyle name="Entrada 3 12" xfId="7869"/>
    <cellStyle name="Entrada 3 12 2" xfId="7870"/>
    <cellStyle name="Entrada 3 12 2 2" xfId="23292"/>
    <cellStyle name="Entrada 3 12 3" xfId="7871"/>
    <cellStyle name="Entrada 3 12 4" xfId="23293"/>
    <cellStyle name="Entrada 3 13" xfId="7872"/>
    <cellStyle name="Entrada 3 13 2" xfId="23294"/>
    <cellStyle name="Entrada 3 14" xfId="7873"/>
    <cellStyle name="Entrada 3 14 2" xfId="23295"/>
    <cellStyle name="Entrada 3 15" xfId="23296"/>
    <cellStyle name="Entrada 3 16" xfId="23297"/>
    <cellStyle name="Entrada 3 2" xfId="7874"/>
    <cellStyle name="Entrada 3 2 2" xfId="7875"/>
    <cellStyle name="Entrada 3 2 2 2" xfId="7876"/>
    <cellStyle name="Entrada 3 2 2 2 2" xfId="7877"/>
    <cellStyle name="Entrada 3 2 2 2 2 2" xfId="23298"/>
    <cellStyle name="Entrada 3 2 2 2 3" xfId="7878"/>
    <cellStyle name="Entrada 3 2 2 2 3 2" xfId="23299"/>
    <cellStyle name="Entrada 3 2 2 2 4" xfId="7879"/>
    <cellStyle name="Entrada 3 2 2 2 5" xfId="23300"/>
    <cellStyle name="Entrada 3 2 2 3" xfId="7880"/>
    <cellStyle name="Entrada 3 2 2 3 2" xfId="7881"/>
    <cellStyle name="Entrada 3 2 2 3 2 2" xfId="23301"/>
    <cellStyle name="Entrada 3 2 2 3 3" xfId="7882"/>
    <cellStyle name="Entrada 3 2 2 3 4" xfId="23302"/>
    <cellStyle name="Entrada 3 2 2 4" xfId="7883"/>
    <cellStyle name="Entrada 3 2 2 4 2" xfId="23303"/>
    <cellStyle name="Entrada 3 2 2 5" xfId="7884"/>
    <cellStyle name="Entrada 3 2 2 5 2" xfId="23304"/>
    <cellStyle name="Entrada 3 2 2 6" xfId="23305"/>
    <cellStyle name="Entrada 3 2 2 7" xfId="23306"/>
    <cellStyle name="Entrada 3 2 3" xfId="7885"/>
    <cellStyle name="Entrada 3 2 3 2" xfId="7886"/>
    <cellStyle name="Entrada 3 2 3 2 2" xfId="7887"/>
    <cellStyle name="Entrada 3 2 3 2 2 2" xfId="23307"/>
    <cellStyle name="Entrada 3 2 3 2 3" xfId="7888"/>
    <cellStyle name="Entrada 3 2 3 2 3 2" xfId="23308"/>
    <cellStyle name="Entrada 3 2 3 2 4" xfId="7889"/>
    <cellStyle name="Entrada 3 2 3 2 5" xfId="23309"/>
    <cellStyle name="Entrada 3 2 3 3" xfId="7890"/>
    <cellStyle name="Entrada 3 2 3 3 2" xfId="7891"/>
    <cellStyle name="Entrada 3 2 3 3 2 2" xfId="23310"/>
    <cellStyle name="Entrada 3 2 3 3 3" xfId="7892"/>
    <cellStyle name="Entrada 3 2 3 3 4" xfId="23311"/>
    <cellStyle name="Entrada 3 2 3 4" xfId="7893"/>
    <cellStyle name="Entrada 3 2 3 4 2" xfId="23312"/>
    <cellStyle name="Entrada 3 2 3 5" xfId="7894"/>
    <cellStyle name="Entrada 3 2 3 5 2" xfId="23313"/>
    <cellStyle name="Entrada 3 2 3 6" xfId="23314"/>
    <cellStyle name="Entrada 3 2 3 7" xfId="23315"/>
    <cellStyle name="Entrada 3 2 4" xfId="7895"/>
    <cellStyle name="Entrada 3 2 4 2" xfId="7896"/>
    <cellStyle name="Entrada 3 2 4 2 2" xfId="23316"/>
    <cellStyle name="Entrada 3 2 4 3" xfId="7897"/>
    <cellStyle name="Entrada 3 2 4 3 2" xfId="23317"/>
    <cellStyle name="Entrada 3 2 4 4" xfId="7898"/>
    <cellStyle name="Entrada 3 2 4 5" xfId="23318"/>
    <cellStyle name="Entrada 3 2 5" xfId="7899"/>
    <cellStyle name="Entrada 3 2 5 2" xfId="7900"/>
    <cellStyle name="Entrada 3 2 5 2 2" xfId="23319"/>
    <cellStyle name="Entrada 3 2 5 3" xfId="7901"/>
    <cellStyle name="Entrada 3 2 5 4" xfId="23320"/>
    <cellStyle name="Entrada 3 2 6" xfId="7902"/>
    <cellStyle name="Entrada 3 2 6 2" xfId="23321"/>
    <cellStyle name="Entrada 3 2 7" xfId="7903"/>
    <cellStyle name="Entrada 3 2 7 2" xfId="23322"/>
    <cellStyle name="Entrada 3 2 8" xfId="23323"/>
    <cellStyle name="Entrada 3 2 9" xfId="23324"/>
    <cellStyle name="Entrada 3 3" xfId="7904"/>
    <cellStyle name="Entrada 3 3 2" xfId="7905"/>
    <cellStyle name="Entrada 3 3 2 2" xfId="7906"/>
    <cellStyle name="Entrada 3 3 2 2 2" xfId="23325"/>
    <cellStyle name="Entrada 3 3 2 3" xfId="7907"/>
    <cellStyle name="Entrada 3 3 2 3 2" xfId="23326"/>
    <cellStyle name="Entrada 3 3 2 4" xfId="7908"/>
    <cellStyle name="Entrada 3 3 2 5" xfId="23327"/>
    <cellStyle name="Entrada 3 3 3" xfId="7909"/>
    <cellStyle name="Entrada 3 3 3 2" xfId="7910"/>
    <cellStyle name="Entrada 3 3 3 2 2" xfId="23328"/>
    <cellStyle name="Entrada 3 3 3 3" xfId="7911"/>
    <cellStyle name="Entrada 3 3 3 4" xfId="23329"/>
    <cellStyle name="Entrada 3 3 4" xfId="7912"/>
    <cellStyle name="Entrada 3 3 4 2" xfId="23330"/>
    <cellStyle name="Entrada 3 3 5" xfId="7913"/>
    <cellStyle name="Entrada 3 3 5 2" xfId="23331"/>
    <cellStyle name="Entrada 3 3 6" xfId="23332"/>
    <cellStyle name="Entrada 3 3 7" xfId="23333"/>
    <cellStyle name="Entrada 3 4" xfId="7914"/>
    <cellStyle name="Entrada 3 4 2" xfId="7915"/>
    <cellStyle name="Entrada 3 4 2 2" xfId="7916"/>
    <cellStyle name="Entrada 3 4 2 2 2" xfId="23334"/>
    <cellStyle name="Entrada 3 4 2 3" xfId="7917"/>
    <cellStyle name="Entrada 3 4 2 3 2" xfId="23335"/>
    <cellStyle name="Entrada 3 4 2 4" xfId="7918"/>
    <cellStyle name="Entrada 3 4 2 5" xfId="23336"/>
    <cellStyle name="Entrada 3 4 3" xfId="7919"/>
    <cellStyle name="Entrada 3 4 3 2" xfId="7920"/>
    <cellStyle name="Entrada 3 4 3 2 2" xfId="23337"/>
    <cellStyle name="Entrada 3 4 3 3" xfId="7921"/>
    <cellStyle name="Entrada 3 4 3 4" xfId="23338"/>
    <cellStyle name="Entrada 3 4 4" xfId="7922"/>
    <cellStyle name="Entrada 3 4 4 2" xfId="23339"/>
    <cellStyle name="Entrada 3 4 5" xfId="7923"/>
    <cellStyle name="Entrada 3 4 5 2" xfId="23340"/>
    <cellStyle name="Entrada 3 4 6" xfId="23341"/>
    <cellStyle name="Entrada 3 4 7" xfId="23342"/>
    <cellStyle name="Entrada 3 5" xfId="7924"/>
    <cellStyle name="Entrada 3 5 2" xfId="7925"/>
    <cellStyle name="Entrada 3 5 2 2" xfId="7926"/>
    <cellStyle name="Entrada 3 5 2 2 2" xfId="23343"/>
    <cellStyle name="Entrada 3 5 2 3" xfId="7927"/>
    <cellStyle name="Entrada 3 5 2 3 2" xfId="23344"/>
    <cellStyle name="Entrada 3 5 2 4" xfId="7928"/>
    <cellStyle name="Entrada 3 5 2 5" xfId="23345"/>
    <cellStyle name="Entrada 3 5 3" xfId="7929"/>
    <cellStyle name="Entrada 3 5 3 2" xfId="7930"/>
    <cellStyle name="Entrada 3 5 3 2 2" xfId="23346"/>
    <cellStyle name="Entrada 3 5 3 3" xfId="7931"/>
    <cellStyle name="Entrada 3 5 3 4" xfId="23347"/>
    <cellStyle name="Entrada 3 5 4" xfId="7932"/>
    <cellStyle name="Entrada 3 5 4 2" xfId="23348"/>
    <cellStyle name="Entrada 3 5 5" xfId="7933"/>
    <cellStyle name="Entrada 3 5 5 2" xfId="23349"/>
    <cellStyle name="Entrada 3 5 6" xfId="23350"/>
    <cellStyle name="Entrada 3 5 7" xfId="23351"/>
    <cellStyle name="Entrada 3 6" xfId="7934"/>
    <cellStyle name="Entrada 3 6 2" xfId="7935"/>
    <cellStyle name="Entrada 3 6 2 2" xfId="7936"/>
    <cellStyle name="Entrada 3 6 2 2 2" xfId="23352"/>
    <cellStyle name="Entrada 3 6 2 3" xfId="7937"/>
    <cellStyle name="Entrada 3 6 2 3 2" xfId="23353"/>
    <cellStyle name="Entrada 3 6 2 4" xfId="7938"/>
    <cellStyle name="Entrada 3 6 2 5" xfId="23354"/>
    <cellStyle name="Entrada 3 6 3" xfId="7939"/>
    <cellStyle name="Entrada 3 6 3 2" xfId="7940"/>
    <cellStyle name="Entrada 3 6 3 2 2" xfId="23355"/>
    <cellStyle name="Entrada 3 6 3 3" xfId="7941"/>
    <cellStyle name="Entrada 3 6 3 4" xfId="23356"/>
    <cellStyle name="Entrada 3 6 4" xfId="7942"/>
    <cellStyle name="Entrada 3 6 4 2" xfId="23357"/>
    <cellStyle name="Entrada 3 6 5" xfId="7943"/>
    <cellStyle name="Entrada 3 6 5 2" xfId="23358"/>
    <cellStyle name="Entrada 3 6 6" xfId="23359"/>
    <cellStyle name="Entrada 3 6 7" xfId="23360"/>
    <cellStyle name="Entrada 3 7" xfId="7944"/>
    <cellStyle name="Entrada 3 7 2" xfId="7945"/>
    <cellStyle name="Entrada 3 7 2 2" xfId="7946"/>
    <cellStyle name="Entrada 3 7 2 2 2" xfId="23361"/>
    <cellStyle name="Entrada 3 7 2 3" xfId="7947"/>
    <cellStyle name="Entrada 3 7 2 3 2" xfId="23362"/>
    <cellStyle name="Entrada 3 7 2 4" xfId="7948"/>
    <cellStyle name="Entrada 3 7 2 5" xfId="23363"/>
    <cellStyle name="Entrada 3 7 3" xfId="7949"/>
    <cellStyle name="Entrada 3 7 3 2" xfId="7950"/>
    <cellStyle name="Entrada 3 7 3 2 2" xfId="23364"/>
    <cellStyle name="Entrada 3 7 3 3" xfId="7951"/>
    <cellStyle name="Entrada 3 7 3 4" xfId="23365"/>
    <cellStyle name="Entrada 3 7 4" xfId="7952"/>
    <cellStyle name="Entrada 3 7 4 2" xfId="23366"/>
    <cellStyle name="Entrada 3 7 5" xfId="7953"/>
    <cellStyle name="Entrada 3 7 5 2" xfId="23367"/>
    <cellStyle name="Entrada 3 7 6" xfId="23368"/>
    <cellStyle name="Entrada 3 7 7" xfId="23369"/>
    <cellStyle name="Entrada 3 8" xfId="7954"/>
    <cellStyle name="Entrada 3 8 2" xfId="7955"/>
    <cellStyle name="Entrada 3 8 2 2" xfId="7956"/>
    <cellStyle name="Entrada 3 8 2 2 2" xfId="23370"/>
    <cellStyle name="Entrada 3 8 2 3" xfId="7957"/>
    <cellStyle name="Entrada 3 8 2 3 2" xfId="23371"/>
    <cellStyle name="Entrada 3 8 2 4" xfId="7958"/>
    <cellStyle name="Entrada 3 8 2 5" xfId="23372"/>
    <cellStyle name="Entrada 3 8 3" xfId="7959"/>
    <cellStyle name="Entrada 3 8 3 2" xfId="7960"/>
    <cellStyle name="Entrada 3 8 3 2 2" xfId="23373"/>
    <cellStyle name="Entrada 3 8 3 3" xfId="7961"/>
    <cellStyle name="Entrada 3 8 3 4" xfId="23374"/>
    <cellStyle name="Entrada 3 8 4" xfId="7962"/>
    <cellStyle name="Entrada 3 8 4 2" xfId="23375"/>
    <cellStyle name="Entrada 3 8 5" xfId="7963"/>
    <cellStyle name="Entrada 3 8 5 2" xfId="23376"/>
    <cellStyle name="Entrada 3 8 6" xfId="23377"/>
    <cellStyle name="Entrada 3 8 7" xfId="23378"/>
    <cellStyle name="Entrada 3 9" xfId="7964"/>
    <cellStyle name="Entrada 3 9 2" xfId="7965"/>
    <cellStyle name="Entrada 3 9 2 2" xfId="7966"/>
    <cellStyle name="Entrada 3 9 2 2 2" xfId="23379"/>
    <cellStyle name="Entrada 3 9 2 3" xfId="7967"/>
    <cellStyle name="Entrada 3 9 2 3 2" xfId="23380"/>
    <cellStyle name="Entrada 3 9 2 4" xfId="23381"/>
    <cellStyle name="Entrada 3 9 2 5" xfId="23382"/>
    <cellStyle name="Entrada 3 9 3" xfId="7968"/>
    <cellStyle name="Entrada 3 9 3 2" xfId="7969"/>
    <cellStyle name="Entrada 3 9 3 2 2" xfId="23383"/>
    <cellStyle name="Entrada 3 9 3 3" xfId="7970"/>
    <cellStyle name="Entrada 3 9 3 4" xfId="23384"/>
    <cellStyle name="Entrada 3 9 4" xfId="7971"/>
    <cellStyle name="Entrada 3 9 4 2" xfId="23385"/>
    <cellStyle name="Entrada 3 9 5" xfId="7972"/>
    <cellStyle name="Entrada 3 9 5 2" xfId="23386"/>
    <cellStyle name="Entrada 3 9 6" xfId="23387"/>
    <cellStyle name="Entrada 3 9 7" xfId="23388"/>
    <cellStyle name="Entrada 4" xfId="7973"/>
    <cellStyle name="Entrada 4 10" xfId="7974"/>
    <cellStyle name="Entrada 4 10 2" xfId="7975"/>
    <cellStyle name="Entrada 4 10 2 2" xfId="7976"/>
    <cellStyle name="Entrada 4 10 2 2 2" xfId="23389"/>
    <cellStyle name="Entrada 4 10 2 3" xfId="7977"/>
    <cellStyle name="Entrada 4 10 2 3 2" xfId="23390"/>
    <cellStyle name="Entrada 4 10 2 4" xfId="23391"/>
    <cellStyle name="Entrada 4 10 2 5" xfId="23392"/>
    <cellStyle name="Entrada 4 10 3" xfId="7978"/>
    <cellStyle name="Entrada 4 10 3 2" xfId="7979"/>
    <cellStyle name="Entrada 4 10 3 2 2" xfId="23393"/>
    <cellStyle name="Entrada 4 10 3 3" xfId="7980"/>
    <cellStyle name="Entrada 4 10 3 4" xfId="23394"/>
    <cellStyle name="Entrada 4 10 4" xfId="7981"/>
    <cellStyle name="Entrada 4 10 4 2" xfId="23395"/>
    <cellStyle name="Entrada 4 10 5" xfId="7982"/>
    <cellStyle name="Entrada 4 10 5 2" xfId="23396"/>
    <cellStyle name="Entrada 4 10 6" xfId="23397"/>
    <cellStyle name="Entrada 4 10 7" xfId="23398"/>
    <cellStyle name="Entrada 4 11" xfId="7983"/>
    <cellStyle name="Entrada 4 11 2" xfId="7984"/>
    <cellStyle name="Entrada 4 11 2 2" xfId="23399"/>
    <cellStyle name="Entrada 4 11 3" xfId="7985"/>
    <cellStyle name="Entrada 4 11 3 2" xfId="23400"/>
    <cellStyle name="Entrada 4 11 4" xfId="23401"/>
    <cellStyle name="Entrada 4 11 5" xfId="23402"/>
    <cellStyle name="Entrada 4 12" xfId="7986"/>
    <cellStyle name="Entrada 4 12 2" xfId="7987"/>
    <cellStyle name="Entrada 4 12 2 2" xfId="23403"/>
    <cellStyle name="Entrada 4 12 3" xfId="7988"/>
    <cellStyle name="Entrada 4 12 4" xfId="23404"/>
    <cellStyle name="Entrada 4 13" xfId="7989"/>
    <cellStyle name="Entrada 4 13 2" xfId="23405"/>
    <cellStyle name="Entrada 4 14" xfId="7990"/>
    <cellStyle name="Entrada 4 14 2" xfId="23406"/>
    <cellStyle name="Entrada 4 15" xfId="23407"/>
    <cellStyle name="Entrada 4 16" xfId="23408"/>
    <cellStyle name="Entrada 4 2" xfId="7991"/>
    <cellStyle name="Entrada 4 2 2" xfId="7992"/>
    <cellStyle name="Entrada 4 2 2 2" xfId="7993"/>
    <cellStyle name="Entrada 4 2 2 2 2" xfId="7994"/>
    <cellStyle name="Entrada 4 2 2 2 2 2" xfId="23409"/>
    <cellStyle name="Entrada 4 2 2 2 3" xfId="7995"/>
    <cellStyle name="Entrada 4 2 2 2 3 2" xfId="23410"/>
    <cellStyle name="Entrada 4 2 2 2 4" xfId="7996"/>
    <cellStyle name="Entrada 4 2 2 2 5" xfId="23411"/>
    <cellStyle name="Entrada 4 2 2 3" xfId="7997"/>
    <cellStyle name="Entrada 4 2 2 3 2" xfId="7998"/>
    <cellStyle name="Entrada 4 2 2 3 2 2" xfId="23412"/>
    <cellStyle name="Entrada 4 2 2 3 3" xfId="7999"/>
    <cellStyle name="Entrada 4 2 2 3 4" xfId="23413"/>
    <cellStyle name="Entrada 4 2 2 4" xfId="8000"/>
    <cellStyle name="Entrada 4 2 2 4 2" xfId="23414"/>
    <cellStyle name="Entrada 4 2 2 5" xfId="8001"/>
    <cellStyle name="Entrada 4 2 2 5 2" xfId="23415"/>
    <cellStyle name="Entrada 4 2 2 6" xfId="23416"/>
    <cellStyle name="Entrada 4 2 2 7" xfId="23417"/>
    <cellStyle name="Entrada 4 2 3" xfId="8002"/>
    <cellStyle name="Entrada 4 2 3 2" xfId="8003"/>
    <cellStyle name="Entrada 4 2 3 2 2" xfId="8004"/>
    <cellStyle name="Entrada 4 2 3 2 2 2" xfId="23418"/>
    <cellStyle name="Entrada 4 2 3 2 3" xfId="8005"/>
    <cellStyle name="Entrada 4 2 3 2 3 2" xfId="23419"/>
    <cellStyle name="Entrada 4 2 3 2 4" xfId="8006"/>
    <cellStyle name="Entrada 4 2 3 2 5" xfId="23420"/>
    <cellStyle name="Entrada 4 2 3 3" xfId="8007"/>
    <cellStyle name="Entrada 4 2 3 3 2" xfId="8008"/>
    <cellStyle name="Entrada 4 2 3 3 2 2" xfId="23421"/>
    <cellStyle name="Entrada 4 2 3 3 3" xfId="8009"/>
    <cellStyle name="Entrada 4 2 3 3 4" xfId="23422"/>
    <cellStyle name="Entrada 4 2 3 4" xfId="8010"/>
    <cellStyle name="Entrada 4 2 3 4 2" xfId="23423"/>
    <cellStyle name="Entrada 4 2 3 5" xfId="8011"/>
    <cellStyle name="Entrada 4 2 3 5 2" xfId="23424"/>
    <cellStyle name="Entrada 4 2 3 6" xfId="23425"/>
    <cellStyle name="Entrada 4 2 3 7" xfId="23426"/>
    <cellStyle name="Entrada 4 2 4" xfId="8012"/>
    <cellStyle name="Entrada 4 2 4 2" xfId="8013"/>
    <cellStyle name="Entrada 4 2 4 2 2" xfId="23427"/>
    <cellStyle name="Entrada 4 2 4 3" xfId="8014"/>
    <cellStyle name="Entrada 4 2 4 3 2" xfId="23428"/>
    <cellStyle name="Entrada 4 2 4 4" xfId="8015"/>
    <cellStyle name="Entrada 4 2 4 5" xfId="23429"/>
    <cellStyle name="Entrada 4 2 5" xfId="8016"/>
    <cellStyle name="Entrada 4 2 5 2" xfId="8017"/>
    <cellStyle name="Entrada 4 2 5 2 2" xfId="23430"/>
    <cellStyle name="Entrada 4 2 5 3" xfId="8018"/>
    <cellStyle name="Entrada 4 2 5 4" xfId="23431"/>
    <cellStyle name="Entrada 4 2 6" xfId="8019"/>
    <cellStyle name="Entrada 4 2 6 2" xfId="23432"/>
    <cellStyle name="Entrada 4 2 7" xfId="8020"/>
    <cellStyle name="Entrada 4 2 7 2" xfId="23433"/>
    <cellStyle name="Entrada 4 2 8" xfId="23434"/>
    <cellStyle name="Entrada 4 2 9" xfId="23435"/>
    <cellStyle name="Entrada 4 3" xfId="8021"/>
    <cellStyle name="Entrada 4 3 2" xfId="8022"/>
    <cellStyle name="Entrada 4 3 2 2" xfId="8023"/>
    <cellStyle name="Entrada 4 3 2 2 2" xfId="23436"/>
    <cellStyle name="Entrada 4 3 2 3" xfId="8024"/>
    <cellStyle name="Entrada 4 3 2 3 2" xfId="23437"/>
    <cellStyle name="Entrada 4 3 2 4" xfId="8025"/>
    <cellStyle name="Entrada 4 3 2 5" xfId="23438"/>
    <cellStyle name="Entrada 4 3 3" xfId="8026"/>
    <cellStyle name="Entrada 4 3 3 2" xfId="8027"/>
    <cellStyle name="Entrada 4 3 3 2 2" xfId="23439"/>
    <cellStyle name="Entrada 4 3 3 3" xfId="8028"/>
    <cellStyle name="Entrada 4 3 3 4" xfId="23440"/>
    <cellStyle name="Entrada 4 3 4" xfId="8029"/>
    <cellStyle name="Entrada 4 3 4 2" xfId="23441"/>
    <cellStyle name="Entrada 4 3 5" xfId="8030"/>
    <cellStyle name="Entrada 4 3 5 2" xfId="23442"/>
    <cellStyle name="Entrada 4 3 6" xfId="23443"/>
    <cellStyle name="Entrada 4 3 7" xfId="23444"/>
    <cellStyle name="Entrada 4 4" xfId="8031"/>
    <cellStyle name="Entrada 4 4 2" xfId="8032"/>
    <cellStyle name="Entrada 4 4 2 2" xfId="8033"/>
    <cellStyle name="Entrada 4 4 2 2 2" xfId="23445"/>
    <cellStyle name="Entrada 4 4 2 3" xfId="8034"/>
    <cellStyle name="Entrada 4 4 2 3 2" xfId="23446"/>
    <cellStyle name="Entrada 4 4 2 4" xfId="8035"/>
    <cellStyle name="Entrada 4 4 2 5" xfId="23447"/>
    <cellStyle name="Entrada 4 4 3" xfId="8036"/>
    <cellStyle name="Entrada 4 4 3 2" xfId="8037"/>
    <cellStyle name="Entrada 4 4 3 2 2" xfId="23448"/>
    <cellStyle name="Entrada 4 4 3 3" xfId="8038"/>
    <cellStyle name="Entrada 4 4 3 4" xfId="23449"/>
    <cellStyle name="Entrada 4 4 4" xfId="8039"/>
    <cellStyle name="Entrada 4 4 4 2" xfId="23450"/>
    <cellStyle name="Entrada 4 4 5" xfId="8040"/>
    <cellStyle name="Entrada 4 4 5 2" xfId="23451"/>
    <cellStyle name="Entrada 4 4 6" xfId="23452"/>
    <cellStyle name="Entrada 4 4 7" xfId="23453"/>
    <cellStyle name="Entrada 4 5" xfId="8041"/>
    <cellStyle name="Entrada 4 5 2" xfId="8042"/>
    <cellStyle name="Entrada 4 5 2 2" xfId="8043"/>
    <cellStyle name="Entrada 4 5 2 2 2" xfId="23454"/>
    <cellStyle name="Entrada 4 5 2 3" xfId="8044"/>
    <cellStyle name="Entrada 4 5 2 3 2" xfId="23455"/>
    <cellStyle name="Entrada 4 5 2 4" xfId="8045"/>
    <cellStyle name="Entrada 4 5 2 5" xfId="23456"/>
    <cellStyle name="Entrada 4 5 3" xfId="8046"/>
    <cellStyle name="Entrada 4 5 3 2" xfId="8047"/>
    <cellStyle name="Entrada 4 5 3 2 2" xfId="23457"/>
    <cellStyle name="Entrada 4 5 3 3" xfId="8048"/>
    <cellStyle name="Entrada 4 5 3 4" xfId="23458"/>
    <cellStyle name="Entrada 4 5 4" xfId="8049"/>
    <cellStyle name="Entrada 4 5 4 2" xfId="23459"/>
    <cellStyle name="Entrada 4 5 5" xfId="8050"/>
    <cellStyle name="Entrada 4 5 5 2" xfId="23460"/>
    <cellStyle name="Entrada 4 5 6" xfId="23461"/>
    <cellStyle name="Entrada 4 5 7" xfId="23462"/>
    <cellStyle name="Entrada 4 6" xfId="8051"/>
    <cellStyle name="Entrada 4 6 2" xfId="8052"/>
    <cellStyle name="Entrada 4 6 2 2" xfId="8053"/>
    <cellStyle name="Entrada 4 6 2 2 2" xfId="23463"/>
    <cellStyle name="Entrada 4 6 2 3" xfId="8054"/>
    <cellStyle name="Entrada 4 6 2 3 2" xfId="23464"/>
    <cellStyle name="Entrada 4 6 2 4" xfId="8055"/>
    <cellStyle name="Entrada 4 6 2 5" xfId="23465"/>
    <cellStyle name="Entrada 4 6 3" xfId="8056"/>
    <cellStyle name="Entrada 4 6 3 2" xfId="8057"/>
    <cellStyle name="Entrada 4 6 3 2 2" xfId="23466"/>
    <cellStyle name="Entrada 4 6 3 3" xfId="8058"/>
    <cellStyle name="Entrada 4 6 3 4" xfId="23467"/>
    <cellStyle name="Entrada 4 6 4" xfId="8059"/>
    <cellStyle name="Entrada 4 6 4 2" xfId="23468"/>
    <cellStyle name="Entrada 4 6 5" xfId="8060"/>
    <cellStyle name="Entrada 4 6 5 2" xfId="23469"/>
    <cellStyle name="Entrada 4 6 6" xfId="23470"/>
    <cellStyle name="Entrada 4 6 7" xfId="23471"/>
    <cellStyle name="Entrada 4 7" xfId="8061"/>
    <cellStyle name="Entrada 4 7 2" xfId="8062"/>
    <cellStyle name="Entrada 4 7 2 2" xfId="8063"/>
    <cellStyle name="Entrada 4 7 2 2 2" xfId="23472"/>
    <cellStyle name="Entrada 4 7 2 3" xfId="8064"/>
    <cellStyle name="Entrada 4 7 2 3 2" xfId="23473"/>
    <cellStyle name="Entrada 4 7 2 4" xfId="8065"/>
    <cellStyle name="Entrada 4 7 2 5" xfId="23474"/>
    <cellStyle name="Entrada 4 7 3" xfId="8066"/>
    <cellStyle name="Entrada 4 7 3 2" xfId="8067"/>
    <cellStyle name="Entrada 4 7 3 2 2" xfId="23475"/>
    <cellStyle name="Entrada 4 7 3 3" xfId="8068"/>
    <cellStyle name="Entrada 4 7 3 4" xfId="23476"/>
    <cellStyle name="Entrada 4 7 4" xfId="8069"/>
    <cellStyle name="Entrada 4 7 4 2" xfId="23477"/>
    <cellStyle name="Entrada 4 7 5" xfId="8070"/>
    <cellStyle name="Entrada 4 7 5 2" xfId="23478"/>
    <cellStyle name="Entrada 4 7 6" xfId="23479"/>
    <cellStyle name="Entrada 4 7 7" xfId="23480"/>
    <cellStyle name="Entrada 4 8" xfId="8071"/>
    <cellStyle name="Entrada 4 8 2" xfId="8072"/>
    <cellStyle name="Entrada 4 8 2 2" xfId="8073"/>
    <cellStyle name="Entrada 4 8 2 2 2" xfId="23481"/>
    <cellStyle name="Entrada 4 8 2 3" xfId="8074"/>
    <cellStyle name="Entrada 4 8 2 3 2" xfId="23482"/>
    <cellStyle name="Entrada 4 8 2 4" xfId="8075"/>
    <cellStyle name="Entrada 4 8 2 5" xfId="23483"/>
    <cellStyle name="Entrada 4 8 3" xfId="8076"/>
    <cellStyle name="Entrada 4 8 3 2" xfId="8077"/>
    <cellStyle name="Entrada 4 8 3 2 2" xfId="23484"/>
    <cellStyle name="Entrada 4 8 3 3" xfId="8078"/>
    <cellStyle name="Entrada 4 8 3 4" xfId="23485"/>
    <cellStyle name="Entrada 4 8 4" xfId="8079"/>
    <cellStyle name="Entrada 4 8 4 2" xfId="23486"/>
    <cellStyle name="Entrada 4 8 5" xfId="8080"/>
    <cellStyle name="Entrada 4 8 5 2" xfId="23487"/>
    <cellStyle name="Entrada 4 8 6" xfId="23488"/>
    <cellStyle name="Entrada 4 8 7" xfId="23489"/>
    <cellStyle name="Entrada 4 9" xfId="8081"/>
    <cellStyle name="Entrada 4 9 2" xfId="8082"/>
    <cellStyle name="Entrada 4 9 2 2" xfId="8083"/>
    <cellStyle name="Entrada 4 9 2 2 2" xfId="23490"/>
    <cellStyle name="Entrada 4 9 2 3" xfId="8084"/>
    <cellStyle name="Entrada 4 9 2 3 2" xfId="23491"/>
    <cellStyle name="Entrada 4 9 2 4" xfId="23492"/>
    <cellStyle name="Entrada 4 9 2 5" xfId="23493"/>
    <cellStyle name="Entrada 4 9 3" xfId="8085"/>
    <cellStyle name="Entrada 4 9 3 2" xfId="8086"/>
    <cellStyle name="Entrada 4 9 3 2 2" xfId="23494"/>
    <cellStyle name="Entrada 4 9 3 3" xfId="8087"/>
    <cellStyle name="Entrada 4 9 3 4" xfId="23495"/>
    <cellStyle name="Entrada 4 9 4" xfId="8088"/>
    <cellStyle name="Entrada 4 9 4 2" xfId="23496"/>
    <cellStyle name="Entrada 4 9 5" xfId="8089"/>
    <cellStyle name="Entrada 4 9 5 2" xfId="23497"/>
    <cellStyle name="Entrada 4 9 6" xfId="23498"/>
    <cellStyle name="Entrada 4 9 7" xfId="23499"/>
    <cellStyle name="Entrada 5" xfId="8090"/>
    <cellStyle name="Euro" xfId="8091"/>
    <cellStyle name="Euro 2" xfId="8092"/>
    <cellStyle name="Euro 2 2" xfId="8093"/>
    <cellStyle name="Euro 2 2 2" xfId="8094"/>
    <cellStyle name="Euro 2 2 2 2" xfId="8095"/>
    <cellStyle name="Euro 2 2 3" xfId="8096"/>
    <cellStyle name="Euro 2 2 3 2" xfId="8097"/>
    <cellStyle name="Euro 2 2 4" xfId="8098"/>
    <cellStyle name="Euro 2 3" xfId="8099"/>
    <cellStyle name="Euro 2 3 2" xfId="8100"/>
    <cellStyle name="Euro 2 3 2 2" xfId="8101"/>
    <cellStyle name="Euro 2 3 3" xfId="8102"/>
    <cellStyle name="Euro 2 3 4" xfId="8103"/>
    <cellStyle name="Euro 2 4" xfId="8104"/>
    <cellStyle name="Euro 2 5" xfId="8105"/>
    <cellStyle name="Euro 2 5 2" xfId="8106"/>
    <cellStyle name="Euro 2 6" xfId="8107"/>
    <cellStyle name="Euro 3" xfId="8108"/>
    <cellStyle name="Euro 3 2" xfId="8109"/>
    <cellStyle name="Euro 3 3" xfId="8110"/>
    <cellStyle name="Euro 3 3 2" xfId="8111"/>
    <cellStyle name="Euro 3 3 3" xfId="8112"/>
    <cellStyle name="Euro 3 4" xfId="8113"/>
    <cellStyle name="Euro 3 4 2" xfId="8114"/>
    <cellStyle name="Euro 3 4 3" xfId="8115"/>
    <cellStyle name="Euro 3 5" xfId="8116"/>
    <cellStyle name="Euro 4" xfId="8117"/>
    <cellStyle name="Euro 4 2" xfId="8118"/>
    <cellStyle name="Euro 4 3" xfId="8119"/>
    <cellStyle name="Euro 4 4" xfId="8120"/>
    <cellStyle name="Euro 4 5" xfId="8121"/>
    <cellStyle name="Euro 5" xfId="8122"/>
    <cellStyle name="Euro 5 2" xfId="8123"/>
    <cellStyle name="Euro 5 3" xfId="8124"/>
    <cellStyle name="Euro 6" xfId="8125"/>
    <cellStyle name="Euro 7" xfId="8126"/>
    <cellStyle name="Euro_Adicional No. 1  Edificio Biblioteca y Verja y parqueos  Universidad ITECO" xfId="8127"/>
    <cellStyle name="Excel Built-in Comma" xfId="8128"/>
    <cellStyle name="Excel Built-in Excel Built-in Excel Built-in Excel Built-in Excel Built-in Excel Built-in Normal" xfId="8129"/>
    <cellStyle name="Excel Built-in Normal" xfId="8130"/>
    <cellStyle name="Excel Built-in Normal 2" xfId="8131"/>
    <cellStyle name="Excel Built-in Normal 3" xfId="8132"/>
    <cellStyle name="Excel Built-in Normal 4" xfId="8133"/>
    <cellStyle name="Explanatory Text" xfId="8134"/>
    <cellStyle name="Explanatory Text 2" xfId="8135"/>
    <cellStyle name="F2" xfId="8136"/>
    <cellStyle name="F2 2" xfId="8137"/>
    <cellStyle name="F3" xfId="8138"/>
    <cellStyle name="F3 2" xfId="8139"/>
    <cellStyle name="F4" xfId="8140"/>
    <cellStyle name="F4 2" xfId="8141"/>
    <cellStyle name="F5" xfId="8142"/>
    <cellStyle name="F5 2" xfId="8143"/>
    <cellStyle name="F6" xfId="8144"/>
    <cellStyle name="F6 2" xfId="8145"/>
    <cellStyle name="F7" xfId="8146"/>
    <cellStyle name="F7 2" xfId="8147"/>
    <cellStyle name="F8" xfId="8148"/>
    <cellStyle name="F8 2" xfId="8149"/>
    <cellStyle name="Fecha" xfId="8150"/>
    <cellStyle name="Fijo" xfId="8151"/>
    <cellStyle name="Fixed" xfId="8152"/>
    <cellStyle name="Fixed 2" xfId="8153"/>
    <cellStyle name="Fixed 3" xfId="8154"/>
    <cellStyle name="Followed Hyperlink" xfId="8155"/>
    <cellStyle name="Good" xfId="8156"/>
    <cellStyle name="Good 2" xfId="8157"/>
    <cellStyle name="Heading 1" xfId="8158"/>
    <cellStyle name="Heading 1 2" xfId="8159"/>
    <cellStyle name="Heading 1 2 2" xfId="8160"/>
    <cellStyle name="Heading 1 3" xfId="8161"/>
    <cellStyle name="Heading 1 4" xfId="8162"/>
    <cellStyle name="Heading 1 5" xfId="8163"/>
    <cellStyle name="Heading 2" xfId="8164"/>
    <cellStyle name="Heading 2 2" xfId="8165"/>
    <cellStyle name="Heading 2 2 2" xfId="8166"/>
    <cellStyle name="Heading 2 3" xfId="8167"/>
    <cellStyle name="Heading 2 4" xfId="8168"/>
    <cellStyle name="Heading 3" xfId="8169"/>
    <cellStyle name="Heading 3 2" xfId="8170"/>
    <cellStyle name="Heading 3 2 2" xfId="8171"/>
    <cellStyle name="Heading 3 3" xfId="8172"/>
    <cellStyle name="Heading 3 3 2" xfId="8173"/>
    <cellStyle name="Heading 3 3 2 2" xfId="8174"/>
    <cellStyle name="Heading 3 3 3" xfId="8175"/>
    <cellStyle name="Heading 3 3 3 2" xfId="8176"/>
    <cellStyle name="Heading 3 3 4" xfId="8177"/>
    <cellStyle name="Heading 3 3 5" xfId="8178"/>
    <cellStyle name="Heading 3 3 6" xfId="8179"/>
    <cellStyle name="Heading 3 4" xfId="8180"/>
    <cellStyle name="Heading 3 4 2" xfId="8181"/>
    <cellStyle name="Heading 3 4 2 2" xfId="8182"/>
    <cellStyle name="Heading 3 4 3" xfId="8183"/>
    <cellStyle name="Heading 3 4 3 2" xfId="8184"/>
    <cellStyle name="Heading 3 4 4" xfId="8185"/>
    <cellStyle name="Heading 3 4 5" xfId="8186"/>
    <cellStyle name="Heading 3 4 6" xfId="8187"/>
    <cellStyle name="Heading 3 5" xfId="8188"/>
    <cellStyle name="Heading 3 5 2" xfId="8189"/>
    <cellStyle name="Heading 3 6" xfId="8190"/>
    <cellStyle name="Heading 3 6 2" xfId="8191"/>
    <cellStyle name="Heading 3 7" xfId="8192"/>
    <cellStyle name="Heading 3 8" xfId="8193"/>
    <cellStyle name="Heading 3 9" xfId="8194"/>
    <cellStyle name="Heading 4" xfId="8195"/>
    <cellStyle name="Heading 4 2" xfId="8196"/>
    <cellStyle name="HEADING1" xfId="8197"/>
    <cellStyle name="HEADING2" xfId="8198"/>
    <cellStyle name="Hipervínculo 2" xfId="8199"/>
    <cellStyle name="Hipervínculo 2 2" xfId="8200"/>
    <cellStyle name="Hipervínculo 2 3" xfId="8201"/>
    <cellStyle name="Hipervínculo 2 3 2" xfId="8202"/>
    <cellStyle name="Hipervínculo 2 3 3" xfId="8203"/>
    <cellStyle name="Hipervínculo 2 4" xfId="8204"/>
    <cellStyle name="Hipervínculo 2 5" xfId="8205"/>
    <cellStyle name="Hipervínculo 2 6" xfId="8206"/>
    <cellStyle name="Hipervínculo 3" xfId="8207"/>
    <cellStyle name="Hipervínculo 4" xfId="8208"/>
    <cellStyle name="Hipervínculo visitado 2" xfId="8209"/>
    <cellStyle name="Hipervínculo visitado 2 2" xfId="8210"/>
    <cellStyle name="Hipervínculo visitado 2 3" xfId="8211"/>
    <cellStyle name="Hipervínculo visitado 2 4" xfId="8212"/>
    <cellStyle name="Hyperlink" xfId="8213"/>
    <cellStyle name="Hyperlink 2" xfId="8214"/>
    <cellStyle name="Hyperlink 2 2" xfId="8215"/>
    <cellStyle name="Hyperlink 2 3" xfId="8216"/>
    <cellStyle name="Hyperlink 2 4" xfId="8217"/>
    <cellStyle name="Hyperlink_Analisis  drenaje pluvial 23 Junio 12.xls" xfId="8218"/>
    <cellStyle name="Incorrecto 2" xfId="8219"/>
    <cellStyle name="Incorrecto 2 2" xfId="8220"/>
    <cellStyle name="Incorrecto 2 2 2" xfId="8221"/>
    <cellStyle name="Incorrecto 2 2 3" xfId="8222"/>
    <cellStyle name="Incorrecto 2 3" xfId="8223"/>
    <cellStyle name="Incorrecto 3" xfId="8224"/>
    <cellStyle name="Incorrecto 4" xfId="8225"/>
    <cellStyle name="Incorrecto 5" xfId="8226"/>
    <cellStyle name="Input" xfId="8227"/>
    <cellStyle name="Input 10" xfId="8228"/>
    <cellStyle name="Input 10 2" xfId="8229"/>
    <cellStyle name="Input 10 2 2" xfId="8230"/>
    <cellStyle name="Input 10 2 2 2" xfId="23500"/>
    <cellStyle name="Input 10 2 3" xfId="8231"/>
    <cellStyle name="Input 10 2 3 2" xfId="23501"/>
    <cellStyle name="Input 10 2 4" xfId="23502"/>
    <cellStyle name="Input 10 2 5" xfId="23503"/>
    <cellStyle name="Input 10 3" xfId="8232"/>
    <cellStyle name="Input 10 3 2" xfId="8233"/>
    <cellStyle name="Input 10 3 2 2" xfId="23504"/>
    <cellStyle name="Input 10 3 3" xfId="8234"/>
    <cellStyle name="Input 10 3 4" xfId="23505"/>
    <cellStyle name="Input 10 4" xfId="8235"/>
    <cellStyle name="Input 10 4 2" xfId="23506"/>
    <cellStyle name="Input 10 5" xfId="8236"/>
    <cellStyle name="Input 10 5 2" xfId="23507"/>
    <cellStyle name="Input 10 6" xfId="23508"/>
    <cellStyle name="Input 10 7" xfId="23509"/>
    <cellStyle name="Input 11" xfId="8237"/>
    <cellStyle name="Input 11 2" xfId="8238"/>
    <cellStyle name="Input 11 2 2" xfId="8239"/>
    <cellStyle name="Input 11 2 2 2" xfId="23510"/>
    <cellStyle name="Input 11 2 3" xfId="8240"/>
    <cellStyle name="Input 11 2 3 2" xfId="23511"/>
    <cellStyle name="Input 11 2 4" xfId="23512"/>
    <cellStyle name="Input 11 2 5" xfId="23513"/>
    <cellStyle name="Input 11 3" xfId="8241"/>
    <cellStyle name="Input 11 3 2" xfId="8242"/>
    <cellStyle name="Input 11 3 2 2" xfId="23514"/>
    <cellStyle name="Input 11 3 3" xfId="8243"/>
    <cellStyle name="Input 11 3 4" xfId="23515"/>
    <cellStyle name="Input 11 4" xfId="8244"/>
    <cellStyle name="Input 11 4 2" xfId="23516"/>
    <cellStyle name="Input 11 5" xfId="8245"/>
    <cellStyle name="Input 11 5 2" xfId="23517"/>
    <cellStyle name="Input 11 6" xfId="23518"/>
    <cellStyle name="Input 11 7" xfId="23519"/>
    <cellStyle name="Input 12" xfId="8246"/>
    <cellStyle name="Input 12 2" xfId="8247"/>
    <cellStyle name="Input 12 2 2" xfId="23520"/>
    <cellStyle name="Input 12 3" xfId="8248"/>
    <cellStyle name="Input 12 3 2" xfId="23521"/>
    <cellStyle name="Input 12 4" xfId="23522"/>
    <cellStyle name="Input 12 5" xfId="23523"/>
    <cellStyle name="Input 13" xfId="8249"/>
    <cellStyle name="Input 13 2" xfId="8250"/>
    <cellStyle name="Input 13 2 2" xfId="23524"/>
    <cellStyle name="Input 13 3" xfId="8251"/>
    <cellStyle name="Input 13 4" xfId="23525"/>
    <cellStyle name="Input 14" xfId="8252"/>
    <cellStyle name="Input 14 2" xfId="23526"/>
    <cellStyle name="Input 15" xfId="8253"/>
    <cellStyle name="Input 15 2" xfId="23527"/>
    <cellStyle name="Input 16" xfId="23528"/>
    <cellStyle name="Input 17" xfId="23529"/>
    <cellStyle name="Input 2" xfId="8254"/>
    <cellStyle name="Input 2 10" xfId="8255"/>
    <cellStyle name="Input 2 10 2" xfId="8256"/>
    <cellStyle name="Input 2 10 2 2" xfId="23530"/>
    <cellStyle name="Input 2 10 3" xfId="8257"/>
    <cellStyle name="Input 2 10 4" xfId="23531"/>
    <cellStyle name="Input 2 11" xfId="8258"/>
    <cellStyle name="Input 2 11 2" xfId="23532"/>
    <cellStyle name="Input 2 12" xfId="8259"/>
    <cellStyle name="Input 2 12 2" xfId="23533"/>
    <cellStyle name="Input 2 13" xfId="23534"/>
    <cellStyle name="Input 2 14" xfId="23535"/>
    <cellStyle name="Input 2 2" xfId="8260"/>
    <cellStyle name="Input 2 2 2" xfId="8261"/>
    <cellStyle name="Input 2 2 2 2" xfId="8262"/>
    <cellStyle name="Input 2 2 2 2 2" xfId="8263"/>
    <cellStyle name="Input 2 2 2 2 2 2" xfId="23536"/>
    <cellStyle name="Input 2 2 2 2 3" xfId="8264"/>
    <cellStyle name="Input 2 2 2 2 3 2" xfId="23537"/>
    <cellStyle name="Input 2 2 2 2 4" xfId="8265"/>
    <cellStyle name="Input 2 2 2 2 5" xfId="23538"/>
    <cellStyle name="Input 2 2 2 3" xfId="8266"/>
    <cellStyle name="Input 2 2 2 3 2" xfId="8267"/>
    <cellStyle name="Input 2 2 2 3 2 2" xfId="23539"/>
    <cellStyle name="Input 2 2 2 3 3" xfId="8268"/>
    <cellStyle name="Input 2 2 2 3 4" xfId="23540"/>
    <cellStyle name="Input 2 2 2 4" xfId="8269"/>
    <cellStyle name="Input 2 2 2 4 2" xfId="23541"/>
    <cellStyle name="Input 2 2 2 5" xfId="8270"/>
    <cellStyle name="Input 2 2 2 5 2" xfId="23542"/>
    <cellStyle name="Input 2 2 2 6" xfId="23543"/>
    <cellStyle name="Input 2 2 2 7" xfId="23544"/>
    <cellStyle name="Input 2 2 3" xfId="8271"/>
    <cellStyle name="Input 2 2 3 2" xfId="8272"/>
    <cellStyle name="Input 2 2 3 2 2" xfId="8273"/>
    <cellStyle name="Input 2 2 3 2 2 2" xfId="23545"/>
    <cellStyle name="Input 2 2 3 2 3" xfId="8274"/>
    <cellStyle name="Input 2 2 3 2 3 2" xfId="23546"/>
    <cellStyle name="Input 2 2 3 2 4" xfId="8275"/>
    <cellStyle name="Input 2 2 3 2 5" xfId="23547"/>
    <cellStyle name="Input 2 2 3 3" xfId="8276"/>
    <cellStyle name="Input 2 2 3 3 2" xfId="8277"/>
    <cellStyle name="Input 2 2 3 3 2 2" xfId="23548"/>
    <cellStyle name="Input 2 2 3 3 3" xfId="8278"/>
    <cellStyle name="Input 2 2 3 3 4" xfId="23549"/>
    <cellStyle name="Input 2 2 3 4" xfId="8279"/>
    <cellStyle name="Input 2 2 3 4 2" xfId="23550"/>
    <cellStyle name="Input 2 2 3 5" xfId="8280"/>
    <cellStyle name="Input 2 2 3 5 2" xfId="23551"/>
    <cellStyle name="Input 2 2 3 6" xfId="23552"/>
    <cellStyle name="Input 2 2 3 7" xfId="23553"/>
    <cellStyle name="Input 2 2 4" xfId="8281"/>
    <cellStyle name="Input 2 2 4 2" xfId="8282"/>
    <cellStyle name="Input 2 2 4 2 2" xfId="23554"/>
    <cellStyle name="Input 2 2 4 3" xfId="8283"/>
    <cellStyle name="Input 2 2 4 3 2" xfId="23555"/>
    <cellStyle name="Input 2 2 4 4" xfId="8284"/>
    <cellStyle name="Input 2 2 4 5" xfId="23556"/>
    <cellStyle name="Input 2 2 5" xfId="8285"/>
    <cellStyle name="Input 2 2 5 2" xfId="8286"/>
    <cellStyle name="Input 2 2 5 2 2" xfId="23557"/>
    <cellStyle name="Input 2 2 5 3" xfId="8287"/>
    <cellStyle name="Input 2 2 5 4" xfId="23558"/>
    <cellStyle name="Input 2 2 6" xfId="8288"/>
    <cellStyle name="Input 2 2 6 2" xfId="23559"/>
    <cellStyle name="Input 2 2 7" xfId="8289"/>
    <cellStyle name="Input 2 2 7 2" xfId="23560"/>
    <cellStyle name="Input 2 2 8" xfId="23561"/>
    <cellStyle name="Input 2 2 9" xfId="23562"/>
    <cellStyle name="Input 2 3" xfId="8290"/>
    <cellStyle name="Input 2 3 2" xfId="8291"/>
    <cellStyle name="Input 2 3 2 2" xfId="8292"/>
    <cellStyle name="Input 2 3 2 2 2" xfId="23563"/>
    <cellStyle name="Input 2 3 2 3" xfId="8293"/>
    <cellStyle name="Input 2 3 2 3 2" xfId="23564"/>
    <cellStyle name="Input 2 3 2 4" xfId="8294"/>
    <cellStyle name="Input 2 3 2 5" xfId="23565"/>
    <cellStyle name="Input 2 3 3" xfId="8295"/>
    <cellStyle name="Input 2 3 3 2" xfId="8296"/>
    <cellStyle name="Input 2 3 3 2 2" xfId="23566"/>
    <cellStyle name="Input 2 3 3 3" xfId="8297"/>
    <cellStyle name="Input 2 3 3 4" xfId="23567"/>
    <cellStyle name="Input 2 3 4" xfId="8298"/>
    <cellStyle name="Input 2 3 4 2" xfId="23568"/>
    <cellStyle name="Input 2 3 5" xfId="8299"/>
    <cellStyle name="Input 2 3 5 2" xfId="23569"/>
    <cellStyle name="Input 2 3 6" xfId="23570"/>
    <cellStyle name="Input 2 3 7" xfId="23571"/>
    <cellStyle name="Input 2 4" xfId="8300"/>
    <cellStyle name="Input 2 4 2" xfId="8301"/>
    <cellStyle name="Input 2 4 2 2" xfId="8302"/>
    <cellStyle name="Input 2 4 2 2 2" xfId="23572"/>
    <cellStyle name="Input 2 4 2 3" xfId="8303"/>
    <cellStyle name="Input 2 4 2 3 2" xfId="23573"/>
    <cellStyle name="Input 2 4 2 4" xfId="8304"/>
    <cellStyle name="Input 2 4 2 5" xfId="23574"/>
    <cellStyle name="Input 2 4 3" xfId="8305"/>
    <cellStyle name="Input 2 4 3 2" xfId="8306"/>
    <cellStyle name="Input 2 4 3 2 2" xfId="23575"/>
    <cellStyle name="Input 2 4 3 3" xfId="8307"/>
    <cellStyle name="Input 2 4 3 4" xfId="23576"/>
    <cellStyle name="Input 2 4 4" xfId="8308"/>
    <cellStyle name="Input 2 4 4 2" xfId="23577"/>
    <cellStyle name="Input 2 4 5" xfId="8309"/>
    <cellStyle name="Input 2 4 5 2" xfId="23578"/>
    <cellStyle name="Input 2 4 6" xfId="23579"/>
    <cellStyle name="Input 2 4 7" xfId="23580"/>
    <cellStyle name="Input 2 5" xfId="8310"/>
    <cellStyle name="Input 2 5 2" xfId="8311"/>
    <cellStyle name="Input 2 5 2 2" xfId="8312"/>
    <cellStyle name="Input 2 5 2 2 2" xfId="23581"/>
    <cellStyle name="Input 2 5 2 3" xfId="8313"/>
    <cellStyle name="Input 2 5 2 3 2" xfId="23582"/>
    <cellStyle name="Input 2 5 2 4" xfId="8314"/>
    <cellStyle name="Input 2 5 2 5" xfId="23583"/>
    <cellStyle name="Input 2 5 3" xfId="8315"/>
    <cellStyle name="Input 2 5 3 2" xfId="8316"/>
    <cellStyle name="Input 2 5 3 2 2" xfId="23584"/>
    <cellStyle name="Input 2 5 3 3" xfId="8317"/>
    <cellStyle name="Input 2 5 3 4" xfId="23585"/>
    <cellStyle name="Input 2 5 4" xfId="8318"/>
    <cellStyle name="Input 2 5 4 2" xfId="23586"/>
    <cellStyle name="Input 2 5 5" xfId="8319"/>
    <cellStyle name="Input 2 5 5 2" xfId="23587"/>
    <cellStyle name="Input 2 5 6" xfId="23588"/>
    <cellStyle name="Input 2 5 7" xfId="23589"/>
    <cellStyle name="Input 2 6" xfId="8320"/>
    <cellStyle name="Input 2 6 2" xfId="8321"/>
    <cellStyle name="Input 2 6 2 2" xfId="8322"/>
    <cellStyle name="Input 2 6 2 2 2" xfId="23590"/>
    <cellStyle name="Input 2 6 2 3" xfId="8323"/>
    <cellStyle name="Input 2 6 2 3 2" xfId="23591"/>
    <cellStyle name="Input 2 6 2 4" xfId="8324"/>
    <cellStyle name="Input 2 6 2 5" xfId="23592"/>
    <cellStyle name="Input 2 6 3" xfId="8325"/>
    <cellStyle name="Input 2 6 3 2" xfId="8326"/>
    <cellStyle name="Input 2 6 3 2 2" xfId="23593"/>
    <cellStyle name="Input 2 6 3 3" xfId="8327"/>
    <cellStyle name="Input 2 6 3 4" xfId="23594"/>
    <cellStyle name="Input 2 6 4" xfId="8328"/>
    <cellStyle name="Input 2 6 4 2" xfId="23595"/>
    <cellStyle name="Input 2 6 5" xfId="8329"/>
    <cellStyle name="Input 2 6 5 2" xfId="23596"/>
    <cellStyle name="Input 2 6 6" xfId="23597"/>
    <cellStyle name="Input 2 6 7" xfId="23598"/>
    <cellStyle name="Input 2 7" xfId="8330"/>
    <cellStyle name="Input 2 7 2" xfId="8331"/>
    <cellStyle name="Input 2 7 2 2" xfId="8332"/>
    <cellStyle name="Input 2 7 2 2 2" xfId="23599"/>
    <cellStyle name="Input 2 7 2 3" xfId="8333"/>
    <cellStyle name="Input 2 7 2 3 2" xfId="23600"/>
    <cellStyle name="Input 2 7 2 4" xfId="8334"/>
    <cellStyle name="Input 2 7 2 5" xfId="23601"/>
    <cellStyle name="Input 2 7 3" xfId="8335"/>
    <cellStyle name="Input 2 7 3 2" xfId="8336"/>
    <cellStyle name="Input 2 7 3 2 2" xfId="23602"/>
    <cellStyle name="Input 2 7 3 3" xfId="8337"/>
    <cellStyle name="Input 2 7 3 4" xfId="23603"/>
    <cellStyle name="Input 2 7 4" xfId="8338"/>
    <cellStyle name="Input 2 7 4 2" xfId="23604"/>
    <cellStyle name="Input 2 7 5" xfId="8339"/>
    <cellStyle name="Input 2 7 5 2" xfId="23605"/>
    <cellStyle name="Input 2 7 6" xfId="23606"/>
    <cellStyle name="Input 2 7 7" xfId="23607"/>
    <cellStyle name="Input 2 8" xfId="8340"/>
    <cellStyle name="Input 2 8 2" xfId="8341"/>
    <cellStyle name="Input 2 8 2 2" xfId="8342"/>
    <cellStyle name="Input 2 8 2 2 2" xfId="23608"/>
    <cellStyle name="Input 2 8 2 3" xfId="8343"/>
    <cellStyle name="Input 2 8 2 3 2" xfId="23609"/>
    <cellStyle name="Input 2 8 2 4" xfId="8344"/>
    <cellStyle name="Input 2 8 2 5" xfId="23610"/>
    <cellStyle name="Input 2 8 3" xfId="8345"/>
    <cellStyle name="Input 2 8 3 2" xfId="8346"/>
    <cellStyle name="Input 2 8 3 2 2" xfId="23611"/>
    <cellStyle name="Input 2 8 3 3" xfId="8347"/>
    <cellStyle name="Input 2 8 3 4" xfId="23612"/>
    <cellStyle name="Input 2 8 4" xfId="8348"/>
    <cellStyle name="Input 2 8 4 2" xfId="23613"/>
    <cellStyle name="Input 2 8 5" xfId="8349"/>
    <cellStyle name="Input 2 8 5 2" xfId="23614"/>
    <cellStyle name="Input 2 8 6" xfId="23615"/>
    <cellStyle name="Input 2 8 7" xfId="23616"/>
    <cellStyle name="Input 2 9" xfId="8350"/>
    <cellStyle name="Input 2 9 2" xfId="8351"/>
    <cellStyle name="Input 2 9 2 2" xfId="23617"/>
    <cellStyle name="Input 2 9 3" xfId="8352"/>
    <cellStyle name="Input 2 9 3 2" xfId="23618"/>
    <cellStyle name="Input 2 9 4" xfId="8353"/>
    <cellStyle name="Input 2 9 5" xfId="23619"/>
    <cellStyle name="Input 3" xfId="8354"/>
    <cellStyle name="Input 3 2" xfId="8355"/>
    <cellStyle name="Input 3 2 2" xfId="8356"/>
    <cellStyle name="Input 3 2 2 2" xfId="8357"/>
    <cellStyle name="Input 3 2 2 2 2" xfId="23620"/>
    <cellStyle name="Input 3 2 2 3" xfId="8358"/>
    <cellStyle name="Input 3 2 2 3 2" xfId="23621"/>
    <cellStyle name="Input 3 2 2 4" xfId="8359"/>
    <cellStyle name="Input 3 2 2 5" xfId="23622"/>
    <cellStyle name="Input 3 2 3" xfId="8360"/>
    <cellStyle name="Input 3 2 3 2" xfId="8361"/>
    <cellStyle name="Input 3 2 3 2 2" xfId="23623"/>
    <cellStyle name="Input 3 2 3 3" xfId="8362"/>
    <cellStyle name="Input 3 2 3 4" xfId="23624"/>
    <cellStyle name="Input 3 2 4" xfId="8363"/>
    <cellStyle name="Input 3 2 4 2" xfId="23625"/>
    <cellStyle name="Input 3 2 5" xfId="8364"/>
    <cellStyle name="Input 3 2 5 2" xfId="23626"/>
    <cellStyle name="Input 3 2 6" xfId="23627"/>
    <cellStyle name="Input 3 2 7" xfId="23628"/>
    <cellStyle name="Input 3 3" xfId="8365"/>
    <cellStyle name="Input 3 3 2" xfId="8366"/>
    <cellStyle name="Input 3 3 2 2" xfId="8367"/>
    <cellStyle name="Input 3 3 2 2 2" xfId="23629"/>
    <cellStyle name="Input 3 3 2 3" xfId="8368"/>
    <cellStyle name="Input 3 3 2 3 2" xfId="23630"/>
    <cellStyle name="Input 3 3 2 4" xfId="8369"/>
    <cellStyle name="Input 3 3 2 5" xfId="23631"/>
    <cellStyle name="Input 3 3 3" xfId="8370"/>
    <cellStyle name="Input 3 3 3 2" xfId="8371"/>
    <cellStyle name="Input 3 3 3 2 2" xfId="23632"/>
    <cellStyle name="Input 3 3 3 3" xfId="8372"/>
    <cellStyle name="Input 3 3 3 4" xfId="23633"/>
    <cellStyle name="Input 3 3 4" xfId="8373"/>
    <cellStyle name="Input 3 3 4 2" xfId="23634"/>
    <cellStyle name="Input 3 3 5" xfId="8374"/>
    <cellStyle name="Input 3 3 5 2" xfId="23635"/>
    <cellStyle name="Input 3 3 6" xfId="23636"/>
    <cellStyle name="Input 3 3 7" xfId="23637"/>
    <cellStyle name="Input 3 4" xfId="8375"/>
    <cellStyle name="Input 3 4 2" xfId="8376"/>
    <cellStyle name="Input 3 4 2 2" xfId="23638"/>
    <cellStyle name="Input 3 4 3" xfId="8377"/>
    <cellStyle name="Input 3 4 3 2" xfId="23639"/>
    <cellStyle name="Input 3 4 4" xfId="8378"/>
    <cellStyle name="Input 3 4 5" xfId="23640"/>
    <cellStyle name="Input 3 5" xfId="8379"/>
    <cellStyle name="Input 3 5 2" xfId="8380"/>
    <cellStyle name="Input 3 5 2 2" xfId="23641"/>
    <cellStyle name="Input 3 5 3" xfId="8381"/>
    <cellStyle name="Input 3 5 4" xfId="23642"/>
    <cellStyle name="Input 3 6" xfId="8382"/>
    <cellStyle name="Input 3 6 2" xfId="23643"/>
    <cellStyle name="Input 3 7" xfId="8383"/>
    <cellStyle name="Input 3 7 2" xfId="23644"/>
    <cellStyle name="Input 3 8" xfId="23645"/>
    <cellStyle name="Input 3 9" xfId="23646"/>
    <cellStyle name="Input 4" xfId="8384"/>
    <cellStyle name="Input 4 2" xfId="8385"/>
    <cellStyle name="Input 4 2 2" xfId="8386"/>
    <cellStyle name="Input 4 2 2 2" xfId="23647"/>
    <cellStyle name="Input 4 2 3" xfId="8387"/>
    <cellStyle name="Input 4 2 3 2" xfId="23648"/>
    <cellStyle name="Input 4 2 4" xfId="8388"/>
    <cellStyle name="Input 4 2 5" xfId="23649"/>
    <cellStyle name="Input 4 3" xfId="8389"/>
    <cellStyle name="Input 4 3 2" xfId="8390"/>
    <cellStyle name="Input 4 3 2 2" xfId="23650"/>
    <cellStyle name="Input 4 3 3" xfId="8391"/>
    <cellStyle name="Input 4 3 4" xfId="23651"/>
    <cellStyle name="Input 4 4" xfId="8392"/>
    <cellStyle name="Input 4 4 2" xfId="23652"/>
    <cellStyle name="Input 4 5" xfId="8393"/>
    <cellStyle name="Input 4 5 2" xfId="23653"/>
    <cellStyle name="Input 4 6" xfId="23654"/>
    <cellStyle name="Input 4 7" xfId="23655"/>
    <cellStyle name="Input 5" xfId="8394"/>
    <cellStyle name="Input 5 2" xfId="8395"/>
    <cellStyle name="Input 5 2 2" xfId="8396"/>
    <cellStyle name="Input 5 2 2 2" xfId="23656"/>
    <cellStyle name="Input 5 2 3" xfId="8397"/>
    <cellStyle name="Input 5 2 3 2" xfId="23657"/>
    <cellStyle name="Input 5 2 4" xfId="8398"/>
    <cellStyle name="Input 5 2 5" xfId="23658"/>
    <cellStyle name="Input 5 3" xfId="8399"/>
    <cellStyle name="Input 5 3 2" xfId="8400"/>
    <cellStyle name="Input 5 3 2 2" xfId="23659"/>
    <cellStyle name="Input 5 3 3" xfId="8401"/>
    <cellStyle name="Input 5 3 4" xfId="23660"/>
    <cellStyle name="Input 5 4" xfId="8402"/>
    <cellStyle name="Input 5 4 2" xfId="23661"/>
    <cellStyle name="Input 5 5" xfId="8403"/>
    <cellStyle name="Input 5 5 2" xfId="23662"/>
    <cellStyle name="Input 5 6" xfId="23663"/>
    <cellStyle name="Input 5 7" xfId="23664"/>
    <cellStyle name="Input 6" xfId="8404"/>
    <cellStyle name="Input 6 2" xfId="8405"/>
    <cellStyle name="Input 6 2 2" xfId="8406"/>
    <cellStyle name="Input 6 2 2 2" xfId="23665"/>
    <cellStyle name="Input 6 2 3" xfId="8407"/>
    <cellStyle name="Input 6 2 3 2" xfId="23666"/>
    <cellStyle name="Input 6 2 4" xfId="8408"/>
    <cellStyle name="Input 6 2 5" xfId="23667"/>
    <cellStyle name="Input 6 3" xfId="8409"/>
    <cellStyle name="Input 6 3 2" xfId="8410"/>
    <cellStyle name="Input 6 3 2 2" xfId="23668"/>
    <cellStyle name="Input 6 3 3" xfId="8411"/>
    <cellStyle name="Input 6 3 4" xfId="23669"/>
    <cellStyle name="Input 6 4" xfId="8412"/>
    <cellStyle name="Input 6 4 2" xfId="23670"/>
    <cellStyle name="Input 6 5" xfId="8413"/>
    <cellStyle name="Input 6 5 2" xfId="23671"/>
    <cellStyle name="Input 6 6" xfId="23672"/>
    <cellStyle name="Input 6 7" xfId="23673"/>
    <cellStyle name="Input 7" xfId="8414"/>
    <cellStyle name="Input 7 2" xfId="8415"/>
    <cellStyle name="Input 7 2 2" xfId="8416"/>
    <cellStyle name="Input 7 2 2 2" xfId="23674"/>
    <cellStyle name="Input 7 2 3" xfId="8417"/>
    <cellStyle name="Input 7 2 3 2" xfId="23675"/>
    <cellStyle name="Input 7 2 4" xfId="8418"/>
    <cellStyle name="Input 7 2 5" xfId="23676"/>
    <cellStyle name="Input 7 3" xfId="8419"/>
    <cellStyle name="Input 7 3 2" xfId="8420"/>
    <cellStyle name="Input 7 3 2 2" xfId="23677"/>
    <cellStyle name="Input 7 3 3" xfId="8421"/>
    <cellStyle name="Input 7 3 4" xfId="23678"/>
    <cellStyle name="Input 7 4" xfId="8422"/>
    <cellStyle name="Input 7 4 2" xfId="23679"/>
    <cellStyle name="Input 7 5" xfId="8423"/>
    <cellStyle name="Input 7 5 2" xfId="23680"/>
    <cellStyle name="Input 7 6" xfId="23681"/>
    <cellStyle name="Input 7 7" xfId="23682"/>
    <cellStyle name="Input 8" xfId="8424"/>
    <cellStyle name="Input 8 2" xfId="8425"/>
    <cellStyle name="Input 8 2 2" xfId="8426"/>
    <cellStyle name="Input 8 2 2 2" xfId="23683"/>
    <cellStyle name="Input 8 2 3" xfId="8427"/>
    <cellStyle name="Input 8 2 3 2" xfId="23684"/>
    <cellStyle name="Input 8 2 4" xfId="8428"/>
    <cellStyle name="Input 8 2 5" xfId="23685"/>
    <cellStyle name="Input 8 3" xfId="8429"/>
    <cellStyle name="Input 8 3 2" xfId="8430"/>
    <cellStyle name="Input 8 3 2 2" xfId="23686"/>
    <cellStyle name="Input 8 3 3" xfId="8431"/>
    <cellStyle name="Input 8 3 4" xfId="23687"/>
    <cellStyle name="Input 8 4" xfId="8432"/>
    <cellStyle name="Input 8 4 2" xfId="23688"/>
    <cellStyle name="Input 8 5" xfId="8433"/>
    <cellStyle name="Input 8 5 2" xfId="23689"/>
    <cellStyle name="Input 8 6" xfId="23690"/>
    <cellStyle name="Input 8 7" xfId="23691"/>
    <cellStyle name="Input 9" xfId="8434"/>
    <cellStyle name="Input 9 2" xfId="8435"/>
    <cellStyle name="Input 9 2 2" xfId="8436"/>
    <cellStyle name="Input 9 2 2 2" xfId="23692"/>
    <cellStyle name="Input 9 2 3" xfId="8437"/>
    <cellStyle name="Input 9 2 3 2" xfId="23693"/>
    <cellStyle name="Input 9 2 4" xfId="8438"/>
    <cellStyle name="Input 9 2 5" xfId="23694"/>
    <cellStyle name="Input 9 3" xfId="8439"/>
    <cellStyle name="Input 9 3 2" xfId="8440"/>
    <cellStyle name="Input 9 3 2 2" xfId="23695"/>
    <cellStyle name="Input 9 3 3" xfId="8441"/>
    <cellStyle name="Input 9 3 4" xfId="23696"/>
    <cellStyle name="Input 9 4" xfId="8442"/>
    <cellStyle name="Input 9 4 2" xfId="23697"/>
    <cellStyle name="Input 9 5" xfId="8443"/>
    <cellStyle name="Input 9 5 2" xfId="23698"/>
    <cellStyle name="Input 9 6" xfId="23699"/>
    <cellStyle name="Input 9 7" xfId="23700"/>
    <cellStyle name="Linked Cell" xfId="8444"/>
    <cellStyle name="Linked Cell 2" xfId="8445"/>
    <cellStyle name="Millares [0] 2" xfId="8446"/>
    <cellStyle name="Millares [0] 2 2" xfId="8447"/>
    <cellStyle name="Millares [0] 2 2 2" xfId="8448"/>
    <cellStyle name="Millares [0] 2 2 2 2" xfId="8449"/>
    <cellStyle name="Millares [0] 2 2 2 2 2" xfId="23701"/>
    <cellStyle name="Millares [0] 2 2 2 3" xfId="8450"/>
    <cellStyle name="Millares [0] 2 2 2 3 2" xfId="23702"/>
    <cellStyle name="Millares [0] 2 2 2 4" xfId="8451"/>
    <cellStyle name="Millares [0] 2 2 2 4 2" xfId="23703"/>
    <cellStyle name="Millares [0] 2 2 2 5" xfId="23704"/>
    <cellStyle name="Millares [0] 2 2 3" xfId="8452"/>
    <cellStyle name="Millares [0] 2 2 3 2" xfId="23705"/>
    <cellStyle name="Millares [0] 2 2 4" xfId="8453"/>
    <cellStyle name="Millares [0] 2 2 4 2" xfId="23706"/>
    <cellStyle name="Millares [0] 2 2 5" xfId="8454"/>
    <cellStyle name="Millares [0] 2 2 5 2" xfId="23707"/>
    <cellStyle name="Millares [0] 2 2 6" xfId="23708"/>
    <cellStyle name="Millares [0] 2 3" xfId="8455"/>
    <cellStyle name="Millares [0] 2 3 2" xfId="8456"/>
    <cellStyle name="Millares [0] 2 3 2 2" xfId="23709"/>
    <cellStyle name="Millares [0] 2 3 3" xfId="8457"/>
    <cellStyle name="Millares [0] 2 3 3 2" xfId="23710"/>
    <cellStyle name="Millares [0] 2 3 4" xfId="8458"/>
    <cellStyle name="Millares [0] 2 3 4 2" xfId="23711"/>
    <cellStyle name="Millares [0] 2 3 5" xfId="23712"/>
    <cellStyle name="Millares [0] 2 4" xfId="8459"/>
    <cellStyle name="Millares [0] 2 4 2" xfId="8460"/>
    <cellStyle name="Millares [0] 2 4 2 2" xfId="23713"/>
    <cellStyle name="Millares [0] 2 5" xfId="8461"/>
    <cellStyle name="Millares [0] 2 5 2" xfId="8462"/>
    <cellStyle name="Millares [0] 2 5 2 2" xfId="23714"/>
    <cellStyle name="Millares [0] 2 5 3" xfId="8463"/>
    <cellStyle name="Millares [0] 2 5 3 2" xfId="23715"/>
    <cellStyle name="Millares [0] 2 5 4" xfId="8464"/>
    <cellStyle name="Millares [0] 2 5 4 2" xfId="23716"/>
    <cellStyle name="Millares [0] 2 5 5" xfId="23717"/>
    <cellStyle name="Millares [0] 2 6" xfId="8465"/>
    <cellStyle name="Millares [0] 2 6 2" xfId="8466"/>
    <cellStyle name="Millares [0] 2 6 2 2" xfId="23718"/>
    <cellStyle name="Millares [0] 2 6 3" xfId="8467"/>
    <cellStyle name="Millares [0] 2 6 3 2" xfId="23719"/>
    <cellStyle name="Millares [0] 2 6 4" xfId="8468"/>
    <cellStyle name="Millares [0] 2 6 4 2" xfId="23720"/>
    <cellStyle name="Millares [0] 2 6 5" xfId="23721"/>
    <cellStyle name="Millares [0] 3" xfId="8469"/>
    <cellStyle name="Millares [0] 3 2" xfId="8470"/>
    <cellStyle name="Millares [0] 3 2 2" xfId="8471"/>
    <cellStyle name="Millares [0] 3 2 2 2" xfId="8472"/>
    <cellStyle name="Millares [0] 3 2 2 2 2" xfId="23722"/>
    <cellStyle name="Millares [0] 3 2 2 3" xfId="8473"/>
    <cellStyle name="Millares [0] 3 2 2 3 2" xfId="23723"/>
    <cellStyle name="Millares [0] 3 2 2 4" xfId="8474"/>
    <cellStyle name="Millares [0] 3 2 2 4 2" xfId="23724"/>
    <cellStyle name="Millares [0] 3 2 2 5" xfId="23725"/>
    <cellStyle name="Millares [0] 3 2 3" xfId="8475"/>
    <cellStyle name="Millares [0] 3 2 3 2" xfId="23726"/>
    <cellStyle name="Millares [0] 3 2 4" xfId="8476"/>
    <cellStyle name="Millares [0] 3 2 4 2" xfId="23727"/>
    <cellStyle name="Millares [0] 3 2 5" xfId="8477"/>
    <cellStyle name="Millares [0] 3 2 5 2" xfId="23728"/>
    <cellStyle name="Millares [0] 3 2 6" xfId="23729"/>
    <cellStyle name="Millares [0] 3 3" xfId="8478"/>
    <cellStyle name="Millares [0] 3 3 2" xfId="8479"/>
    <cellStyle name="Millares [0] 3 3 2 2" xfId="23730"/>
    <cellStyle name="Millares [0] 3 3 3" xfId="8480"/>
    <cellStyle name="Millares [0] 3 3 3 2" xfId="23731"/>
    <cellStyle name="Millares [0] 3 3 4" xfId="8481"/>
    <cellStyle name="Millares [0] 3 3 4 2" xfId="23732"/>
    <cellStyle name="Millares [0] 3 3 5" xfId="23733"/>
    <cellStyle name="Millares [0] 3 4" xfId="8482"/>
    <cellStyle name="Millares [0] 3 4 2" xfId="8483"/>
    <cellStyle name="Millares [0] 3 4 2 2" xfId="23734"/>
    <cellStyle name="Millares [0] 3 4 3" xfId="8484"/>
    <cellStyle name="Millares [0] 3 4 3 2" xfId="23735"/>
    <cellStyle name="Millares [0] 3 4 4" xfId="8485"/>
    <cellStyle name="Millares [0] 3 4 4 2" xfId="23736"/>
    <cellStyle name="Millares [0] 3 4 5" xfId="23737"/>
    <cellStyle name="Millares [0] 5" xfId="8486"/>
    <cellStyle name="Millares [0] 5 2" xfId="8487"/>
    <cellStyle name="Millares [0] 5 3" xfId="8488"/>
    <cellStyle name="Millares [0] 5 4" xfId="8489"/>
    <cellStyle name="Millares 10" xfId="8490"/>
    <cellStyle name="Millares 10 2" xfId="8491"/>
    <cellStyle name="Millares 10 2 2" xfId="8492"/>
    <cellStyle name="Millares 10 2 2 2" xfId="8493"/>
    <cellStyle name="Millares 10 2 2 2 2" xfId="8494"/>
    <cellStyle name="Millares 10 2 2 2 2 2" xfId="8495"/>
    <cellStyle name="Millares 10 2 2 2 2 2 2" xfId="23738"/>
    <cellStyle name="Millares 10 2 2 2 2 3" xfId="8496"/>
    <cellStyle name="Millares 10 2 2 2 2 3 2" xfId="23739"/>
    <cellStyle name="Millares 10 2 2 2 2 4" xfId="8497"/>
    <cellStyle name="Millares 10 2 2 2 2 4 2" xfId="23740"/>
    <cellStyle name="Millares 10 2 2 2 2 5" xfId="8498"/>
    <cellStyle name="Millares 10 2 2 2 3" xfId="8499"/>
    <cellStyle name="Millares 10 2 2 2 3 2" xfId="8500"/>
    <cellStyle name="Millares 10 2 2 2 3 2 2" xfId="23741"/>
    <cellStyle name="Millares 10 2 2 2 3 3" xfId="8501"/>
    <cellStyle name="Millares 10 2 2 2 3 3 2" xfId="23742"/>
    <cellStyle name="Millares 10 2 2 2 3 4" xfId="8502"/>
    <cellStyle name="Millares 10 2 2 2 3 4 2" xfId="23743"/>
    <cellStyle name="Millares 10 2 2 2 3 5" xfId="23744"/>
    <cellStyle name="Millares 10 2 2 3" xfId="8503"/>
    <cellStyle name="Millares 10 2 2 3 2" xfId="8504"/>
    <cellStyle name="Millares 10 2 2 3 2 2" xfId="23745"/>
    <cellStyle name="Millares 10 2 2 3 3" xfId="8505"/>
    <cellStyle name="Millares 10 2 2 3 3 2" xfId="23746"/>
    <cellStyle name="Millares 10 2 2 3 4" xfId="8506"/>
    <cellStyle name="Millares 10 2 2 3 4 2" xfId="23747"/>
    <cellStyle name="Millares 10 2 2 3 5" xfId="23748"/>
    <cellStyle name="Millares 10 2 2 4" xfId="8507"/>
    <cellStyle name="Millares 10 2 2 4 2" xfId="8508"/>
    <cellStyle name="Millares 10 2 2 4 2 2" xfId="23749"/>
    <cellStyle name="Millares 10 2 2 4 3" xfId="8509"/>
    <cellStyle name="Millares 10 2 2 4 3 2" xfId="23750"/>
    <cellStyle name="Millares 10 2 2 4 4" xfId="8510"/>
    <cellStyle name="Millares 10 2 2 4 4 2" xfId="23751"/>
    <cellStyle name="Millares 10 2 2 4 5" xfId="4"/>
    <cellStyle name="Millares 10 2 2 5" xfId="8511"/>
    <cellStyle name="Millares 10 2 2 5 2" xfId="8512"/>
    <cellStyle name="Millares 10 2 2 5 2 2" xfId="23752"/>
    <cellStyle name="Millares 10 2 2 5 3" xfId="8513"/>
    <cellStyle name="Millares 10 2 2 5 3 2" xfId="23753"/>
    <cellStyle name="Millares 10 2 2 5 4" xfId="8514"/>
    <cellStyle name="Millares 10 2 2 5 4 2" xfId="23754"/>
    <cellStyle name="Millares 10 2 2 5 5" xfId="23755"/>
    <cellStyle name="Millares 10 2 2 6" xfId="8515"/>
    <cellStyle name="Millares 10 2 2 6 2" xfId="8516"/>
    <cellStyle name="Millares 10 2 2 6 2 2" xfId="23756"/>
    <cellStyle name="Millares 10 2 3" xfId="8517"/>
    <cellStyle name="Millares 10 2 3 2" xfId="8518"/>
    <cellStyle name="Millares 10 2 3 2 2" xfId="8519"/>
    <cellStyle name="Millares 10 2 3 2 2 2" xfId="23757"/>
    <cellStyle name="Millares 10 2 3 2 3" xfId="8520"/>
    <cellStyle name="Millares 10 2 3 2 3 2" xfId="23758"/>
    <cellStyle name="Millares 10 2 3 2 4" xfId="8521"/>
    <cellStyle name="Millares 10 2 3 2 4 2" xfId="23759"/>
    <cellStyle name="Millares 10 2 3 2 5" xfId="23760"/>
    <cellStyle name="Millares 10 2 3 3" xfId="8522"/>
    <cellStyle name="Millares 10 2 3 3 2" xfId="8523"/>
    <cellStyle name="Millares 10 2 3 3 2 2" xfId="23761"/>
    <cellStyle name="Millares 10 2 3 3 3" xfId="8524"/>
    <cellStyle name="Millares 10 2 3 3 3 2" xfId="23762"/>
    <cellStyle name="Millares 10 2 3 3 4" xfId="8525"/>
    <cellStyle name="Millares 10 2 3 3 4 2" xfId="23763"/>
    <cellStyle name="Millares 10 2 3 3 5" xfId="8526"/>
    <cellStyle name="Millares 10 2 3 4" xfId="8527"/>
    <cellStyle name="Millares 10 2 3 4 2" xfId="8528"/>
    <cellStyle name="Millares 10 2 3 4 2 2" xfId="23764"/>
    <cellStyle name="Millares 10 2 3 4 3" xfId="8529"/>
    <cellStyle name="Millares 10 2 3 4 3 2" xfId="23765"/>
    <cellStyle name="Millares 10 2 3 4 4" xfId="8530"/>
    <cellStyle name="Millares 10 2 3 4 4 2" xfId="23766"/>
    <cellStyle name="Millares 10 2 3 4 5" xfId="23767"/>
    <cellStyle name="Millares 10 2 4" xfId="8531"/>
    <cellStyle name="Millares 10 2 5" xfId="8532"/>
    <cellStyle name="Millares 10 2 5 2" xfId="8533"/>
    <cellStyle name="Millares 10 2 5 2 2" xfId="23768"/>
    <cellStyle name="Millares 10 2 5 3" xfId="8534"/>
    <cellStyle name="Millares 10 2 5 3 2" xfId="23769"/>
    <cellStyle name="Millares 10 2 5 4" xfId="8535"/>
    <cellStyle name="Millares 10 2 5 4 2" xfId="23770"/>
    <cellStyle name="Millares 10 2 5 5" xfId="23771"/>
    <cellStyle name="Millares 10 2 6" xfId="8536"/>
    <cellStyle name="Millares 10 2 6 2" xfId="8537"/>
    <cellStyle name="Millares 10 2 6 2 2" xfId="23772"/>
    <cellStyle name="Millares 10 2 7" xfId="8538"/>
    <cellStyle name="Millares 10 2 7 2" xfId="8539"/>
    <cellStyle name="Millares 10 2 7 2 2" xfId="23773"/>
    <cellStyle name="Millares 10 3" xfId="8540"/>
    <cellStyle name="Millares 10 3 2" xfId="8541"/>
    <cellStyle name="Millares 10 3 2 2" xfId="8542"/>
    <cellStyle name="Millares 10 3 3" xfId="8543"/>
    <cellStyle name="Millares 10 3 3 2" xfId="8544"/>
    <cellStyle name="Millares 10 3 3 2 2" xfId="23774"/>
    <cellStyle name="Millares 10 3 3 3" xfId="8545"/>
    <cellStyle name="Millares 10 3 3 3 2" xfId="23775"/>
    <cellStyle name="Millares 10 3 3 4" xfId="8546"/>
    <cellStyle name="Millares 10 3 3 4 2" xfId="23776"/>
    <cellStyle name="Millares 10 3 3 5" xfId="23777"/>
    <cellStyle name="Millares 10 3 4" xfId="8547"/>
    <cellStyle name="Millares 10 3 4 2" xfId="8548"/>
    <cellStyle name="Millares 10 3 4 2 2" xfId="23778"/>
    <cellStyle name="Millares 10 3 4 3" xfId="8549"/>
    <cellStyle name="Millares 10 3 4 3 2" xfId="23779"/>
    <cellStyle name="Millares 10 3 4 4" xfId="8550"/>
    <cellStyle name="Millares 10 3 4 4 2" xfId="23780"/>
    <cellStyle name="Millares 10 3 4 5" xfId="23781"/>
    <cellStyle name="Millares 10 3 5" xfId="8551"/>
    <cellStyle name="Millares 10 3 5 2" xfId="8552"/>
    <cellStyle name="Millares 10 3 5 2 2" xfId="23782"/>
    <cellStyle name="Millares 10 3 5 3" xfId="8553"/>
    <cellStyle name="Millares 10 3 5 3 2" xfId="23783"/>
    <cellStyle name="Millares 10 3 5 4" xfId="8554"/>
    <cellStyle name="Millares 10 3 5 4 2" xfId="23784"/>
    <cellStyle name="Millares 10 3 5 5" xfId="23785"/>
    <cellStyle name="Millares 10 4" xfId="8555"/>
    <cellStyle name="Millares 10 4 2" xfId="8556"/>
    <cellStyle name="Millares 10 4 2 2" xfId="8557"/>
    <cellStyle name="Millares 10 4 2 2 2" xfId="23786"/>
    <cellStyle name="Millares 10 4 2 3" xfId="8558"/>
    <cellStyle name="Millares 10 4 2 3 2" xfId="23787"/>
    <cellStyle name="Millares 10 4 2 4" xfId="8559"/>
    <cellStyle name="Millares 10 4 2 4 2" xfId="23788"/>
    <cellStyle name="Millares 10 4 2 5" xfId="23789"/>
    <cellStyle name="Millares 10 4 3" xfId="8560"/>
    <cellStyle name="Millares 10 4 3 2" xfId="8561"/>
    <cellStyle name="Millares 10 4 3 2 2" xfId="23790"/>
    <cellStyle name="Millares 10 4 3 3" xfId="8562"/>
    <cellStyle name="Millares 10 4 3 3 2" xfId="23791"/>
    <cellStyle name="Millares 10 4 3 4" xfId="8563"/>
    <cellStyle name="Millares 10 4 3 4 2" xfId="23792"/>
    <cellStyle name="Millares 10 4 3 5" xfId="23793"/>
    <cellStyle name="Millares 10 4 4" xfId="8564"/>
    <cellStyle name="Millares 10 4 4 2" xfId="8565"/>
    <cellStyle name="Millares 10 4 4 2 2" xfId="23794"/>
    <cellStyle name="Millares 10 4 4 3" xfId="8566"/>
    <cellStyle name="Millares 10 4 4 3 2" xfId="23795"/>
    <cellStyle name="Millares 10 4 4 4" xfId="8567"/>
    <cellStyle name="Millares 10 4 4 4 2" xfId="23796"/>
    <cellStyle name="Millares 10 4 4 5" xfId="23797"/>
    <cellStyle name="Millares 10 5" xfId="8568"/>
    <cellStyle name="Millares 10 6" xfId="8569"/>
    <cellStyle name="Millares 10 6 2" xfId="8570"/>
    <cellStyle name="Millares 10 6 2 2" xfId="23798"/>
    <cellStyle name="Millares 10 6 3" xfId="8571"/>
    <cellStyle name="Millares 10 6 3 2" xfId="23799"/>
    <cellStyle name="Millares 10 6 4" xfId="8572"/>
    <cellStyle name="Millares 10 6 4 2" xfId="23800"/>
    <cellStyle name="Millares 10 6 5" xfId="23801"/>
    <cellStyle name="Millares 10 7" xfId="8573"/>
    <cellStyle name="Millares 10 7 2" xfId="8574"/>
    <cellStyle name="Millares 10 8" xfId="8575"/>
    <cellStyle name="Millares 10 8 2" xfId="8576"/>
    <cellStyle name="Millares 10 9" xfId="8577"/>
    <cellStyle name="Millares 11" xfId="8578"/>
    <cellStyle name="Millares 11 2" xfId="8579"/>
    <cellStyle name="Millares 11 2 2" xfId="8580"/>
    <cellStyle name="Millares 11 2 2 2" xfId="8581"/>
    <cellStyle name="Millares 11 2 2 2 2" xfId="8582"/>
    <cellStyle name="Millares 11 2 2 2 2 2" xfId="23802"/>
    <cellStyle name="Millares 11 2 2 2 3" xfId="8583"/>
    <cellStyle name="Millares 11 2 2 2 3 2" xfId="23803"/>
    <cellStyle name="Millares 11 2 2 2 4" xfId="8584"/>
    <cellStyle name="Millares 11 2 2 2 4 2" xfId="23804"/>
    <cellStyle name="Millares 11 2 2 2 5" xfId="23805"/>
    <cellStyle name="Millares 11 2 2 3" xfId="8585"/>
    <cellStyle name="Millares 11 2 2 3 2" xfId="8586"/>
    <cellStyle name="Millares 11 2 2 3 2 2" xfId="23806"/>
    <cellStyle name="Millares 11 2 2 3 3" xfId="8587"/>
    <cellStyle name="Millares 11 2 2 3 3 2" xfId="23807"/>
    <cellStyle name="Millares 11 2 2 3 4" xfId="8588"/>
    <cellStyle name="Millares 11 2 2 3 4 2" xfId="23808"/>
    <cellStyle name="Millares 11 2 2 3 5" xfId="23809"/>
    <cellStyle name="Millares 11 2 2 4" xfId="8589"/>
    <cellStyle name="Millares 11 2 2 4 2" xfId="8590"/>
    <cellStyle name="Millares 11 2 2 4 2 2" xfId="23810"/>
    <cellStyle name="Millares 11 2 2 4 3" xfId="8591"/>
    <cellStyle name="Millares 11 2 2 4 3 2" xfId="23811"/>
    <cellStyle name="Millares 11 2 2 4 4" xfId="8592"/>
    <cellStyle name="Millares 11 2 2 4 4 2" xfId="23812"/>
    <cellStyle name="Millares 11 2 2 4 5" xfId="23813"/>
    <cellStyle name="Millares 11 2 3" xfId="8593"/>
    <cellStyle name="Millares 11 2 3 2" xfId="8594"/>
    <cellStyle name="Millares 11 2 3 2 2" xfId="8595"/>
    <cellStyle name="Millares 11 2 3 2 2 2" xfId="23814"/>
    <cellStyle name="Millares 11 2 3 2 3" xfId="8596"/>
    <cellStyle name="Millares 11 2 3 2 3 2" xfId="23815"/>
    <cellStyle name="Millares 11 2 3 2 4" xfId="8597"/>
    <cellStyle name="Millares 11 2 3 2 4 2" xfId="23816"/>
    <cellStyle name="Millares 11 2 3 2 5" xfId="23817"/>
    <cellStyle name="Millares 11 2 3 3" xfId="8598"/>
    <cellStyle name="Millares 11 2 3 3 2" xfId="8599"/>
    <cellStyle name="Millares 11 2 3 3 2 2" xfId="23818"/>
    <cellStyle name="Millares 11 2 3 3 3" xfId="8600"/>
    <cellStyle name="Millares 11 2 3 3 3 2" xfId="23819"/>
    <cellStyle name="Millares 11 2 3 3 4" xfId="8601"/>
    <cellStyle name="Millares 11 2 3 3 4 2" xfId="23820"/>
    <cellStyle name="Millares 11 2 3 3 5" xfId="23821"/>
    <cellStyle name="Millares 11 2 3 4" xfId="8602"/>
    <cellStyle name="Millares 11 2 3 4 2" xfId="8603"/>
    <cellStyle name="Millares 11 2 3 4 2 2" xfId="23822"/>
    <cellStyle name="Millares 11 2 3 4 3" xfId="8604"/>
    <cellStyle name="Millares 11 2 3 4 3 2" xfId="23823"/>
    <cellStyle name="Millares 11 2 3 4 4" xfId="8605"/>
    <cellStyle name="Millares 11 2 3 4 4 2" xfId="23824"/>
    <cellStyle name="Millares 11 2 3 4 5" xfId="23825"/>
    <cellStyle name="Millares 11 2 4" xfId="8606"/>
    <cellStyle name="Millares 11 2 5" xfId="8607"/>
    <cellStyle name="Millares 11 2 5 2" xfId="8608"/>
    <cellStyle name="Millares 11 2 5 2 2" xfId="23826"/>
    <cellStyle name="Millares 11 2 5 3" xfId="8609"/>
    <cellStyle name="Millares 11 2 5 3 2" xfId="23827"/>
    <cellStyle name="Millares 11 2 5 4" xfId="8610"/>
    <cellStyle name="Millares 11 2 5 4 2" xfId="23828"/>
    <cellStyle name="Millares 11 2 5 5" xfId="23829"/>
    <cellStyle name="Millares 11 2 6" xfId="8611"/>
    <cellStyle name="Millares 11 2 6 2" xfId="8612"/>
    <cellStyle name="Millares 11 2 6 2 2" xfId="23830"/>
    <cellStyle name="Millares 11 2 6 3" xfId="8613"/>
    <cellStyle name="Millares 11 2 6 3 2" xfId="23831"/>
    <cellStyle name="Millares 11 2 6 4" xfId="8614"/>
    <cellStyle name="Millares 11 2 6 4 2" xfId="23832"/>
    <cellStyle name="Millares 11 2 6 5" xfId="23833"/>
    <cellStyle name="Millares 11 3" xfId="8615"/>
    <cellStyle name="Millares 11 3 2" xfId="8616"/>
    <cellStyle name="Millares 11 3 2 2" xfId="8617"/>
    <cellStyle name="Millares 11 3 2 2 2" xfId="8618"/>
    <cellStyle name="Millares 11 3 2 2 2 2" xfId="23834"/>
    <cellStyle name="Millares 11 3 2 2 3" xfId="8619"/>
    <cellStyle name="Millares 11 3 2 2 3 2" xfId="23835"/>
    <cellStyle name="Millares 11 3 2 2 4" xfId="8620"/>
    <cellStyle name="Millares 11 3 2 2 4 2" xfId="23836"/>
    <cellStyle name="Millares 11 3 2 2 5" xfId="23837"/>
    <cellStyle name="Millares 11 3 3" xfId="8621"/>
    <cellStyle name="Millares 11 3 3 2" xfId="8622"/>
    <cellStyle name="Millares 11 3 3 2 2" xfId="8623"/>
    <cellStyle name="Millares 11 3 3 2 2 2" xfId="23838"/>
    <cellStyle name="Millares 11 3 3 2 3" xfId="8624"/>
    <cellStyle name="Millares 11 3 3 2 3 2" xfId="23839"/>
    <cellStyle name="Millares 11 3 3 2 4" xfId="8625"/>
    <cellStyle name="Millares 11 3 3 2 4 2" xfId="23840"/>
    <cellStyle name="Millares 11 3 3 2 5" xfId="23841"/>
    <cellStyle name="Millares 11 3 3 3" xfId="8626"/>
    <cellStyle name="Millares 11 3 3 3 2" xfId="23842"/>
    <cellStyle name="Millares 11 3 3 4" xfId="8627"/>
    <cellStyle name="Millares 11 3 3 4 2" xfId="23843"/>
    <cellStyle name="Millares 11 3 3 5" xfId="8628"/>
    <cellStyle name="Millares 11 3 3 5 2" xfId="23844"/>
    <cellStyle name="Millares 11 3 3 6" xfId="23845"/>
    <cellStyle name="Millares 11 3 4" xfId="8629"/>
    <cellStyle name="Millares 11 3 4 2" xfId="8630"/>
    <cellStyle name="Millares 11 3 4 2 2" xfId="23846"/>
    <cellStyle name="Millares 11 3 4 3" xfId="8631"/>
    <cellStyle name="Millares 11 3 4 3 2" xfId="23847"/>
    <cellStyle name="Millares 11 3 4 4" xfId="8632"/>
    <cellStyle name="Millares 11 3 4 4 2" xfId="23848"/>
    <cellStyle name="Millares 11 3 4 5" xfId="23849"/>
    <cellStyle name="Millares 11 3 5" xfId="8633"/>
    <cellStyle name="Millares 11 3 5 2" xfId="8634"/>
    <cellStyle name="Millares 11 3 5 2 2" xfId="23850"/>
    <cellStyle name="Millares 11 3 5 3" xfId="8635"/>
    <cellStyle name="Millares 11 3 5 3 2" xfId="23851"/>
    <cellStyle name="Millares 11 3 5 4" xfId="8636"/>
    <cellStyle name="Millares 11 3 5 4 2" xfId="23852"/>
    <cellStyle name="Millares 11 3 5 5" xfId="23853"/>
    <cellStyle name="Millares 11 3 6" xfId="8637"/>
    <cellStyle name="Millares 11 3 6 2" xfId="8638"/>
    <cellStyle name="Millares 11 3 6 2 2" xfId="23854"/>
    <cellStyle name="Millares 11 3 6 3" xfId="8639"/>
    <cellStyle name="Millares 11 3 6 3 2" xfId="23855"/>
    <cellStyle name="Millares 11 3 6 4" xfId="8640"/>
    <cellStyle name="Millares 11 3 6 4 2" xfId="23856"/>
    <cellStyle name="Millares 11 3 6 5" xfId="23857"/>
    <cellStyle name="Millares 11 4" xfId="8641"/>
    <cellStyle name="Millares 11 4 2" xfId="8642"/>
    <cellStyle name="Millares 11 4 2 2" xfId="8643"/>
    <cellStyle name="Millares 11 4 2 2 2" xfId="8644"/>
    <cellStyle name="Millares 11 4 2 2 2 2" xfId="23858"/>
    <cellStyle name="Millares 11 4 2 2 3" xfId="8645"/>
    <cellStyle name="Millares 11 4 2 2 3 2" xfId="23859"/>
    <cellStyle name="Millares 11 4 2 2 4" xfId="8646"/>
    <cellStyle name="Millares 11 4 2 2 4 2" xfId="23860"/>
    <cellStyle name="Millares 11 4 2 2 5" xfId="23861"/>
    <cellStyle name="Millares 11 4 3" xfId="8647"/>
    <cellStyle name="Millares 11 4 3 2" xfId="8648"/>
    <cellStyle name="Millares 11 4 3 2 2" xfId="8649"/>
    <cellStyle name="Millares 11 4 3 2 2 2" xfId="23862"/>
    <cellStyle name="Millares 11 4 3 2 3" xfId="8650"/>
    <cellStyle name="Millares 11 4 3 2 3 2" xfId="23863"/>
    <cellStyle name="Millares 11 4 3 2 4" xfId="8651"/>
    <cellStyle name="Millares 11 4 3 2 4 2" xfId="23864"/>
    <cellStyle name="Millares 11 4 3 2 5" xfId="23865"/>
    <cellStyle name="Millares 11 4 3 3" xfId="8652"/>
    <cellStyle name="Millares 11 4 3 3 2" xfId="23866"/>
    <cellStyle name="Millares 11 4 3 4" xfId="8653"/>
    <cellStyle name="Millares 11 4 3 4 2" xfId="23867"/>
    <cellStyle name="Millares 11 4 3 5" xfId="8654"/>
    <cellStyle name="Millares 11 4 3 5 2" xfId="23868"/>
    <cellStyle name="Millares 11 4 3 6" xfId="23869"/>
    <cellStyle name="Millares 11 4 4" xfId="8655"/>
    <cellStyle name="Millares 11 4 4 2" xfId="8656"/>
    <cellStyle name="Millares 11 4 4 2 2" xfId="23870"/>
    <cellStyle name="Millares 11 4 4 3" xfId="8657"/>
    <cellStyle name="Millares 11 4 4 3 2" xfId="23871"/>
    <cellStyle name="Millares 11 4 4 4" xfId="8658"/>
    <cellStyle name="Millares 11 4 4 4 2" xfId="23872"/>
    <cellStyle name="Millares 11 4 4 5" xfId="23873"/>
    <cellStyle name="Millares 11 4 5" xfId="8659"/>
    <cellStyle name="Millares 11 4 5 2" xfId="8660"/>
    <cellStyle name="Millares 11 4 5 2 2" xfId="23874"/>
    <cellStyle name="Millares 11 4 5 3" xfId="8661"/>
    <cellStyle name="Millares 11 4 5 3 2" xfId="23875"/>
    <cellStyle name="Millares 11 4 5 4" xfId="8662"/>
    <cellStyle name="Millares 11 4 5 4 2" xfId="23876"/>
    <cellStyle name="Millares 11 4 5 5" xfId="23877"/>
    <cellStyle name="Millares 11 4 6" xfId="8663"/>
    <cellStyle name="Millares 11 4 6 2" xfId="8664"/>
    <cellStyle name="Millares 11 4 6 2 2" xfId="23878"/>
    <cellStyle name="Millares 11 4 6 3" xfId="8665"/>
    <cellStyle name="Millares 11 4 6 3 2" xfId="23879"/>
    <cellStyle name="Millares 11 4 6 4" xfId="8666"/>
    <cellStyle name="Millares 11 4 6 4 2" xfId="23880"/>
    <cellStyle name="Millares 11 4 6 5" xfId="23881"/>
    <cellStyle name="Millares 11 5" xfId="8667"/>
    <cellStyle name="Millares 11 6" xfId="8668"/>
    <cellStyle name="Millares 11 6 2" xfId="8669"/>
    <cellStyle name="Millares 11 6 2 2" xfId="23882"/>
    <cellStyle name="Millares 11 6 3" xfId="8670"/>
    <cellStyle name="Millares 11 6 3 2" xfId="23883"/>
    <cellStyle name="Millares 11 6 4" xfId="8671"/>
    <cellStyle name="Millares 11 6 4 2" xfId="23884"/>
    <cellStyle name="Millares 11 6 5" xfId="23885"/>
    <cellStyle name="Millares 11 7" xfId="8672"/>
    <cellStyle name="Millares 11 7 2" xfId="8673"/>
    <cellStyle name="Millares 11 7 2 2" xfId="23886"/>
    <cellStyle name="Millares 11 7 3" xfId="8674"/>
    <cellStyle name="Millares 11 7 3 2" xfId="23887"/>
    <cellStyle name="Millares 11 7 4" xfId="8675"/>
    <cellStyle name="Millares 11 7 4 2" xfId="23888"/>
    <cellStyle name="Millares 11 7 5" xfId="23889"/>
    <cellStyle name="Millares 12" xfId="8676"/>
    <cellStyle name="Millares 12 2" xfId="8677"/>
    <cellStyle name="Millares 12 2 2" xfId="8678"/>
    <cellStyle name="Millares 12 2 2 2" xfId="8679"/>
    <cellStyle name="Millares 12 2 2 2 2" xfId="8680"/>
    <cellStyle name="Millares 12 2 2 2 2 2" xfId="23890"/>
    <cellStyle name="Millares 12 2 2 2 3" xfId="8681"/>
    <cellStyle name="Millares 12 2 2 2 3 2" xfId="23891"/>
    <cellStyle name="Millares 12 2 2 2 4" xfId="8682"/>
    <cellStyle name="Millares 12 2 2 2 4 2" xfId="23892"/>
    <cellStyle name="Millares 12 2 2 2 5" xfId="23893"/>
    <cellStyle name="Millares 12 2 2 3" xfId="8683"/>
    <cellStyle name="Millares 12 2 2 3 2" xfId="8684"/>
    <cellStyle name="Millares 12 2 2 3 2 2" xfId="23894"/>
    <cellStyle name="Millares 12 2 2 3 3" xfId="8685"/>
    <cellStyle name="Millares 12 2 2 3 3 2" xfId="23895"/>
    <cellStyle name="Millares 12 2 2 3 4" xfId="8686"/>
    <cellStyle name="Millares 12 2 2 3 4 2" xfId="23896"/>
    <cellStyle name="Millares 12 2 2 3 5" xfId="8687"/>
    <cellStyle name="Millares 12 2 2 4" xfId="8688"/>
    <cellStyle name="Millares 12 2 2 4 2" xfId="8689"/>
    <cellStyle name="Millares 12 2 2 4 2 2" xfId="23897"/>
    <cellStyle name="Millares 12 2 2 4 3" xfId="8690"/>
    <cellStyle name="Millares 12 2 2 4 3 2" xfId="23898"/>
    <cellStyle name="Millares 12 2 2 4 4" xfId="8691"/>
    <cellStyle name="Millares 12 2 2 4 4 2" xfId="23899"/>
    <cellStyle name="Millares 12 2 2 4 5" xfId="8692"/>
    <cellStyle name="Millares 12 2 3" xfId="8693"/>
    <cellStyle name="Millares 12 2 4" xfId="8694"/>
    <cellStyle name="Millares 12 2 5" xfId="8695"/>
    <cellStyle name="Millares 12 3" xfId="8696"/>
    <cellStyle name="Millares 12 3 2" xfId="8697"/>
    <cellStyle name="Millares 12 3 2 2" xfId="8698"/>
    <cellStyle name="Millares 12 3 2 2 2" xfId="23900"/>
    <cellStyle name="Millares 12 3 2 3" xfId="8699"/>
    <cellStyle name="Millares 12 3 2 3 2" xfId="23901"/>
    <cellStyle name="Millares 12 3 2 4" xfId="8700"/>
    <cellStyle name="Millares 12 3 2 4 2" xfId="23902"/>
    <cellStyle name="Millares 12 3 2 5" xfId="23903"/>
    <cellStyle name="Millares 12 3 3" xfId="8701"/>
    <cellStyle name="Millares 12 3 3 2" xfId="8702"/>
    <cellStyle name="Millares 12 3 3 2 2" xfId="23904"/>
    <cellStyle name="Millares 12 3 3 3" xfId="8703"/>
    <cellStyle name="Millares 12 3 3 3 2" xfId="23905"/>
    <cellStyle name="Millares 12 3 3 4" xfId="8704"/>
    <cellStyle name="Millares 12 3 3 4 2" xfId="23906"/>
    <cellStyle name="Millares 12 3 3 5" xfId="23907"/>
    <cellStyle name="Millares 12 3 4" xfId="8705"/>
    <cellStyle name="Millares 12 3 4 2" xfId="8706"/>
    <cellStyle name="Millares 12 3 4 2 2" xfId="23908"/>
    <cellStyle name="Millares 12 3 4 3" xfId="8707"/>
    <cellStyle name="Millares 12 3 4 3 2" xfId="23909"/>
    <cellStyle name="Millares 12 3 4 4" xfId="8708"/>
    <cellStyle name="Millares 12 3 4 4 2" xfId="23910"/>
    <cellStyle name="Millares 12 3 4 5" xfId="23911"/>
    <cellStyle name="Millares 12 4" xfId="8709"/>
    <cellStyle name="Millares 12 4 2" xfId="8710"/>
    <cellStyle name="Millares 12 4 2 2" xfId="8711"/>
    <cellStyle name="Millares 12 4 2 2 2" xfId="23912"/>
    <cellStyle name="Millares 12 4 2 3" xfId="8712"/>
    <cellStyle name="Millares 12 4 2 3 2" xfId="23913"/>
    <cellStyle name="Millares 12 4 2 4" xfId="8713"/>
    <cellStyle name="Millares 12 4 2 4 2" xfId="23914"/>
    <cellStyle name="Millares 12 4 2 5" xfId="23915"/>
    <cellStyle name="Millares 12 5" xfId="8714"/>
    <cellStyle name="Millares 12 6" xfId="8715"/>
    <cellStyle name="Millares 12 6 2" xfId="8716"/>
    <cellStyle name="Millares 12 6 2 2" xfId="23916"/>
    <cellStyle name="Millares 12 6 3" xfId="8717"/>
    <cellStyle name="Millares 12 6 3 2" xfId="23917"/>
    <cellStyle name="Millares 12 6 4" xfId="8718"/>
    <cellStyle name="Millares 12 6 4 2" xfId="23918"/>
    <cellStyle name="Millares 12 6 5" xfId="23919"/>
    <cellStyle name="Millares 12 7" xfId="8719"/>
    <cellStyle name="Millares 12 7 2" xfId="8720"/>
    <cellStyle name="Millares 12 7 2 2" xfId="23920"/>
    <cellStyle name="Millares 12 7 3" xfId="8721"/>
    <cellStyle name="Millares 12 7 3 2" xfId="23921"/>
    <cellStyle name="Millares 12 7 4" xfId="8722"/>
    <cellStyle name="Millares 12 7 4 2" xfId="23922"/>
    <cellStyle name="Millares 12 7 5" xfId="23923"/>
    <cellStyle name="Millares 12 8" xfId="8723"/>
    <cellStyle name="Millares 12 8 2" xfId="8724"/>
    <cellStyle name="Millares 12 8 2 2" xfId="23924"/>
    <cellStyle name="Millares 13" xfId="8725"/>
    <cellStyle name="Millares 13 10" xfId="8726"/>
    <cellStyle name="Millares 13 10 2" xfId="23925"/>
    <cellStyle name="Millares 13 11" xfId="8727"/>
    <cellStyle name="Millares 13 11 2" xfId="23926"/>
    <cellStyle name="Millares 13 12" xfId="8728"/>
    <cellStyle name="Millares 13 12 2" xfId="23927"/>
    <cellStyle name="Millares 13 13" xfId="23928"/>
    <cellStyle name="Millares 13 2" xfId="8729"/>
    <cellStyle name="Millares 13 2 2" xfId="8730"/>
    <cellStyle name="Millares 13 2 2 2" xfId="8731"/>
    <cellStyle name="Millares 13 2 2 3" xfId="8732"/>
    <cellStyle name="Millares 13 2 2 4" xfId="8733"/>
    <cellStyle name="Millares 13 2 2 5" xfId="8734"/>
    <cellStyle name="Millares 13 2 2 6" xfId="8735"/>
    <cellStyle name="Millares 13 2 3" xfId="8736"/>
    <cellStyle name="Millares 13 2 3 2" xfId="8737"/>
    <cellStyle name="Millares 13 2 3 2 2" xfId="8738"/>
    <cellStyle name="Millares 13 2 3 3" xfId="8739"/>
    <cellStyle name="Millares 13 2 3 3 2" xfId="8740"/>
    <cellStyle name="Millares 13 2 3 3 2 2" xfId="23929"/>
    <cellStyle name="Millares 13 2 3 3 3" xfId="8741"/>
    <cellStyle name="Millares 13 2 3 3 3 2" xfId="23930"/>
    <cellStyle name="Millares 13 2 3 3 4" xfId="8742"/>
    <cellStyle name="Millares 13 2 3 3 4 2" xfId="23931"/>
    <cellStyle name="Millares 13 2 3 3 5" xfId="23932"/>
    <cellStyle name="Millares 13 2 3 4" xfId="8743"/>
    <cellStyle name="Millares 13 2 3 4 2" xfId="23933"/>
    <cellStyle name="Millares 13 2 3 5" xfId="8744"/>
    <cellStyle name="Millares 13 2 3 5 2" xfId="23934"/>
    <cellStyle name="Millares 13 2 3 6" xfId="8745"/>
    <cellStyle name="Millares 13 2 3 6 2" xfId="23935"/>
    <cellStyle name="Millares 13 2 3 7" xfId="23936"/>
    <cellStyle name="Millares 13 2 4" xfId="8746"/>
    <cellStyle name="Millares 13 2 4 2" xfId="8747"/>
    <cellStyle name="Millares 13 2 4 2 2" xfId="8748"/>
    <cellStyle name="Millares 13 2 5" xfId="8749"/>
    <cellStyle name="Millares 13 2 5 2" xfId="8750"/>
    <cellStyle name="Millares 13 2 5 2 2" xfId="23937"/>
    <cellStyle name="Millares 13 2 5 3" xfId="8751"/>
    <cellStyle name="Millares 13 2 5 3 2" xfId="23938"/>
    <cellStyle name="Millares 13 2 5 4" xfId="8752"/>
    <cellStyle name="Millares 13 2 5 4 2" xfId="23939"/>
    <cellStyle name="Millares 13 2 5 5" xfId="8753"/>
    <cellStyle name="Millares 13 2 6" xfId="8754"/>
    <cellStyle name="Millares 13 2 6 2" xfId="8755"/>
    <cellStyle name="Millares 13 2 6 2 2" xfId="23940"/>
    <cellStyle name="Millares 13 2 6 3" xfId="8756"/>
    <cellStyle name="Millares 13 2 6 3 2" xfId="23941"/>
    <cellStyle name="Millares 13 2 6 4" xfId="8757"/>
    <cellStyle name="Millares 13 2 6 4 2" xfId="23942"/>
    <cellStyle name="Millares 13 2 6 5" xfId="8758"/>
    <cellStyle name="Millares 13 3" xfId="8759"/>
    <cellStyle name="Millares 13 3 2" xfId="8760"/>
    <cellStyle name="Millares 13 3 2 2" xfId="8761"/>
    <cellStyle name="Millares 13 3 2 2 2" xfId="8762"/>
    <cellStyle name="Millares 13 3 2 2 2 2" xfId="23943"/>
    <cellStyle name="Millares 13 3 2 2 3" xfId="8763"/>
    <cellStyle name="Millares 13 3 2 2 3 2" xfId="23944"/>
    <cellStyle name="Millares 13 3 2 2 4" xfId="8764"/>
    <cellStyle name="Millares 13 3 2 2 4 2" xfId="23945"/>
    <cellStyle name="Millares 13 3 2 2 5" xfId="23946"/>
    <cellStyle name="Millares 13 3 3" xfId="8765"/>
    <cellStyle name="Millares 13 3 4" xfId="8766"/>
    <cellStyle name="Millares 13 3 4 2" xfId="8767"/>
    <cellStyle name="Millares 13 3 4 2 2" xfId="23947"/>
    <cellStyle name="Millares 13 3 4 3" xfId="8768"/>
    <cellStyle name="Millares 13 3 4 3 2" xfId="23948"/>
    <cellStyle name="Millares 13 3 4 4" xfId="8769"/>
    <cellStyle name="Millares 13 3 4 4 2" xfId="23949"/>
    <cellStyle name="Millares 13 3 4 5" xfId="23950"/>
    <cellStyle name="Millares 13 3 5" xfId="8770"/>
    <cellStyle name="Millares 13 3 6" xfId="8771"/>
    <cellStyle name="Millares 13 4" xfId="8772"/>
    <cellStyle name="Millares 13 4 2" xfId="8773"/>
    <cellStyle name="Millares 13 5" xfId="8774"/>
    <cellStyle name="Millares 13 5 2" xfId="8775"/>
    <cellStyle name="Millares 13 5 2 2" xfId="8776"/>
    <cellStyle name="Millares 13 5 2 2 2" xfId="23951"/>
    <cellStyle name="Millares 13 5 2 3" xfId="8777"/>
    <cellStyle name="Millares 13 5 2 3 2" xfId="23952"/>
    <cellStyle name="Millares 13 5 2 4" xfId="8778"/>
    <cellStyle name="Millares 13 5 2 4 2" xfId="23953"/>
    <cellStyle name="Millares 13 5 2 5" xfId="23954"/>
    <cellStyle name="Millares 13 5 3" xfId="8779"/>
    <cellStyle name="Millares 13 5 3 2" xfId="23955"/>
    <cellStyle name="Millares 13 5 4" xfId="8780"/>
    <cellStyle name="Millares 13 5 4 2" xfId="23956"/>
    <cellStyle name="Millares 13 5 5" xfId="8781"/>
    <cellStyle name="Millares 13 5 5 2" xfId="23957"/>
    <cellStyle name="Millares 13 5 6" xfId="23958"/>
    <cellStyle name="Millares 13 6" xfId="8782"/>
    <cellStyle name="Millares 13 6 2" xfId="8783"/>
    <cellStyle name="Millares 13 6 3" xfId="8784"/>
    <cellStyle name="Millares 13 7" xfId="8785"/>
    <cellStyle name="Millares 13 7 2" xfId="8786"/>
    <cellStyle name="Millares 13 7 2 2" xfId="8787"/>
    <cellStyle name="Millares 13 7 3" xfId="8788"/>
    <cellStyle name="Millares 13 7 4" xfId="8789"/>
    <cellStyle name="Millares 13 8" xfId="8790"/>
    <cellStyle name="Millares 13 9" xfId="8791"/>
    <cellStyle name="Millares 14" xfId="8792"/>
    <cellStyle name="Millares 14 2" xfId="8793"/>
    <cellStyle name="Millares 14 2 2" xfId="8794"/>
    <cellStyle name="Millares 14 2 2 2" xfId="8795"/>
    <cellStyle name="Millares 14 2 2 2 2" xfId="8796"/>
    <cellStyle name="Millares 14 2 2 2 3" xfId="8797"/>
    <cellStyle name="Millares 14 2 2 3" xfId="8798"/>
    <cellStyle name="Millares 14 2 2 4" xfId="8799"/>
    <cellStyle name="Millares 14 2 2 5" xfId="8800"/>
    <cellStyle name="Millares 14 2 3" xfId="8801"/>
    <cellStyle name="Millares 14 2 3 2" xfId="8802"/>
    <cellStyle name="Millares 14 2 3 3" xfId="8803"/>
    <cellStyle name="Millares 14 2 3 3 2" xfId="8804"/>
    <cellStyle name="Millares 14 2 3 4" xfId="8805"/>
    <cellStyle name="Millares 14 2 4" xfId="8806"/>
    <cellStyle name="Millares 14 2 4 2" xfId="8807"/>
    <cellStyle name="Millares 14 2 4 2 2" xfId="23959"/>
    <cellStyle name="Millares 14 2 4 3" xfId="8808"/>
    <cellStyle name="Millares 14 2 4 3 2" xfId="23960"/>
    <cellStyle name="Millares 14 2 4 4" xfId="8809"/>
    <cellStyle name="Millares 14 2 4 4 2" xfId="23961"/>
    <cellStyle name="Millares 14 2 4 5" xfId="23962"/>
    <cellStyle name="Millares 14 2 5" xfId="8810"/>
    <cellStyle name="Millares 14 2 5 2" xfId="8811"/>
    <cellStyle name="Millares 14 2 6" xfId="8812"/>
    <cellStyle name="Millares 14 3" xfId="8813"/>
    <cellStyle name="Millares 14 3 2" xfId="8814"/>
    <cellStyle name="Millares 14 3 2 2" xfId="8815"/>
    <cellStyle name="Millares 14 3 2 2 2" xfId="23963"/>
    <cellStyle name="Millares 14 3 2 3" xfId="8816"/>
    <cellStyle name="Millares 14 3 2 3 2" xfId="23964"/>
    <cellStyle name="Millares 14 3 2 4" xfId="8817"/>
    <cellStyle name="Millares 14 3 2 4 2" xfId="23965"/>
    <cellStyle name="Millares 14 3 2 5" xfId="23966"/>
    <cellStyle name="Millares 14 3 3" xfId="8818"/>
    <cellStyle name="Millares 14 3 3 2" xfId="8819"/>
    <cellStyle name="Millares 14 3 3 2 2" xfId="23967"/>
    <cellStyle name="Millares 14 3 3 3" xfId="8820"/>
    <cellStyle name="Millares 14 3 3 3 2" xfId="23968"/>
    <cellStyle name="Millares 14 3 3 4" xfId="8821"/>
    <cellStyle name="Millares 14 3 3 4 2" xfId="23969"/>
    <cellStyle name="Millares 14 3 3 5" xfId="8822"/>
    <cellStyle name="Millares 14 3 4" xfId="8823"/>
    <cellStyle name="Millares 14 3 4 2" xfId="8824"/>
    <cellStyle name="Millares 14 3 4 2 2" xfId="23970"/>
    <cellStyle name="Millares 14 3 4 3" xfId="8825"/>
    <cellStyle name="Millares 14 3 4 3 2" xfId="23971"/>
    <cellStyle name="Millares 14 3 4 4" xfId="8826"/>
    <cellStyle name="Millares 14 3 4 4 2" xfId="23972"/>
    <cellStyle name="Millares 14 3 4 5" xfId="8827"/>
    <cellStyle name="Millares 14 3 5" xfId="8828"/>
    <cellStyle name="Millares 14 4" xfId="8829"/>
    <cellStyle name="Millares 14 4 2" xfId="8830"/>
    <cellStyle name="Millares 14 4 2 2" xfId="8831"/>
    <cellStyle name="Millares 14 4 3" xfId="8832"/>
    <cellStyle name="Millares 14 4 3 2" xfId="8833"/>
    <cellStyle name="Millares 14 5" xfId="8834"/>
    <cellStyle name="Millares 14 5 2" xfId="8835"/>
    <cellStyle name="Millares 14 5 2 2" xfId="23973"/>
    <cellStyle name="Millares 14 5 3" xfId="8836"/>
    <cellStyle name="Millares 14 5 3 2" xfId="23974"/>
    <cellStyle name="Millares 14 5 4" xfId="8837"/>
    <cellStyle name="Millares 14 5 4 2" xfId="23975"/>
    <cellStyle name="Millares 14 5 5" xfId="23976"/>
    <cellStyle name="Millares 14 6" xfId="8838"/>
    <cellStyle name="Millares 14 6 2" xfId="8839"/>
    <cellStyle name="Millares 14 7" xfId="8840"/>
    <cellStyle name="Millares 14 8" xfId="8841"/>
    <cellStyle name="Millares 15" xfId="8842"/>
    <cellStyle name="Millares 15 2" xfId="8843"/>
    <cellStyle name="Millares 15 2 2" xfId="8844"/>
    <cellStyle name="Millares 15 2 2 2" xfId="8845"/>
    <cellStyle name="Millares 15 2 2 2 2" xfId="8846"/>
    <cellStyle name="Millares 15 2 2 2 2 2" xfId="23977"/>
    <cellStyle name="Millares 15 2 2 2 3" xfId="8847"/>
    <cellStyle name="Millares 15 2 2 2 3 2" xfId="23978"/>
    <cellStyle name="Millares 15 2 2 2 4" xfId="8848"/>
    <cellStyle name="Millares 15 2 2 2 4 2" xfId="23979"/>
    <cellStyle name="Millares 15 2 2 2 5" xfId="8849"/>
    <cellStyle name="Millares 15 2 2 3" xfId="8850"/>
    <cellStyle name="Millares 15 2 2 3 2" xfId="8851"/>
    <cellStyle name="Millares 15 2 2 3 2 2" xfId="23980"/>
    <cellStyle name="Millares 15 2 2 3 3" xfId="8852"/>
    <cellStyle name="Millares 15 2 2 3 3 2" xfId="23981"/>
    <cellStyle name="Millares 15 2 2 3 4" xfId="8853"/>
    <cellStyle name="Millares 15 2 2 3 4 2" xfId="23982"/>
    <cellStyle name="Millares 15 2 2 3 5" xfId="23983"/>
    <cellStyle name="Millares 15 2 2 4" xfId="8854"/>
    <cellStyle name="Millares 15 2 2 4 2" xfId="23984"/>
    <cellStyle name="Millares 15 2 2 5" xfId="8855"/>
    <cellStyle name="Millares 15 2 2 5 2" xfId="23985"/>
    <cellStyle name="Millares 15 2 2 6" xfId="8856"/>
    <cellStyle name="Millares 15 2 2 6 2" xfId="23986"/>
    <cellStyle name="Millares 15 2 2 7" xfId="23987"/>
    <cellStyle name="Millares 15 2 3" xfId="8857"/>
    <cellStyle name="Millares 15 2 3 2" xfId="23988"/>
    <cellStyle name="Millares 15 2 4" xfId="8858"/>
    <cellStyle name="Millares 15 2 4 2" xfId="23989"/>
    <cellStyle name="Millares 15 2 5" xfId="8859"/>
    <cellStyle name="Millares 15 2 5 2" xfId="23990"/>
    <cellStyle name="Millares 15 2 6" xfId="23991"/>
    <cellStyle name="Millares 15 3" xfId="8860"/>
    <cellStyle name="Millares 15 3 2" xfId="8861"/>
    <cellStyle name="Millares 15 3 2 2" xfId="8862"/>
    <cellStyle name="Millares 15 3 2 2 2" xfId="23992"/>
    <cellStyle name="Millares 15 3 2 3" xfId="8863"/>
    <cellStyle name="Millares 15 3 2 3 2" xfId="23993"/>
    <cellStyle name="Millares 15 3 2 4" xfId="8864"/>
    <cellStyle name="Millares 15 3 2 4 2" xfId="23994"/>
    <cellStyle name="Millares 15 3 2 5" xfId="23995"/>
    <cellStyle name="Millares 15 4" xfId="8865"/>
    <cellStyle name="Millares 15 4 2" xfId="8866"/>
    <cellStyle name="Millares 15 4 2 2" xfId="23996"/>
    <cellStyle name="Millares 15 4 3" xfId="8867"/>
    <cellStyle name="Millares 15 4 3 2" xfId="23997"/>
    <cellStyle name="Millares 15 4 4" xfId="8868"/>
    <cellStyle name="Millares 15 4 4 2" xfId="23998"/>
    <cellStyle name="Millares 15 4 5" xfId="23999"/>
    <cellStyle name="Millares 15 5" xfId="8869"/>
    <cellStyle name="Millares 15 5 2" xfId="8870"/>
    <cellStyle name="Millares 15 5 2 2" xfId="24000"/>
    <cellStyle name="Millares 15 5 3" xfId="8871"/>
    <cellStyle name="Millares 15 5 3 2" xfId="24001"/>
    <cellStyle name="Millares 15 5 4" xfId="8872"/>
    <cellStyle name="Millares 15 5 4 2" xfId="24002"/>
    <cellStyle name="Millares 15 5 5" xfId="24003"/>
    <cellStyle name="Millares 15 6" xfId="8873"/>
    <cellStyle name="Millares 15 6 2" xfId="8874"/>
    <cellStyle name="Millares 15 6 2 2" xfId="24004"/>
    <cellStyle name="Millares 15 6 3" xfId="8875"/>
    <cellStyle name="Millares 15 6 3 2" xfId="24005"/>
    <cellStyle name="Millares 15 6 4" xfId="8876"/>
    <cellStyle name="Millares 15 6 4 2" xfId="24006"/>
    <cellStyle name="Millares 15 6 5" xfId="24007"/>
    <cellStyle name="Millares 15 7" xfId="8877"/>
    <cellStyle name="Millares 16" xfId="8878"/>
    <cellStyle name="Millares 16 2" xfId="8879"/>
    <cellStyle name="Millares 16 2 2" xfId="8880"/>
    <cellStyle name="Millares 16 2 2 2" xfId="8881"/>
    <cellStyle name="Millares 16 2 2 2 2" xfId="8882"/>
    <cellStyle name="Millares 16 2 2 2 2 2" xfId="24008"/>
    <cellStyle name="Millares 16 2 2 2 3" xfId="8883"/>
    <cellStyle name="Millares 16 2 2 2 3 2" xfId="24009"/>
    <cellStyle name="Millares 16 2 2 2 4" xfId="8884"/>
    <cellStyle name="Millares 16 2 2 2 4 2" xfId="24010"/>
    <cellStyle name="Millares 16 2 2 2 5" xfId="8885"/>
    <cellStyle name="Millares 16 2 2 3" xfId="8886"/>
    <cellStyle name="Millares 16 2 2 3 2" xfId="8887"/>
    <cellStyle name="Millares 16 2 2 3 2 2" xfId="24011"/>
    <cellStyle name="Millares 16 2 2 3 3" xfId="8888"/>
    <cellStyle name="Millares 16 2 2 3 3 2" xfId="24012"/>
    <cellStyle name="Millares 16 2 2 3 4" xfId="8889"/>
    <cellStyle name="Millares 16 2 2 3 4 2" xfId="24013"/>
    <cellStyle name="Millares 16 2 2 3 5" xfId="24014"/>
    <cellStyle name="Millares 16 2 2 4" xfId="8890"/>
    <cellStyle name="Millares 16 2 2 4 2" xfId="24015"/>
    <cellStyle name="Millares 16 2 2 5" xfId="8891"/>
    <cellStyle name="Millares 16 2 2 5 2" xfId="24016"/>
    <cellStyle name="Millares 16 2 2 6" xfId="8892"/>
    <cellStyle name="Millares 16 2 2 6 2" xfId="24017"/>
    <cellStyle name="Millares 16 2 2 7" xfId="24018"/>
    <cellStyle name="Millares 16 2 3" xfId="8893"/>
    <cellStyle name="Millares 16 2 3 2" xfId="8894"/>
    <cellStyle name="Millares 16 2 3 2 2" xfId="24019"/>
    <cellStyle name="Millares 16 2 3 3" xfId="8895"/>
    <cellStyle name="Millares 16 2 3 3 2" xfId="24020"/>
    <cellStyle name="Millares 16 2 3 4" xfId="8896"/>
    <cellStyle name="Millares 16 2 3 4 2" xfId="24021"/>
    <cellStyle name="Millares 16 2 3 5" xfId="24022"/>
    <cellStyle name="Millares 16 2 4" xfId="8897"/>
    <cellStyle name="Millares 16 2 4 2" xfId="8898"/>
    <cellStyle name="Millares 16 2 4 2 2" xfId="24023"/>
    <cellStyle name="Millares 16 2 4 3" xfId="8899"/>
    <cellStyle name="Millares 16 2 4 3 2" xfId="24024"/>
    <cellStyle name="Millares 16 2 4 4" xfId="8900"/>
    <cellStyle name="Millares 16 2 4 4 2" xfId="24025"/>
    <cellStyle name="Millares 16 2 4 5" xfId="24026"/>
    <cellStyle name="Millares 16 2 5" xfId="8901"/>
    <cellStyle name="Millares 16 2 5 2" xfId="24027"/>
    <cellStyle name="Millares 16 2 6" xfId="8902"/>
    <cellStyle name="Millares 16 2 6 2" xfId="24028"/>
    <cellStyle name="Millares 16 2 7" xfId="8903"/>
    <cellStyle name="Millares 16 2 7 2" xfId="24029"/>
    <cellStyle name="Millares 16 2 8" xfId="24030"/>
    <cellStyle name="Millares 16 3" xfId="8904"/>
    <cellStyle name="Millares 16 4" xfId="8905"/>
    <cellStyle name="Millares 16 5" xfId="8906"/>
    <cellStyle name="Millares 16 6" xfId="8907"/>
    <cellStyle name="Millares 17" xfId="8908"/>
    <cellStyle name="Millares 17 2" xfId="8909"/>
    <cellStyle name="Millares 17 2 2" xfId="8910"/>
    <cellStyle name="Millares 17 2 2 2" xfId="8911"/>
    <cellStyle name="Millares 17 2 2 2 2" xfId="8912"/>
    <cellStyle name="Millares 17 2 2 2 2 2" xfId="24031"/>
    <cellStyle name="Millares 17 2 2 2 3" xfId="8913"/>
    <cellStyle name="Millares 17 2 2 2 3 2" xfId="24032"/>
    <cellStyle name="Millares 17 2 2 2 4" xfId="8914"/>
    <cellStyle name="Millares 17 2 2 2 4 2" xfId="24033"/>
    <cellStyle name="Millares 17 2 2 2 5" xfId="8915"/>
    <cellStyle name="Millares 17 2 2 3" xfId="8916"/>
    <cellStyle name="Millares 17 2 2 3 2" xfId="8917"/>
    <cellStyle name="Millares 17 2 2 3 2 2" xfId="24034"/>
    <cellStyle name="Millares 17 2 2 3 3" xfId="8918"/>
    <cellStyle name="Millares 17 2 2 3 3 2" xfId="24035"/>
    <cellStyle name="Millares 17 2 2 3 4" xfId="8919"/>
    <cellStyle name="Millares 17 2 2 3 4 2" xfId="24036"/>
    <cellStyle name="Millares 17 2 2 3 5" xfId="8920"/>
    <cellStyle name="Millares 17 2 3" xfId="8921"/>
    <cellStyle name="Millares 17 2 3 2" xfId="8922"/>
    <cellStyle name="Millares 17 2 3 2 2" xfId="8923"/>
    <cellStyle name="Millares 17 2 3 3" xfId="8924"/>
    <cellStyle name="Millares 17 2 4" xfId="8925"/>
    <cellStyle name="Millares 17 2 4 2" xfId="8926"/>
    <cellStyle name="Millares 17 2 4 2 2" xfId="8927"/>
    <cellStyle name="Millares 17 2 4 3" xfId="8928"/>
    <cellStyle name="Millares 17 2 4 4" xfId="8929"/>
    <cellStyle name="Millares 17 2 4 4 2" xfId="24037"/>
    <cellStyle name="Millares 17 2 4 5" xfId="8930"/>
    <cellStyle name="Millares 17 2 4 5 2" xfId="24038"/>
    <cellStyle name="Millares 17 2 4 6" xfId="8931"/>
    <cellStyle name="Millares 17 2 4 6 2" xfId="24039"/>
    <cellStyle name="Millares 17 2 4 7" xfId="24040"/>
    <cellStyle name="Millares 17 2 5" xfId="8932"/>
    <cellStyle name="Millares 17 2 5 2" xfId="8933"/>
    <cellStyle name="Millares 17 2 5 2 2" xfId="24041"/>
    <cellStyle name="Millares 17 2 5 3" xfId="8934"/>
    <cellStyle name="Millares 17 2 5 3 2" xfId="24042"/>
    <cellStyle name="Millares 17 2 5 4" xfId="8935"/>
    <cellStyle name="Millares 17 2 5 4 2" xfId="24043"/>
    <cellStyle name="Millares 17 2 5 5" xfId="8936"/>
    <cellStyle name="Millares 17 2 6" xfId="8937"/>
    <cellStyle name="Millares 17 2 6 2" xfId="8938"/>
    <cellStyle name="Millares 17 2 6 2 2" xfId="24044"/>
    <cellStyle name="Millares 17 2 6 3" xfId="8939"/>
    <cellStyle name="Millares 17 2 6 3 2" xfId="24045"/>
    <cellStyle name="Millares 17 2 6 4" xfId="8940"/>
    <cellStyle name="Millares 17 2 6 4 2" xfId="24046"/>
    <cellStyle name="Millares 17 2 6 5" xfId="24047"/>
    <cellStyle name="Millares 17 3" xfId="8941"/>
    <cellStyle name="Millares 17 3 2" xfId="8942"/>
    <cellStyle name="Millares 17 3 2 2" xfId="8943"/>
    <cellStyle name="Millares 17 3 2 2 2" xfId="24048"/>
    <cellStyle name="Millares 17 3 2 3" xfId="8944"/>
    <cellStyle name="Millares 17 3 2 3 2" xfId="24049"/>
    <cellStyle name="Millares 17 3 2 4" xfId="8945"/>
    <cellStyle name="Millares 17 3 2 4 2" xfId="24050"/>
    <cellStyle name="Millares 17 3 2 5" xfId="24051"/>
    <cellStyle name="Millares 17 4" xfId="8946"/>
    <cellStyle name="Millares 17 4 2" xfId="8947"/>
    <cellStyle name="Millares 17 4 2 2" xfId="24052"/>
    <cellStyle name="Millares 17 4 3" xfId="8948"/>
    <cellStyle name="Millares 17 4 3 2" xfId="24053"/>
    <cellStyle name="Millares 17 4 4" xfId="8949"/>
    <cellStyle name="Millares 17 4 4 2" xfId="24054"/>
    <cellStyle name="Millares 17 4 5" xfId="24055"/>
    <cellStyle name="Millares 17 5" xfId="8950"/>
    <cellStyle name="Millares 17 5 2" xfId="8951"/>
    <cellStyle name="Millares 17 5 2 2" xfId="24056"/>
    <cellStyle name="Millares 17 6" xfId="8952"/>
    <cellStyle name="Millares 17 6 2" xfId="8953"/>
    <cellStyle name="Millares 17 6 2 2" xfId="24057"/>
    <cellStyle name="Millares 17 7" xfId="19379"/>
    <cellStyle name="Millares 18" xfId="8954"/>
    <cellStyle name="Millares 18 2" xfId="8955"/>
    <cellStyle name="Millares 18 2 2" xfId="8956"/>
    <cellStyle name="Millares 18 2 2 2" xfId="8957"/>
    <cellStyle name="Millares 18 2 3" xfId="8958"/>
    <cellStyle name="Millares 18 2 3 2" xfId="8959"/>
    <cellStyle name="Millares 18 2 4" xfId="8960"/>
    <cellStyle name="Millares 18 2 4 2" xfId="24058"/>
    <cellStyle name="Millares 18 2 5" xfId="8961"/>
    <cellStyle name="Millares 18 2 5 2" xfId="24059"/>
    <cellStyle name="Millares 18 2 6" xfId="8962"/>
    <cellStyle name="Millares 18 2 6 2" xfId="24060"/>
    <cellStyle name="Millares 18 2 7" xfId="24061"/>
    <cellStyle name="Millares 18 3" xfId="8963"/>
    <cellStyle name="Millares 18 3 2" xfId="8964"/>
    <cellStyle name="Millares 18 3 2 2" xfId="24062"/>
    <cellStyle name="Millares 18 3 3" xfId="8965"/>
    <cellStyle name="Millares 18 3 3 2" xfId="24063"/>
    <cellStyle name="Millares 18 3 4" xfId="8966"/>
    <cellStyle name="Millares 18 3 4 2" xfId="24064"/>
    <cellStyle name="Millares 18 3 5" xfId="8967"/>
    <cellStyle name="Millares 18 4" xfId="8968"/>
    <cellStyle name="Millares 18 4 2" xfId="8969"/>
    <cellStyle name="Millares 18 4 2 2" xfId="24065"/>
    <cellStyle name="Millares 18 4 3" xfId="8970"/>
    <cellStyle name="Millares 18 4 3 2" xfId="24066"/>
    <cellStyle name="Millares 18 4 4" xfId="8971"/>
    <cellStyle name="Millares 18 4 4 2" xfId="24067"/>
    <cellStyle name="Millares 18 4 5" xfId="8972"/>
    <cellStyle name="Millares 18 5" xfId="8973"/>
    <cellStyle name="Millares 19" xfId="8974"/>
    <cellStyle name="Millares 19 2" xfId="8975"/>
    <cellStyle name="Millares 19 3" xfId="8976"/>
    <cellStyle name="Millares 19 3 2" xfId="8977"/>
    <cellStyle name="Millares 19 3 2 2" xfId="24068"/>
    <cellStyle name="Millares 19 3 3" xfId="8978"/>
    <cellStyle name="Millares 19 3 3 2" xfId="24069"/>
    <cellStyle name="Millares 19 3 4" xfId="8979"/>
    <cellStyle name="Millares 19 3 4 2" xfId="24070"/>
    <cellStyle name="Millares 19 3 5" xfId="8980"/>
    <cellStyle name="Millares 19 4" xfId="8981"/>
    <cellStyle name="Millares 19 4 2" xfId="8982"/>
    <cellStyle name="Millares 19 4 2 2" xfId="24071"/>
    <cellStyle name="Millares 19 4 3" xfId="8983"/>
    <cellStyle name="Millares 19 4 3 2" xfId="24072"/>
    <cellStyle name="Millares 19 4 4" xfId="8984"/>
    <cellStyle name="Millares 19 4 4 2" xfId="24073"/>
    <cellStyle name="Millares 19 4 5" xfId="24074"/>
    <cellStyle name="Millares 2" xfId="8985"/>
    <cellStyle name="Millares 2 10" xfId="8986"/>
    <cellStyle name="Millares 2 10 2" xfId="8987"/>
    <cellStyle name="Millares 2 10 2 2" xfId="8988"/>
    <cellStyle name="Millares 2 10 2 2 2" xfId="8989"/>
    <cellStyle name="Millares 2 10 2 2 2 2" xfId="24075"/>
    <cellStyle name="Millares 2 10 2 2 3" xfId="8990"/>
    <cellStyle name="Millares 2 10 2 2 3 2" xfId="24076"/>
    <cellStyle name="Millares 2 10 2 2 4" xfId="8991"/>
    <cellStyle name="Millares 2 10 2 2 4 2" xfId="24077"/>
    <cellStyle name="Millares 2 10 2 2 5" xfId="24078"/>
    <cellStyle name="Millares 2 10 2 3" xfId="8992"/>
    <cellStyle name="Millares 2 10 2 3 2" xfId="8993"/>
    <cellStyle name="Millares 2 10 2 3 2 2" xfId="24079"/>
    <cellStyle name="Millares 2 10 2 3 3" xfId="8994"/>
    <cellStyle name="Millares 2 10 2 3 3 2" xfId="24080"/>
    <cellStyle name="Millares 2 10 2 3 4" xfId="8995"/>
    <cellStyle name="Millares 2 10 2 3 4 2" xfId="24081"/>
    <cellStyle name="Millares 2 10 2 3 5" xfId="8996"/>
    <cellStyle name="Millares 2 10 2 4" xfId="8997"/>
    <cellStyle name="Millares 2 10 2 4 2" xfId="8998"/>
    <cellStyle name="Millares 2 10 2 4 2 2" xfId="24082"/>
    <cellStyle name="Millares 2 10 2 4 3" xfId="8999"/>
    <cellStyle name="Millares 2 10 2 4 3 2" xfId="24083"/>
    <cellStyle name="Millares 2 10 2 4 4" xfId="9000"/>
    <cellStyle name="Millares 2 10 2 4 4 2" xfId="24084"/>
    <cellStyle name="Millares 2 10 2 4 5" xfId="9001"/>
    <cellStyle name="Millares 2 10 3" xfId="9002"/>
    <cellStyle name="Millares 2 10 4" xfId="9003"/>
    <cellStyle name="Millares 2 10 4 2" xfId="9004"/>
    <cellStyle name="Millares 2 10 4 2 2" xfId="24085"/>
    <cellStyle name="Millares 2 10 4 3" xfId="9005"/>
    <cellStyle name="Millares 2 10 4 3 2" xfId="24086"/>
    <cellStyle name="Millares 2 10 4 4" xfId="9006"/>
    <cellStyle name="Millares 2 10 4 4 2" xfId="24087"/>
    <cellStyle name="Millares 2 10 4 5" xfId="24088"/>
    <cellStyle name="Millares 2 10 5" xfId="9007"/>
    <cellStyle name="Millares 2 10 5 2" xfId="9008"/>
    <cellStyle name="Millares 2 10 5 2 2" xfId="24089"/>
    <cellStyle name="Millares 2 10 5 3" xfId="9009"/>
    <cellStyle name="Millares 2 10 5 3 2" xfId="24090"/>
    <cellStyle name="Millares 2 10 5 4" xfId="9010"/>
    <cellStyle name="Millares 2 10 5 4 2" xfId="24091"/>
    <cellStyle name="Millares 2 10 5 5" xfId="9011"/>
    <cellStyle name="Millares 2 10 6" xfId="9012"/>
    <cellStyle name="Millares 2 10 6 2" xfId="9013"/>
    <cellStyle name="Millares 2 10 6 2 2" xfId="24092"/>
    <cellStyle name="Millares 2 10 6 3" xfId="9014"/>
    <cellStyle name="Millares 2 10 6 3 2" xfId="24093"/>
    <cellStyle name="Millares 2 10 6 4" xfId="9015"/>
    <cellStyle name="Millares 2 10 6 4 2" xfId="24094"/>
    <cellStyle name="Millares 2 10 6 5" xfId="24095"/>
    <cellStyle name="Millares 2 10 7" xfId="9016"/>
    <cellStyle name="Millares 2 11" xfId="9017"/>
    <cellStyle name="Millares 2 11 2" xfId="9018"/>
    <cellStyle name="Millares 2 11 2 2" xfId="9019"/>
    <cellStyle name="Millares 2 11 2 2 2" xfId="24096"/>
    <cellStyle name="Millares 2 11 2 3" xfId="9020"/>
    <cellStyle name="Millares 2 11 2 3 2" xfId="24097"/>
    <cellStyle name="Millares 2 11 2 4" xfId="9021"/>
    <cellStyle name="Millares 2 11 2 4 2" xfId="24098"/>
    <cellStyle name="Millares 2 11 2 5" xfId="24099"/>
    <cellStyle name="Millares 2 11 3" xfId="9022"/>
    <cellStyle name="Millares 2 11 3 2" xfId="9023"/>
    <cellStyle name="Millares 2 11 3 2 2" xfId="24100"/>
    <cellStyle name="Millares 2 11 4" xfId="9024"/>
    <cellStyle name="Millares 2 11 4 2" xfId="9025"/>
    <cellStyle name="Millares 2 11 4 2 2" xfId="24101"/>
    <cellStyle name="Millares 2 12" xfId="9026"/>
    <cellStyle name="Millares 2 12 2" xfId="9027"/>
    <cellStyle name="Millares 2 12 2 2" xfId="24102"/>
    <cellStyle name="Millares 2 12 3" xfId="9028"/>
    <cellStyle name="Millares 2 12 3 2" xfId="24103"/>
    <cellStyle name="Millares 2 12 4" xfId="9029"/>
    <cellStyle name="Millares 2 12 4 2" xfId="24104"/>
    <cellStyle name="Millares 2 12 5" xfId="24105"/>
    <cellStyle name="Millares 2 13" xfId="9030"/>
    <cellStyle name="Millares 2 13 2" xfId="9031"/>
    <cellStyle name="Millares 2 13 2 2" xfId="24106"/>
    <cellStyle name="Millares 2 14" xfId="9032"/>
    <cellStyle name="Millares 2 14 2" xfId="9033"/>
    <cellStyle name="Millares 2 15" xfId="9034"/>
    <cellStyle name="Millares 2 16" xfId="9035"/>
    <cellStyle name="Millares 2 17" xfId="9036"/>
    <cellStyle name="Millares 2 18" xfId="9037"/>
    <cellStyle name="Millares 2 19" xfId="9038"/>
    <cellStyle name="Millares 2 2" xfId="9039"/>
    <cellStyle name="Millares 2 2 2" xfId="9040"/>
    <cellStyle name="Millares 2 2 2 2" xfId="9041"/>
    <cellStyle name="Millares 2 2 2 2 2" xfId="9042"/>
    <cellStyle name="Millares 2 2 2 2 2 2" xfId="9043"/>
    <cellStyle name="Millares 2 2 2 2 2 2 2" xfId="24107"/>
    <cellStyle name="Millares 2 2 2 2 2 3" xfId="9044"/>
    <cellStyle name="Millares 2 2 2 2 2 3 2" xfId="24108"/>
    <cellStyle name="Millares 2 2 2 2 2 4" xfId="9045"/>
    <cellStyle name="Millares 2 2 2 2 2 4 2" xfId="24109"/>
    <cellStyle name="Millares 2 2 2 2 2 5" xfId="24110"/>
    <cellStyle name="Millares 2 2 2 2 3" xfId="9046"/>
    <cellStyle name="Millares 2 2 2 2 3 2" xfId="9047"/>
    <cellStyle name="Millares 2 2 2 2 3 3" xfId="9048"/>
    <cellStyle name="Millares 2 2 2 2 4" xfId="9049"/>
    <cellStyle name="Millares 2 2 2 2 5" xfId="9050"/>
    <cellStyle name="Millares 2 2 2 3" xfId="9051"/>
    <cellStyle name="Millares 2 2 2 3 2" xfId="9052"/>
    <cellStyle name="Millares 2 2 2 3 2 2" xfId="9053"/>
    <cellStyle name="Millares 2 2 2 3 2 2 2" xfId="24111"/>
    <cellStyle name="Millares 2 2 2 3 3" xfId="9054"/>
    <cellStyle name="Millares 2 2 2 3 3 2" xfId="9055"/>
    <cellStyle name="Millares 2 2 2 3 3 2 2" xfId="24112"/>
    <cellStyle name="Millares 2 2 2 3 4" xfId="9056"/>
    <cellStyle name="Millares 2 2 2 3 4 2" xfId="24113"/>
    <cellStyle name="Millares 2 2 2 3 5" xfId="9057"/>
    <cellStyle name="Millares 2 2 2 3 5 2" xfId="24114"/>
    <cellStyle name="Millares 2 2 2 3 6" xfId="9058"/>
    <cellStyle name="Millares 2 2 2 3 6 2" xfId="24115"/>
    <cellStyle name="Millares 2 2 2 3 7" xfId="24116"/>
    <cellStyle name="Millares 2 2 2 4" xfId="9059"/>
    <cellStyle name="Millares 2 2 2 4 2" xfId="9060"/>
    <cellStyle name="Millares 2 2 2 4 2 2" xfId="24117"/>
    <cellStyle name="Millares 2 2 2 4 3" xfId="9061"/>
    <cellStyle name="Millares 2 2 2 4 3 2" xfId="24118"/>
    <cellStyle name="Millares 2 2 2 4 4" xfId="9062"/>
    <cellStyle name="Millares 2 2 2 4 4 2" xfId="24119"/>
    <cellStyle name="Millares 2 2 2 4 5" xfId="24120"/>
    <cellStyle name="Millares 2 2 2 5" xfId="9063"/>
    <cellStyle name="Millares 2 2 2 5 2" xfId="9064"/>
    <cellStyle name="Millares 2 2 2 5 2 2" xfId="24121"/>
    <cellStyle name="Millares 2 2 2 5 3" xfId="9065"/>
    <cellStyle name="Millares 2 2 2 5 3 2" xfId="24122"/>
    <cellStyle name="Millares 2 2 2 5 4" xfId="9066"/>
    <cellStyle name="Millares 2 2 2 5 4 2" xfId="24123"/>
    <cellStyle name="Millares 2 2 2 5 5" xfId="24124"/>
    <cellStyle name="Millares 2 2 3" xfId="9067"/>
    <cellStyle name="Millares 2 2 3 2" xfId="9068"/>
    <cellStyle name="Millares 2 2 3 2 2" xfId="9069"/>
    <cellStyle name="Millares 2 2 3 2 3" xfId="9070"/>
    <cellStyle name="Millares 2 2 3 2 3 2" xfId="9071"/>
    <cellStyle name="Millares 2 2 3 2 3 2 2" xfId="24125"/>
    <cellStyle name="Millares 2 2 3 2 3 3" xfId="9072"/>
    <cellStyle name="Millares 2 2 3 2 3 3 2" xfId="24126"/>
    <cellStyle name="Millares 2 2 3 2 3 4" xfId="9073"/>
    <cellStyle name="Millares 2 2 3 2 3 4 2" xfId="24127"/>
    <cellStyle name="Millares 2 2 3 2 3 5" xfId="24128"/>
    <cellStyle name="Millares 2 2 3 2 4" xfId="9074"/>
    <cellStyle name="Millares 2 2 3 2 4 2" xfId="9075"/>
    <cellStyle name="Millares 2 2 3 2 4 2 2" xfId="24129"/>
    <cellStyle name="Millares 2 2 3 2 4 3" xfId="9076"/>
    <cellStyle name="Millares 2 2 3 2 4 3 2" xfId="24130"/>
    <cellStyle name="Millares 2 2 3 2 4 4" xfId="9077"/>
    <cellStyle name="Millares 2 2 3 2 4 4 2" xfId="24131"/>
    <cellStyle name="Millares 2 2 3 2 4 5" xfId="24132"/>
    <cellStyle name="Millares 2 2 3 3" xfId="9078"/>
    <cellStyle name="Millares 2 2 3 4" xfId="9079"/>
    <cellStyle name="Millares 2 2 3 5" xfId="9080"/>
    <cellStyle name="Millares 2 2 3 5 2" xfId="9081"/>
    <cellStyle name="Millares 2 2 3 6" xfId="9082"/>
    <cellStyle name="Millares 2 2 4" xfId="9083"/>
    <cellStyle name="Millares 2 2 4 2" xfId="9084"/>
    <cellStyle name="Millares 2 2 4 3" xfId="9085"/>
    <cellStyle name="Millares 2 2 4 3 2" xfId="9086"/>
    <cellStyle name="Millares 2 2 4 3 2 2" xfId="24133"/>
    <cellStyle name="Millares 2 2 4 3 3" xfId="9087"/>
    <cellStyle name="Millares 2 2 4 3 3 2" xfId="24134"/>
    <cellStyle name="Millares 2 2 4 3 4" xfId="9088"/>
    <cellStyle name="Millares 2 2 4 3 4 2" xfId="24135"/>
    <cellStyle name="Millares 2 2 4 3 5" xfId="24136"/>
    <cellStyle name="Millares 2 2 4 4" xfId="9089"/>
    <cellStyle name="Millares 2 2 4 4 2" xfId="9090"/>
    <cellStyle name="Millares 2 2 4 4 2 2" xfId="24137"/>
    <cellStyle name="Millares 2 2 4 4 3" xfId="9091"/>
    <cellStyle name="Millares 2 2 4 4 3 2" xfId="24138"/>
    <cellStyle name="Millares 2 2 4 4 4" xfId="9092"/>
    <cellStyle name="Millares 2 2 4 4 4 2" xfId="24139"/>
    <cellStyle name="Millares 2 2 4 4 5" xfId="24140"/>
    <cellStyle name="Millares 2 2 4 5" xfId="9093"/>
    <cellStyle name="Millares 2 2 5" xfId="9094"/>
    <cellStyle name="Millares 2 2 5 2" xfId="9095"/>
    <cellStyle name="Millares 2 2 5 2 2" xfId="9096"/>
    <cellStyle name="Millares 2 2 5 2 2 2" xfId="24141"/>
    <cellStyle name="Millares 2 2 5 2 3" xfId="9097"/>
    <cellStyle name="Millares 2 2 5 2 3 2" xfId="24142"/>
    <cellStyle name="Millares 2 2 5 2 4" xfId="9098"/>
    <cellStyle name="Millares 2 2 5 2 4 2" xfId="24143"/>
    <cellStyle name="Millares 2 2 5 2 5" xfId="24144"/>
    <cellStyle name="Millares 2 2 5 3" xfId="9099"/>
    <cellStyle name="Millares 2 2 5 3 2" xfId="9100"/>
    <cellStyle name="Millares 2 2 5 3 2 2" xfId="24145"/>
    <cellStyle name="Millares 2 2 5 3 3" xfId="9101"/>
    <cellStyle name="Millares 2 2 5 3 3 2" xfId="24146"/>
    <cellStyle name="Millares 2 2 5 3 4" xfId="9102"/>
    <cellStyle name="Millares 2 2 5 3 4 2" xfId="24147"/>
    <cellStyle name="Millares 2 2 5 3 5" xfId="24148"/>
    <cellStyle name="Millares 2 2 6" xfId="9103"/>
    <cellStyle name="Millares 2 2 6 2" xfId="9104"/>
    <cellStyle name="Millares 2 2 6 2 2" xfId="24149"/>
    <cellStyle name="Millares 2 2 7" xfId="9105"/>
    <cellStyle name="Millares 2 2 7 2" xfId="9106"/>
    <cellStyle name="Millares 2 2 7 2 2" xfId="24150"/>
    <cellStyle name="Millares 2 20" xfId="9107"/>
    <cellStyle name="Millares 2 21" xfId="9108"/>
    <cellStyle name="Millares 2 22" xfId="9109"/>
    <cellStyle name="Millares 2 23" xfId="9110"/>
    <cellStyle name="Millares 2 24" xfId="9111"/>
    <cellStyle name="Millares 2 25" xfId="9112"/>
    <cellStyle name="Millares 2 26" xfId="9113"/>
    <cellStyle name="Millares 2 27" xfId="9114"/>
    <cellStyle name="Millares 2 28" xfId="9115"/>
    <cellStyle name="Millares 2 29" xfId="9116"/>
    <cellStyle name="Millares 2 3" xfId="9117"/>
    <cellStyle name="Millares 2 3 10" xfId="9118"/>
    <cellStyle name="Millares 2 3 11" xfId="9119"/>
    <cellStyle name="Millares 2 3 11 2" xfId="24151"/>
    <cellStyle name="Millares 2 3 12" xfId="9120"/>
    <cellStyle name="Millares 2 3 12 2" xfId="9121"/>
    <cellStyle name="Millares 2 3 12 3" xfId="9122"/>
    <cellStyle name="Millares 2 3 13" xfId="9123"/>
    <cellStyle name="Millares 2 3 13 2" xfId="24152"/>
    <cellStyle name="Millares 2 3 13 2 2" xfId="24153"/>
    <cellStyle name="Millares 2 3 14" xfId="9124"/>
    <cellStyle name="Millares 2 3 14 2" xfId="24154"/>
    <cellStyle name="Millares 2 3 15" xfId="9125"/>
    <cellStyle name="Millares 2 3 15 2" xfId="24155"/>
    <cellStyle name="Millares 2 3 16" xfId="24156"/>
    <cellStyle name="Millares 2 3 2" xfId="9126"/>
    <cellStyle name="Millares 2 3 2 2" xfId="9127"/>
    <cellStyle name="Millares 2 3 2 2 2" xfId="9128"/>
    <cellStyle name="Millares 2 3 2 2 3" xfId="9129"/>
    <cellStyle name="Millares 2 3 2 3" xfId="9130"/>
    <cellStyle name="Millares 2 3 2 3 2" xfId="9131"/>
    <cellStyle name="Millares 2 3 2 4" xfId="9132"/>
    <cellStyle name="Millares 2 3 2 4 2" xfId="9133"/>
    <cellStyle name="Millares 2 3 2 4 3" xfId="9134"/>
    <cellStyle name="Millares 2 3 2 5" xfId="9135"/>
    <cellStyle name="Millares 2 3 2 5 2" xfId="9136"/>
    <cellStyle name="Millares 2 3 2 6" xfId="9137"/>
    <cellStyle name="Millares 2 3 2 7" xfId="9138"/>
    <cellStyle name="Millares 2 3 3" xfId="9139"/>
    <cellStyle name="Millares 2 3 3 2" xfId="9140"/>
    <cellStyle name="Millares 2 3 3 2 2" xfId="9141"/>
    <cellStyle name="Millares 2 3 3 3" xfId="9142"/>
    <cellStyle name="Millares 2 3 3 4" xfId="9143"/>
    <cellStyle name="Millares 2 3 3 4 2" xfId="9144"/>
    <cellStyle name="Millares 2 3 3 5" xfId="9145"/>
    <cellStyle name="Millares 2 3 3 6" xfId="9146"/>
    <cellStyle name="Millares 2 3 3 6 2" xfId="9147"/>
    <cellStyle name="Millares 2 3 3 7" xfId="9148"/>
    <cellStyle name="Millares 2 3 3 8" xfId="9149"/>
    <cellStyle name="Millares 2 3 4" xfId="9150"/>
    <cellStyle name="Millares 2 3 4 2" xfId="9151"/>
    <cellStyle name="Millares 2 3 4 2 2" xfId="9152"/>
    <cellStyle name="Millares 2 3 4 3" xfId="9153"/>
    <cellStyle name="Millares 2 3 4 4" xfId="9154"/>
    <cellStyle name="Millares 2 3 5" xfId="9155"/>
    <cellStyle name="Millares 2 3 5 2" xfId="9156"/>
    <cellStyle name="Millares 2 3 5 2 2" xfId="9157"/>
    <cellStyle name="Millares 2 3 5 2 2 2" xfId="9158"/>
    <cellStyle name="Millares 2 3 5 3" xfId="9159"/>
    <cellStyle name="Millares 2 3 5 3 2" xfId="9160"/>
    <cellStyle name="Millares 2 3 5 4" xfId="9161"/>
    <cellStyle name="Millares 2 3 6" xfId="9162"/>
    <cellStyle name="Millares 2 3 6 2" xfId="9163"/>
    <cellStyle name="Millares 2 3 6 3" xfId="9164"/>
    <cellStyle name="Millares 2 3 6 4" xfId="9165"/>
    <cellStyle name="Millares 2 3 6 4 2" xfId="24157"/>
    <cellStyle name="Millares 2 3 6 5" xfId="9166"/>
    <cellStyle name="Millares 2 3 6 5 2" xfId="24158"/>
    <cellStyle name="Millares 2 3 6 6" xfId="9167"/>
    <cellStyle name="Millares 2 3 6 6 2" xfId="24159"/>
    <cellStyle name="Millares 2 3 6 7" xfId="24160"/>
    <cellStyle name="Millares 2 3 7" xfId="9168"/>
    <cellStyle name="Millares 2 3 7 2" xfId="9169"/>
    <cellStyle name="Millares 2 3 7 2 2" xfId="24161"/>
    <cellStyle name="Millares 2 3 7 3" xfId="9170"/>
    <cellStyle name="Millares 2 3 7 3 2" xfId="24162"/>
    <cellStyle name="Millares 2 3 7 4" xfId="9171"/>
    <cellStyle name="Millares 2 3 7 4 2" xfId="24163"/>
    <cellStyle name="Millares 2 3 7 5" xfId="9172"/>
    <cellStyle name="Millares 2 3 8" xfId="9173"/>
    <cellStyle name="Millares 2 3 8 2" xfId="9174"/>
    <cellStyle name="Millares 2 3 8 2 2" xfId="24164"/>
    <cellStyle name="Millares 2 3 8 3" xfId="9175"/>
    <cellStyle name="Millares 2 3 8 3 2" xfId="24165"/>
    <cellStyle name="Millares 2 3 8 4" xfId="9176"/>
    <cellStyle name="Millares 2 3 8 4 2" xfId="24166"/>
    <cellStyle name="Millares 2 3 8 5" xfId="24167"/>
    <cellStyle name="Millares 2 3 9" xfId="9177"/>
    <cellStyle name="Millares 2 3 9 2" xfId="9178"/>
    <cellStyle name="Millares 2 30" xfId="9179"/>
    <cellStyle name="Millares 2 31" xfId="9180"/>
    <cellStyle name="Millares 2 32" xfId="9181"/>
    <cellStyle name="Millares 2 32 2" xfId="9182"/>
    <cellStyle name="Millares 2 32 2 2" xfId="9183"/>
    <cellStyle name="Millares 2 32 2 2 2" xfId="9184"/>
    <cellStyle name="Millares 2 32 2 2 2 2" xfId="24168"/>
    <cellStyle name="Millares 2 32 2 2 3" xfId="9185"/>
    <cellStyle name="Millares 2 32 2 2 3 2" xfId="24169"/>
    <cellStyle name="Millares 2 32 2 2 4" xfId="9186"/>
    <cellStyle name="Millares 2 32 2 2 4 2" xfId="24170"/>
    <cellStyle name="Millares 2 32 2 2 5" xfId="24171"/>
    <cellStyle name="Millares 2 32 2 3" xfId="9187"/>
    <cellStyle name="Millares 2 32 3" xfId="9188"/>
    <cellStyle name="Millares 2 32 3 2" xfId="9189"/>
    <cellStyle name="Millares 2 32 3 2 2" xfId="24172"/>
    <cellStyle name="Millares 2 32 3 3" xfId="9190"/>
    <cellStyle name="Millares 2 32 3 3 2" xfId="24173"/>
    <cellStyle name="Millares 2 32 3 4" xfId="9191"/>
    <cellStyle name="Millares 2 32 3 4 2" xfId="24174"/>
    <cellStyle name="Millares 2 32 3 5" xfId="24175"/>
    <cellStyle name="Millares 2 32 4" xfId="9192"/>
    <cellStyle name="Millares 2 32 4 2" xfId="9193"/>
    <cellStyle name="Millares 2 32 4 2 2" xfId="24176"/>
    <cellStyle name="Millares 2 32 4 3" xfId="9194"/>
    <cellStyle name="Millares 2 32 4 3 2" xfId="24177"/>
    <cellStyle name="Millares 2 32 4 4" xfId="9195"/>
    <cellStyle name="Millares 2 32 4 4 2" xfId="24178"/>
    <cellStyle name="Millares 2 32 4 5" xfId="9196"/>
    <cellStyle name="Millares 2 32 5" xfId="9197"/>
    <cellStyle name="Millares 2 32 5 2" xfId="9198"/>
    <cellStyle name="Millares 2 32 5 2 2" xfId="24179"/>
    <cellStyle name="Millares 2 32 5 3" xfId="9199"/>
    <cellStyle name="Millares 2 32 5 3 2" xfId="24180"/>
    <cellStyle name="Millares 2 32 5 4" xfId="9200"/>
    <cellStyle name="Millares 2 32 5 4 2" xfId="24181"/>
    <cellStyle name="Millares 2 32 5 5" xfId="24182"/>
    <cellStyle name="Millares 2 33" xfId="9201"/>
    <cellStyle name="Millares 2 33 2" xfId="9202"/>
    <cellStyle name="Millares 2 33 2 2" xfId="24183"/>
    <cellStyle name="Millares 2 34" xfId="9203"/>
    <cellStyle name="Millares 2 35" xfId="9204"/>
    <cellStyle name="Millares 2 35 2" xfId="9205"/>
    <cellStyle name="Millares 2 35 2 2" xfId="24184"/>
    <cellStyle name="Millares 2 36" xfId="9206"/>
    <cellStyle name="Millares 2 4" xfId="9207"/>
    <cellStyle name="Millares 2 4 2" xfId="9208"/>
    <cellStyle name="Millares 2 4 2 2" xfId="9209"/>
    <cellStyle name="Millares 2 4 2 3" xfId="9210"/>
    <cellStyle name="Millares 2 4 2 3 2" xfId="9211"/>
    <cellStyle name="Millares 2 4 2 3 2 2" xfId="24185"/>
    <cellStyle name="Millares 2 4 2 3 3" xfId="9212"/>
    <cellStyle name="Millares 2 4 2 3 3 2" xfId="24186"/>
    <cellStyle name="Millares 2 4 2 3 4" xfId="9213"/>
    <cellStyle name="Millares 2 4 2 3 4 2" xfId="24187"/>
    <cellStyle name="Millares 2 4 2 3 5" xfId="24188"/>
    <cellStyle name="Millares 2 4 2 4" xfId="9214"/>
    <cellStyle name="Millares 2 4 2 5" xfId="9215"/>
    <cellStyle name="Millares 2 4 3" xfId="9216"/>
    <cellStyle name="Millares 2 4 3 2" xfId="9217"/>
    <cellStyle name="Millares 2 4 3 3" xfId="9218"/>
    <cellStyle name="Millares 2 4 3 3 2" xfId="9219"/>
    <cellStyle name="Millares 2 4 3 3 2 2" xfId="24189"/>
    <cellStyle name="Millares 2 4 3 3 3" xfId="9220"/>
    <cellStyle name="Millares 2 4 3 3 3 2" xfId="24190"/>
    <cellStyle name="Millares 2 4 3 3 4" xfId="9221"/>
    <cellStyle name="Millares 2 4 3 3 4 2" xfId="24191"/>
    <cellStyle name="Millares 2 4 3 3 5" xfId="9222"/>
    <cellStyle name="Millares 2 4 3 4" xfId="9223"/>
    <cellStyle name="Millares 2 4 3 4 2" xfId="9224"/>
    <cellStyle name="Millares 2 4 3 4 2 2" xfId="24192"/>
    <cellStyle name="Millares 2 4 3 4 3" xfId="9225"/>
    <cellStyle name="Millares 2 4 3 4 3 2" xfId="24193"/>
    <cellStyle name="Millares 2 4 3 4 4" xfId="9226"/>
    <cellStyle name="Millares 2 4 3 4 4 2" xfId="24194"/>
    <cellStyle name="Millares 2 4 3 4 5" xfId="9227"/>
    <cellStyle name="Millares 2 4 3 5" xfId="9228"/>
    <cellStyle name="Millares 2 4 4" xfId="9229"/>
    <cellStyle name="Millares 2 4 4 2" xfId="9230"/>
    <cellStyle name="Millares 2 4 4 2 2" xfId="9231"/>
    <cellStyle name="Millares 2 4 4 2 2 2" xfId="24195"/>
    <cellStyle name="Millares 2 4 4 2 3" xfId="9232"/>
    <cellStyle name="Millares 2 4 4 2 3 2" xfId="24196"/>
    <cellStyle name="Millares 2 4 4 2 4" xfId="9233"/>
    <cellStyle name="Millares 2 4 4 2 4 2" xfId="24197"/>
    <cellStyle name="Millares 2 4 4 2 5" xfId="9234"/>
    <cellStyle name="Millares 2 4 4 3" xfId="9235"/>
    <cellStyle name="Millares 2 4 4 3 2" xfId="9236"/>
    <cellStyle name="Millares 2 4 4 3 2 2" xfId="24198"/>
    <cellStyle name="Millares 2 4 4 3 3" xfId="9237"/>
    <cellStyle name="Millares 2 4 4 3 3 2" xfId="24199"/>
    <cellStyle name="Millares 2 4 4 3 4" xfId="9238"/>
    <cellStyle name="Millares 2 4 4 3 4 2" xfId="24200"/>
    <cellStyle name="Millares 2 4 4 3 5" xfId="9239"/>
    <cellStyle name="Millares 2 4 5" xfId="9240"/>
    <cellStyle name="Millares 2 4 5 2" xfId="9241"/>
    <cellStyle name="Millares 2 4 5 2 2" xfId="9242"/>
    <cellStyle name="Millares 2 4 5 2 2 2" xfId="24201"/>
    <cellStyle name="Millares 2 4 5 2 3" xfId="9243"/>
    <cellStyle name="Millares 2 4 5 2 3 2" xfId="24202"/>
    <cellStyle name="Millares 2 4 5 2 4" xfId="9244"/>
    <cellStyle name="Millares 2 4 5 2 4 2" xfId="24203"/>
    <cellStyle name="Millares 2 4 5 2 5" xfId="24204"/>
    <cellStyle name="Millares 2 4 5 3" xfId="9245"/>
    <cellStyle name="Millares 2 4 5 3 2" xfId="9246"/>
    <cellStyle name="Millares 2 4 5 3 2 2" xfId="24205"/>
    <cellStyle name="Millares 2 4 5 3 3" xfId="9247"/>
    <cellStyle name="Millares 2 4 5 3 3 2" xfId="24206"/>
    <cellStyle name="Millares 2 4 5 3 4" xfId="9248"/>
    <cellStyle name="Millares 2 4 5 3 4 2" xfId="24207"/>
    <cellStyle name="Millares 2 4 5 3 5" xfId="24208"/>
    <cellStyle name="Millares 2 4 5 4" xfId="9249"/>
    <cellStyle name="Millares 2 4 5 4 2" xfId="24209"/>
    <cellStyle name="Millares 2 4 5 5" xfId="9250"/>
    <cellStyle name="Millares 2 4 5 5 2" xfId="24210"/>
    <cellStyle name="Millares 2 4 5 6" xfId="9251"/>
    <cellStyle name="Millares 2 4 5 6 2" xfId="24211"/>
    <cellStyle name="Millares 2 4 5 7" xfId="24212"/>
    <cellStyle name="Millares 2 4 6" xfId="9252"/>
    <cellStyle name="Millares 2 4 6 2" xfId="9253"/>
    <cellStyle name="Millares 2 4 7" xfId="9254"/>
    <cellStyle name="Millares 2 4 8" xfId="9255"/>
    <cellStyle name="Millares 2 4 8 2" xfId="24213"/>
    <cellStyle name="Millares 2 4 9" xfId="24214"/>
    <cellStyle name="Millares 2 5" xfId="9256"/>
    <cellStyle name="Millares 2 5 2" xfId="9257"/>
    <cellStyle name="Millares 2 5 2 2" xfId="9258"/>
    <cellStyle name="Millares 2 5 2 2 2" xfId="9259"/>
    <cellStyle name="Millares 2 5 2 2 2 2" xfId="24215"/>
    <cellStyle name="Millares 2 5 2 2 3" xfId="9260"/>
    <cellStyle name="Millares 2 5 2 2 3 2" xfId="24216"/>
    <cellStyle name="Millares 2 5 2 2 4" xfId="9261"/>
    <cellStyle name="Millares 2 5 2 2 4 2" xfId="24217"/>
    <cellStyle name="Millares 2 5 2 2 5" xfId="24218"/>
    <cellStyle name="Millares 2 5 3" xfId="9262"/>
    <cellStyle name="Millares 2 5 3 2" xfId="9263"/>
    <cellStyle name="Millares 2 5 3 2 2" xfId="9264"/>
    <cellStyle name="Millares 2 5 3 2 2 2" xfId="24219"/>
    <cellStyle name="Millares 2 5 3 2 3" xfId="9265"/>
    <cellStyle name="Millares 2 5 3 2 3 2" xfId="24220"/>
    <cellStyle name="Millares 2 5 3 2 4" xfId="9266"/>
    <cellStyle name="Millares 2 5 3 2 4 2" xfId="24221"/>
    <cellStyle name="Millares 2 5 3 2 5" xfId="24222"/>
    <cellStyle name="Millares 2 5 3 3" xfId="9267"/>
    <cellStyle name="Millares 2 5 3 3 2" xfId="9268"/>
    <cellStyle name="Millares 2 5 3 3 2 2" xfId="24223"/>
    <cellStyle name="Millares 2 5 3 3 3" xfId="9269"/>
    <cellStyle name="Millares 2 5 3 3 3 2" xfId="24224"/>
    <cellStyle name="Millares 2 5 3 3 4" xfId="9270"/>
    <cellStyle name="Millares 2 5 3 3 4 2" xfId="24225"/>
    <cellStyle name="Millares 2 5 3 3 5" xfId="24226"/>
    <cellStyle name="Millares 2 5 3 4" xfId="9271"/>
    <cellStyle name="Millares 2 5 3 4 2" xfId="9272"/>
    <cellStyle name="Millares 2 5 3 4 2 2" xfId="24227"/>
    <cellStyle name="Millares 2 5 3 4 3" xfId="9273"/>
    <cellStyle name="Millares 2 5 3 4 3 2" xfId="24228"/>
    <cellStyle name="Millares 2 5 3 4 4" xfId="9274"/>
    <cellStyle name="Millares 2 5 3 4 4 2" xfId="24229"/>
    <cellStyle name="Millares 2 5 3 4 5" xfId="24230"/>
    <cellStyle name="Millares 2 5 4" xfId="9275"/>
    <cellStyle name="Millares 2 5 4 2" xfId="9276"/>
    <cellStyle name="Millares 2 5 4 2 2" xfId="9277"/>
    <cellStyle name="Millares 2 5 4 2 2 2" xfId="24231"/>
    <cellStyle name="Millares 2 5 4 2 3" xfId="9278"/>
    <cellStyle name="Millares 2 5 4 2 3 2" xfId="24232"/>
    <cellStyle name="Millares 2 5 4 2 4" xfId="9279"/>
    <cellStyle name="Millares 2 5 4 2 4 2" xfId="24233"/>
    <cellStyle name="Millares 2 5 4 2 5" xfId="9280"/>
    <cellStyle name="Millares 2 5 4 3" xfId="9281"/>
    <cellStyle name="Millares 2 5 4 3 2" xfId="9282"/>
    <cellStyle name="Millares 2 5 4 3 2 2" xfId="24234"/>
    <cellStyle name="Millares 2 5 4 3 3" xfId="9283"/>
    <cellStyle name="Millares 2 5 4 3 3 2" xfId="24235"/>
    <cellStyle name="Millares 2 5 4 3 4" xfId="9284"/>
    <cellStyle name="Millares 2 5 4 3 4 2" xfId="24236"/>
    <cellStyle name="Millares 2 5 4 3 5" xfId="24237"/>
    <cellStyle name="Millares 2 5 5" xfId="9285"/>
    <cellStyle name="Millares 2 5 5 2" xfId="9286"/>
    <cellStyle name="Millares 2 5 5 2 2" xfId="24238"/>
    <cellStyle name="Millares 2 5 5 3" xfId="9287"/>
    <cellStyle name="Millares 2 5 5 3 2" xfId="24239"/>
    <cellStyle name="Millares 2 5 5 4" xfId="9288"/>
    <cellStyle name="Millares 2 5 5 4 2" xfId="24240"/>
    <cellStyle name="Millares 2 5 5 5" xfId="9289"/>
    <cellStyle name="Millares 2 5 6" xfId="9290"/>
    <cellStyle name="Millares 2 5 6 2" xfId="9291"/>
    <cellStyle name="Millares 2 5 6 2 2" xfId="24241"/>
    <cellStyle name="Millares 2 5 6 3" xfId="9292"/>
    <cellStyle name="Millares 2 5 6 3 2" xfId="24242"/>
    <cellStyle name="Millares 2 5 6 4" xfId="9293"/>
    <cellStyle name="Millares 2 5 6 4 2" xfId="24243"/>
    <cellStyle name="Millares 2 5 6 5" xfId="24244"/>
    <cellStyle name="Millares 2 6" xfId="9294"/>
    <cellStyle name="Millares 2 6 2" xfId="9295"/>
    <cellStyle name="Millares 2 6 2 2" xfId="9296"/>
    <cellStyle name="Millares 2 6 2 3" xfId="9297"/>
    <cellStyle name="Millares 2 6 3" xfId="9298"/>
    <cellStyle name="Millares 2 6 3 2" xfId="9299"/>
    <cellStyle name="Millares 2 6 3 2 2" xfId="9300"/>
    <cellStyle name="Millares 2 6 3 2 2 2" xfId="24245"/>
    <cellStyle name="Millares 2 6 3 2 3" xfId="9301"/>
    <cellStyle name="Millares 2 6 3 2 3 2" xfId="24246"/>
    <cellStyle name="Millares 2 6 3 2 4" xfId="9302"/>
    <cellStyle name="Millares 2 6 3 2 4 2" xfId="24247"/>
    <cellStyle name="Millares 2 6 3 2 5" xfId="24248"/>
    <cellStyle name="Millares 2 6 3 3" xfId="9303"/>
    <cellStyle name="Millares 2 6 3 3 2" xfId="9304"/>
    <cellStyle name="Millares 2 6 3 3 2 2" xfId="24249"/>
    <cellStyle name="Millares 2 6 3 3 3" xfId="9305"/>
    <cellStyle name="Millares 2 6 3 3 3 2" xfId="24250"/>
    <cellStyle name="Millares 2 6 3 3 4" xfId="9306"/>
    <cellStyle name="Millares 2 6 3 3 4 2" xfId="24251"/>
    <cellStyle name="Millares 2 6 3 3 5" xfId="24252"/>
    <cellStyle name="Millares 2 6 3 4" xfId="9307"/>
    <cellStyle name="Millares 2 6 3 4 2" xfId="9308"/>
    <cellStyle name="Millares 2 6 3 4 2 2" xfId="24253"/>
    <cellStyle name="Millares 2 6 3 4 3" xfId="9309"/>
    <cellStyle name="Millares 2 6 3 4 3 2" xfId="24254"/>
    <cellStyle name="Millares 2 6 3 4 4" xfId="9310"/>
    <cellStyle name="Millares 2 6 3 4 4 2" xfId="24255"/>
    <cellStyle name="Millares 2 6 3 4 5" xfId="24256"/>
    <cellStyle name="Millares 2 6 4" xfId="9311"/>
    <cellStyle name="Millares 2 6 5" xfId="9312"/>
    <cellStyle name="Millares 2 6 5 2" xfId="9313"/>
    <cellStyle name="Millares 2 6 6" xfId="9314"/>
    <cellStyle name="Millares 2 7" xfId="9315"/>
    <cellStyle name="Millares 2 7 2" xfId="9316"/>
    <cellStyle name="Millares 2 7 2 2" xfId="9317"/>
    <cellStyle name="Millares 2 7 2 2 2" xfId="9318"/>
    <cellStyle name="Millares 2 7 2 2 2 2" xfId="24257"/>
    <cellStyle name="Millares 2 7 2 2 3" xfId="9319"/>
    <cellStyle name="Millares 2 7 2 2 3 2" xfId="24258"/>
    <cellStyle name="Millares 2 7 2 2 4" xfId="9320"/>
    <cellStyle name="Millares 2 7 2 2 4 2" xfId="24259"/>
    <cellStyle name="Millares 2 7 2 2 5" xfId="24260"/>
    <cellStyle name="Millares 2 7 2 3" xfId="9321"/>
    <cellStyle name="Millares 2 7 3" xfId="9322"/>
    <cellStyle name="Millares 2 7 4" xfId="9323"/>
    <cellStyle name="Millares 2 7 4 2" xfId="9324"/>
    <cellStyle name="Millares 2 7 4 2 2" xfId="24261"/>
    <cellStyle name="Millares 2 7 4 3" xfId="9325"/>
    <cellStyle name="Millares 2 7 4 3 2" xfId="24262"/>
    <cellStyle name="Millares 2 7 4 4" xfId="9326"/>
    <cellStyle name="Millares 2 7 4 4 2" xfId="24263"/>
    <cellStyle name="Millares 2 7 4 5" xfId="24264"/>
    <cellStyle name="Millares 2 7 5" xfId="9327"/>
    <cellStyle name="Millares 2 7 5 2" xfId="9328"/>
    <cellStyle name="Millares 2 7 5 2 2" xfId="24265"/>
    <cellStyle name="Millares 2 7 5 3" xfId="9329"/>
    <cellStyle name="Millares 2 7 5 3 2" xfId="24266"/>
    <cellStyle name="Millares 2 7 5 4" xfId="9330"/>
    <cellStyle name="Millares 2 7 5 4 2" xfId="24267"/>
    <cellStyle name="Millares 2 7 5 5" xfId="24268"/>
    <cellStyle name="Millares 2 7 6" xfId="9331"/>
    <cellStyle name="Millares 2 7 6 2" xfId="9332"/>
    <cellStyle name="Millares 2 7 6 2 2" xfId="24269"/>
    <cellStyle name="Millares 2 7 6 3" xfId="9333"/>
    <cellStyle name="Millares 2 7 6 3 2" xfId="24270"/>
    <cellStyle name="Millares 2 7 6 4" xfId="9334"/>
    <cellStyle name="Millares 2 7 6 4 2" xfId="24271"/>
    <cellStyle name="Millares 2 7 6 5" xfId="9335"/>
    <cellStyle name="Millares 2 8" xfId="9336"/>
    <cellStyle name="Millares 2 8 2" xfId="9337"/>
    <cellStyle name="Millares 2 8 3" xfId="9338"/>
    <cellStyle name="Millares 2 8 4" xfId="9339"/>
    <cellStyle name="Millares 2 8 5" xfId="9340"/>
    <cellStyle name="Millares 2 9" xfId="9341"/>
    <cellStyle name="Millares 2 9 2" xfId="9342"/>
    <cellStyle name="Millares 2 9 2 2" xfId="9343"/>
    <cellStyle name="Millares 2 9 2 2 2" xfId="24272"/>
    <cellStyle name="Millares 2 9 2 3" xfId="9344"/>
    <cellStyle name="Millares 2 9 2 3 2" xfId="24273"/>
    <cellStyle name="Millares 2 9 2 4" xfId="9345"/>
    <cellStyle name="Millares 2 9 2 4 2" xfId="24274"/>
    <cellStyle name="Millares 2 9 2 5" xfId="24275"/>
    <cellStyle name="Millares 2 9 3" xfId="9346"/>
    <cellStyle name="Millares 2 9 3 2" xfId="9347"/>
    <cellStyle name="Millares 2 9 3 2 2" xfId="24276"/>
    <cellStyle name="Millares 2 9 4" xfId="9348"/>
    <cellStyle name="Millares 2 9 4 2" xfId="9349"/>
    <cellStyle name="Millares 2 9 4 2 2" xfId="24277"/>
    <cellStyle name="Millares 2_Adicional No.4 Centro Universitario Regional del Oeste Bloque I Módulo de Escaleras y Baños, San Juan de la Maguana" xfId="9350"/>
    <cellStyle name="Millares 20" xfId="9351"/>
    <cellStyle name="Millares 20 2" xfId="9352"/>
    <cellStyle name="Millares 20 2 2" xfId="9353"/>
    <cellStyle name="Millares 20 2 3" xfId="9354"/>
    <cellStyle name="Millares 20 2 3 2" xfId="9355"/>
    <cellStyle name="Millares 20 2 4" xfId="9356"/>
    <cellStyle name="Millares 20 2 4 2" xfId="9357"/>
    <cellStyle name="Millares 20 3" xfId="9358"/>
    <cellStyle name="Millares 20 3 2" xfId="9359"/>
    <cellStyle name="Millares 20 3 2 2" xfId="9360"/>
    <cellStyle name="Millares 20 3 3" xfId="9361"/>
    <cellStyle name="Millares 20 3 4" xfId="9362"/>
    <cellStyle name="Millares 20 3 4 2" xfId="24278"/>
    <cellStyle name="Millares 20 3 5" xfId="9363"/>
    <cellStyle name="Millares 20 3 5 2" xfId="24279"/>
    <cellStyle name="Millares 20 3 6" xfId="9364"/>
    <cellStyle name="Millares 20 3 6 2" xfId="24280"/>
    <cellStyle name="Millares 20 3 7" xfId="24281"/>
    <cellStyle name="Millares 20 4" xfId="9365"/>
    <cellStyle name="Millares 20 4 2" xfId="9366"/>
    <cellStyle name="Millares 20 4 2 2" xfId="24282"/>
    <cellStyle name="Millares 20 4 3" xfId="9367"/>
    <cellStyle name="Millares 20 4 3 2" xfId="24283"/>
    <cellStyle name="Millares 20 4 4" xfId="9368"/>
    <cellStyle name="Millares 20 4 4 2" xfId="24284"/>
    <cellStyle name="Millares 20 4 5" xfId="9369"/>
    <cellStyle name="Millares 20 5" xfId="9370"/>
    <cellStyle name="Millares 20 5 2" xfId="9371"/>
    <cellStyle name="Millares 20 5 2 2" xfId="24285"/>
    <cellStyle name="Millares 20 5 3" xfId="9372"/>
    <cellStyle name="Millares 20 5 3 2" xfId="24286"/>
    <cellStyle name="Millares 20 5 4" xfId="9373"/>
    <cellStyle name="Millares 20 5 4 2" xfId="24287"/>
    <cellStyle name="Millares 20 5 5" xfId="9374"/>
    <cellStyle name="Millares 21" xfId="9375"/>
    <cellStyle name="Millares 21 2" xfId="9376"/>
    <cellStyle name="Millares 21 2 2" xfId="9377"/>
    <cellStyle name="Millares 21 2 2 2" xfId="24288"/>
    <cellStyle name="Millares 21 2 3" xfId="9378"/>
    <cellStyle name="Millares 21 2 3 2" xfId="24289"/>
    <cellStyle name="Millares 21 2 4" xfId="9379"/>
    <cellStyle name="Millares 21 2 4 2" xfId="24290"/>
    <cellStyle name="Millares 21 2 5" xfId="24291"/>
    <cellStyle name="Millares 21 3" xfId="9380"/>
    <cellStyle name="Millares 21 3 2" xfId="9381"/>
    <cellStyle name="Millares 21 3 2 2" xfId="24292"/>
    <cellStyle name="Millares 21 3 3" xfId="9382"/>
    <cellStyle name="Millares 21 3 3 2" xfId="24293"/>
    <cellStyle name="Millares 21 3 4" xfId="9383"/>
    <cellStyle name="Millares 21 3 4 2" xfId="24294"/>
    <cellStyle name="Millares 21 3 5" xfId="9384"/>
    <cellStyle name="Millares 21 4" xfId="9385"/>
    <cellStyle name="Millares 21 4 2" xfId="9386"/>
    <cellStyle name="Millares 21 4 2 2" xfId="24295"/>
    <cellStyle name="Millares 21 4 3" xfId="9387"/>
    <cellStyle name="Millares 21 4 3 2" xfId="24296"/>
    <cellStyle name="Millares 21 4 4" xfId="9388"/>
    <cellStyle name="Millares 21 4 4 2" xfId="24297"/>
    <cellStyle name="Millares 21 4 5" xfId="9389"/>
    <cellStyle name="Millares 21 5" xfId="9390"/>
    <cellStyle name="Millares 21 5 2" xfId="24298"/>
    <cellStyle name="Millares 21 6" xfId="9391"/>
    <cellStyle name="Millares 21 6 2" xfId="24299"/>
    <cellStyle name="Millares 21 7" xfId="9392"/>
    <cellStyle name="Millares 21 7 2" xfId="24300"/>
    <cellStyle name="Millares 21 8" xfId="24301"/>
    <cellStyle name="Millares 22" xfId="9393"/>
    <cellStyle name="Millares 22 2" xfId="9394"/>
    <cellStyle name="Millares 22 2 2" xfId="9395"/>
    <cellStyle name="Millares 22 2 2 2" xfId="24302"/>
    <cellStyle name="Millares 22 2 3" xfId="9396"/>
    <cellStyle name="Millares 22 2 3 2" xfId="24303"/>
    <cellStyle name="Millares 22 2 4" xfId="9397"/>
    <cellStyle name="Millares 22 2 4 2" xfId="24304"/>
    <cellStyle name="Millares 22 2 5" xfId="24305"/>
    <cellStyle name="Millares 22 3" xfId="9398"/>
    <cellStyle name="Millares 22 3 2" xfId="9399"/>
    <cellStyle name="Millares 22 3 2 2" xfId="24306"/>
    <cellStyle name="Millares 22 3 3" xfId="9400"/>
    <cellStyle name="Millares 22 3 3 2" xfId="24307"/>
    <cellStyle name="Millares 22 3 4" xfId="9401"/>
    <cellStyle name="Millares 22 3 4 2" xfId="24308"/>
    <cellStyle name="Millares 22 3 5" xfId="9402"/>
    <cellStyle name="Millares 22 4" xfId="9403"/>
    <cellStyle name="Millares 22 4 2" xfId="9404"/>
    <cellStyle name="Millares 22 4 2 2" xfId="24309"/>
    <cellStyle name="Millares 22 4 3" xfId="9405"/>
    <cellStyle name="Millares 22 4 3 2" xfId="24310"/>
    <cellStyle name="Millares 22 4 4" xfId="9406"/>
    <cellStyle name="Millares 22 4 4 2" xfId="24311"/>
    <cellStyle name="Millares 22 4 5" xfId="9407"/>
    <cellStyle name="Millares 22 5" xfId="9408"/>
    <cellStyle name="Millares 22 5 2" xfId="9409"/>
    <cellStyle name="Millares 22 5 2 2" xfId="24312"/>
    <cellStyle name="Millares 22 5 3" xfId="24313"/>
    <cellStyle name="Millares 22 5 3 2" xfId="24314"/>
    <cellStyle name="Millares 22 5 4" xfId="24315"/>
    <cellStyle name="Millares 22 6" xfId="9410"/>
    <cellStyle name="Millares 22 6 2" xfId="24316"/>
    <cellStyle name="Millares 23" xfId="9411"/>
    <cellStyle name="Millares 23 2" xfId="9412"/>
    <cellStyle name="Millares 23 2 2" xfId="9413"/>
    <cellStyle name="Millares 23 2 2 2" xfId="24317"/>
    <cellStyle name="Millares 23 2 3" xfId="9414"/>
    <cellStyle name="Millares 23 2 3 2" xfId="24318"/>
    <cellStyle name="Millares 23 2 4" xfId="9415"/>
    <cellStyle name="Millares 23 2 4 2" xfId="24319"/>
    <cellStyle name="Millares 23 2 5" xfId="24320"/>
    <cellStyle name="Millares 23 3" xfId="9416"/>
    <cellStyle name="Millares 23 3 2" xfId="9417"/>
    <cellStyle name="Millares 23 3 2 2" xfId="24321"/>
    <cellStyle name="Millares 23 3 3" xfId="9418"/>
    <cellStyle name="Millares 23 3 3 2" xfId="24322"/>
    <cellStyle name="Millares 23 3 4" xfId="9419"/>
    <cellStyle name="Millares 23 3 4 2" xfId="24323"/>
    <cellStyle name="Millares 23 3 5" xfId="9420"/>
    <cellStyle name="Millares 23 4" xfId="9421"/>
    <cellStyle name="Millares 23 4 2" xfId="9422"/>
    <cellStyle name="Millares 23 4 2 2" xfId="24324"/>
    <cellStyle name="Millares 23 4 3" xfId="9423"/>
    <cellStyle name="Millares 23 4 3 2" xfId="24325"/>
    <cellStyle name="Millares 23 4 4" xfId="9424"/>
    <cellStyle name="Millares 23 4 4 2" xfId="24326"/>
    <cellStyle name="Millares 23 4 5" xfId="9425"/>
    <cellStyle name="Millares 23 5" xfId="9426"/>
    <cellStyle name="Millares 23 5 2" xfId="24327"/>
    <cellStyle name="Millares 24" xfId="9427"/>
    <cellStyle name="Millares 24 2" xfId="9428"/>
    <cellStyle name="Millares 24 2 2" xfId="9429"/>
    <cellStyle name="Millares 24 2 2 2" xfId="24328"/>
    <cellStyle name="Millares 24 2 3" xfId="9430"/>
    <cellStyle name="Millares 24 2 3 2" xfId="24329"/>
    <cellStyle name="Millares 24 2 4" xfId="9431"/>
    <cellStyle name="Millares 24 2 4 2" xfId="24330"/>
    <cellStyle name="Millares 24 2 5" xfId="24331"/>
    <cellStyle name="Millares 24 3" xfId="9432"/>
    <cellStyle name="Millares 24 3 2" xfId="9433"/>
    <cellStyle name="Millares 24 3 2 2" xfId="24332"/>
    <cellStyle name="Millares 24 3 3" xfId="9434"/>
    <cellStyle name="Millares 24 3 3 2" xfId="24333"/>
    <cellStyle name="Millares 24 3 4" xfId="9435"/>
    <cellStyle name="Millares 24 3 4 2" xfId="24334"/>
    <cellStyle name="Millares 24 3 5" xfId="9436"/>
    <cellStyle name="Millares 24 4" xfId="9437"/>
    <cellStyle name="Millares 24 4 2" xfId="9438"/>
    <cellStyle name="Millares 24 4 2 2" xfId="24335"/>
    <cellStyle name="Millares 24 4 3" xfId="9439"/>
    <cellStyle name="Millares 24 4 3 2" xfId="24336"/>
    <cellStyle name="Millares 24 4 4" xfId="9440"/>
    <cellStyle name="Millares 24 4 4 2" xfId="24337"/>
    <cellStyle name="Millares 24 4 5" xfId="9441"/>
    <cellStyle name="Millares 25" xfId="9442"/>
    <cellStyle name="Millares 25 2" xfId="9443"/>
    <cellStyle name="Millares 25 2 2" xfId="9444"/>
    <cellStyle name="Millares 25 2 3" xfId="9445"/>
    <cellStyle name="Millares 25 2 4" xfId="9446"/>
    <cellStyle name="Millares 25 2 4 2" xfId="24338"/>
    <cellStyle name="Millares 25 2 5" xfId="9447"/>
    <cellStyle name="Millares 25 2 5 2" xfId="24339"/>
    <cellStyle name="Millares 25 2 6" xfId="9448"/>
    <cellStyle name="Millares 25 2 6 2" xfId="24340"/>
    <cellStyle name="Millares 25 2 7" xfId="24341"/>
    <cellStyle name="Millares 25 3" xfId="9449"/>
    <cellStyle name="Millares 25 3 2" xfId="9450"/>
    <cellStyle name="Millares 25 3 2 2" xfId="9451"/>
    <cellStyle name="Millares 25 4" xfId="9452"/>
    <cellStyle name="Millares 25 4 2" xfId="9453"/>
    <cellStyle name="Millares 25 4 2 2" xfId="24342"/>
    <cellStyle name="Millares 25 4 3" xfId="9454"/>
    <cellStyle name="Millares 25 4 3 2" xfId="24343"/>
    <cellStyle name="Millares 25 4 4" xfId="9455"/>
    <cellStyle name="Millares 25 4 4 2" xfId="24344"/>
    <cellStyle name="Millares 25 4 5" xfId="9456"/>
    <cellStyle name="Millares 25 5" xfId="9457"/>
    <cellStyle name="Millares 25 5 2" xfId="9458"/>
    <cellStyle name="Millares 25 5 2 2" xfId="24345"/>
    <cellStyle name="Millares 25 5 3" xfId="9459"/>
    <cellStyle name="Millares 25 5 3 2" xfId="24346"/>
    <cellStyle name="Millares 25 5 4" xfId="9460"/>
    <cellStyle name="Millares 25 5 4 2" xfId="24347"/>
    <cellStyle name="Millares 25 5 5" xfId="9461"/>
    <cellStyle name="Millares 25 6" xfId="9462"/>
    <cellStyle name="Millares 25 6 2" xfId="24348"/>
    <cellStyle name="Millares 26" xfId="9463"/>
    <cellStyle name="Millares 26 2" xfId="9464"/>
    <cellStyle name="Millares 26 2 2" xfId="9465"/>
    <cellStyle name="Millares 26 2 2 2" xfId="9466"/>
    <cellStyle name="Millares 26 2 2 2 2" xfId="24349"/>
    <cellStyle name="Millares 26 2 2 3" xfId="9467"/>
    <cellStyle name="Millares 26 2 2 3 2" xfId="24350"/>
    <cellStyle name="Millares 26 2 2 4" xfId="9468"/>
    <cellStyle name="Millares 26 2 2 4 2" xfId="24351"/>
    <cellStyle name="Millares 26 2 2 5" xfId="24352"/>
    <cellStyle name="Millares 26 2 3" xfId="9469"/>
    <cellStyle name="Millares 26 2 3 2" xfId="9470"/>
    <cellStyle name="Millares 26 2 3 2 2" xfId="24353"/>
    <cellStyle name="Millares 26 2 3 3" xfId="9471"/>
    <cellStyle name="Millares 26 2 3 3 2" xfId="24354"/>
    <cellStyle name="Millares 26 2 3 4" xfId="9472"/>
    <cellStyle name="Millares 26 2 3 4 2" xfId="24355"/>
    <cellStyle name="Millares 26 2 3 5" xfId="24356"/>
    <cellStyle name="Millares 26 2 4" xfId="9473"/>
    <cellStyle name="Millares 26 2 4 2" xfId="27964"/>
    <cellStyle name="Millares 26 3" xfId="9474"/>
    <cellStyle name="Millares 26 3 2" xfId="9475"/>
    <cellStyle name="Millares 26 3 2 2" xfId="9476"/>
    <cellStyle name="Millares 26 3 2 2 2" xfId="24357"/>
    <cellStyle name="Millares 26 3 2 3" xfId="9477"/>
    <cellStyle name="Millares 26 3 2 3 2" xfId="9478"/>
    <cellStyle name="Millares 26 3 2 3 2 2" xfId="9479"/>
    <cellStyle name="Millares 26 3 2 4" xfId="9480"/>
    <cellStyle name="Millares 26 4" xfId="9481"/>
    <cellStyle name="Millares 26 4 2" xfId="9482"/>
    <cellStyle name="Millares 26 4 2 2" xfId="24358"/>
    <cellStyle name="Millares 26 4 3" xfId="9483"/>
    <cellStyle name="Millares 26 4 3 2" xfId="24359"/>
    <cellStyle name="Millares 26 4 4" xfId="9484"/>
    <cellStyle name="Millares 26 4 4 2" xfId="24360"/>
    <cellStyle name="Millares 26 4 5" xfId="24361"/>
    <cellStyle name="Millares 26 5" xfId="9485"/>
    <cellStyle name="Millares 26 5 2" xfId="9486"/>
    <cellStyle name="Millares 26 5 2 2" xfId="24362"/>
    <cellStyle name="Millares 26 5 3" xfId="9487"/>
    <cellStyle name="Millares 26 5 3 2" xfId="24363"/>
    <cellStyle name="Millares 26 5 4" xfId="9488"/>
    <cellStyle name="Millares 26 5 4 2" xfId="24364"/>
    <cellStyle name="Millares 26 5 5" xfId="24365"/>
    <cellStyle name="Millares 27" xfId="9489"/>
    <cellStyle name="Millares 27 2" xfId="9490"/>
    <cellStyle name="Millares 27 3" xfId="9491"/>
    <cellStyle name="Millares 27 3 2" xfId="9492"/>
    <cellStyle name="Millares 27 3 2 2" xfId="24366"/>
    <cellStyle name="Millares 27 4" xfId="9493"/>
    <cellStyle name="Millares 27 4 2" xfId="9494"/>
    <cellStyle name="Millares 27 4 2 2" xfId="24367"/>
    <cellStyle name="Millares 27 5" xfId="9495"/>
    <cellStyle name="Millares 27 5 2" xfId="24368"/>
    <cellStyle name="Millares 28" xfId="9496"/>
    <cellStyle name="Millares 28 2" xfId="9497"/>
    <cellStyle name="Millares 28 2 2" xfId="9498"/>
    <cellStyle name="Millares 28 2 2 2" xfId="24369"/>
    <cellStyle name="Millares 28 2 3" xfId="9499"/>
    <cellStyle name="Millares 28 2 3 2" xfId="24370"/>
    <cellStyle name="Millares 28 2 4" xfId="9500"/>
    <cellStyle name="Millares 28 2 4 2" xfId="24371"/>
    <cellStyle name="Millares 28 2 5" xfId="24372"/>
    <cellStyle name="Millares 28 3" xfId="9501"/>
    <cellStyle name="Millares 29" xfId="9502"/>
    <cellStyle name="Millares 29 2" xfId="9503"/>
    <cellStyle name="Millares 29 2 2" xfId="9504"/>
    <cellStyle name="Millares 29 2 2 2" xfId="24373"/>
    <cellStyle name="Millares 29 2 3" xfId="9505"/>
    <cellStyle name="Millares 29 2 3 2" xfId="24374"/>
    <cellStyle name="Millares 29 2 4" xfId="9506"/>
    <cellStyle name="Millares 29 2 4 2" xfId="24375"/>
    <cellStyle name="Millares 29 2 5" xfId="24376"/>
    <cellStyle name="Millares 3" xfId="9507"/>
    <cellStyle name="Millares 3 10" xfId="9508"/>
    <cellStyle name="Millares 3 11" xfId="9509"/>
    <cellStyle name="Millares 3 11 2" xfId="9510"/>
    <cellStyle name="Millares 3 12" xfId="9511"/>
    <cellStyle name="Millares 3 13" xfId="9512"/>
    <cellStyle name="Millares 3 14" xfId="9513"/>
    <cellStyle name="Millares 3 2" xfId="9514"/>
    <cellStyle name="Millares 3 2 2" xfId="9515"/>
    <cellStyle name="Millares 3 2 2 2" xfId="9516"/>
    <cellStyle name="Millares 3 2 2 3" xfId="9517"/>
    <cellStyle name="Millares 3 2 2 3 2" xfId="9518"/>
    <cellStyle name="Millares 3 2 2 3 2 2" xfId="9519"/>
    <cellStyle name="Millares 3 2 2 3 2 2 2" xfId="24377"/>
    <cellStyle name="Millares 3 2 2 3 2 3" xfId="9520"/>
    <cellStyle name="Millares 3 2 2 3 2 3 2" xfId="24378"/>
    <cellStyle name="Millares 3 2 2 3 2 4" xfId="9521"/>
    <cellStyle name="Millares 3 2 2 3 2 4 2" xfId="24379"/>
    <cellStyle name="Millares 3 2 2 3 2 5" xfId="24380"/>
    <cellStyle name="Millares 3 2 2 4" xfId="9522"/>
    <cellStyle name="Millares 3 2 2 5" xfId="9523"/>
    <cellStyle name="Millares 3 2 2 5 2" xfId="9524"/>
    <cellStyle name="Millares 3 2 2 5 2 2" xfId="24381"/>
    <cellStyle name="Millares 3 2 2 5 3" xfId="9525"/>
    <cellStyle name="Millares 3 2 2 5 3 2" xfId="24382"/>
    <cellStyle name="Millares 3 2 2 5 4" xfId="9526"/>
    <cellStyle name="Millares 3 2 2 5 4 2" xfId="24383"/>
    <cellStyle name="Millares 3 2 2 5 5" xfId="24384"/>
    <cellStyle name="Millares 3 2 2 6" xfId="9527"/>
    <cellStyle name="Millares 3 2 2 6 2" xfId="9528"/>
    <cellStyle name="Millares 3 2 2 6 2 2" xfId="24385"/>
    <cellStyle name="Millares 3 2 2 6 3" xfId="9529"/>
    <cellStyle name="Millares 3 2 2 6 3 2" xfId="24386"/>
    <cellStyle name="Millares 3 2 2 6 4" xfId="9530"/>
    <cellStyle name="Millares 3 2 2 6 4 2" xfId="24387"/>
    <cellStyle name="Millares 3 2 2 6 5" xfId="24388"/>
    <cellStyle name="Millares 3 2 3" xfId="9531"/>
    <cellStyle name="Millares 3 2 3 2" xfId="9532"/>
    <cellStyle name="Millares 3 2 4" xfId="9533"/>
    <cellStyle name="Millares 3 2 4 2" xfId="9534"/>
    <cellStyle name="Millares 3 2 4 3" xfId="9535"/>
    <cellStyle name="Millares 3 2 5" xfId="9536"/>
    <cellStyle name="Millares 3 2 5 2" xfId="9537"/>
    <cellStyle name="Millares 3 2 5 3" xfId="9538"/>
    <cellStyle name="Millares 3 2 5 4" xfId="9539"/>
    <cellStyle name="Millares 3 2 5 4 2" xfId="24389"/>
    <cellStyle name="Millares 3 2 5 5" xfId="9540"/>
    <cellStyle name="Millares 3 2 5 5 2" xfId="24390"/>
    <cellStyle name="Millares 3 2 5 6" xfId="9541"/>
    <cellStyle name="Millares 3 2 5 6 2" xfId="24391"/>
    <cellStyle name="Millares 3 2 5 7" xfId="24392"/>
    <cellStyle name="Millares 3 2 6" xfId="9542"/>
    <cellStyle name="Millares 3 2 7" xfId="9543"/>
    <cellStyle name="Millares 3 3" xfId="9544"/>
    <cellStyle name="Millares 3 3 2" xfId="9545"/>
    <cellStyle name="Millares 3 3 2 2" xfId="9546"/>
    <cellStyle name="Millares 3 3 2 3" xfId="9547"/>
    <cellStyle name="Millares 3 3 2 4" xfId="9548"/>
    <cellStyle name="Millares 3 3 3" xfId="9549"/>
    <cellStyle name="Millares 3 3 4" xfId="9550"/>
    <cellStyle name="Millares 3 3 4 2" xfId="9551"/>
    <cellStyle name="Millares 3 3 4 3" xfId="9552"/>
    <cellStyle name="Millares 3 3 5" xfId="9553"/>
    <cellStyle name="Millares 3 3 5 2" xfId="9554"/>
    <cellStyle name="Millares 3 3 5 2 2" xfId="24393"/>
    <cellStyle name="Millares 3 3 6" xfId="9555"/>
    <cellStyle name="Millares 3 3 6 2" xfId="9556"/>
    <cellStyle name="Millares 3 3 6 2 2" xfId="24394"/>
    <cellStyle name="Millares 3 4" xfId="9557"/>
    <cellStyle name="Millares 3 4 2" xfId="9558"/>
    <cellStyle name="Millares 3 4 2 2" xfId="9559"/>
    <cellStyle name="Millares 3 4 2 2 2" xfId="9560"/>
    <cellStyle name="Millares 3 4 2 2 2 2" xfId="9561"/>
    <cellStyle name="Millares 3 4 2 2 2 2 2" xfId="24395"/>
    <cellStyle name="Millares 3 4 2 2 2 3" xfId="9562"/>
    <cellStyle name="Millares 3 4 2 2 2 3 2" xfId="24396"/>
    <cellStyle name="Millares 3 4 2 2 2 4" xfId="9563"/>
    <cellStyle name="Millares 3 4 2 2 2 4 2" xfId="24397"/>
    <cellStyle name="Millares 3 4 2 2 2 5" xfId="24398"/>
    <cellStyle name="Millares 3 4 2 3" xfId="9564"/>
    <cellStyle name="Millares 3 4 2 4" xfId="9565"/>
    <cellStyle name="Millares 3 4 2 5" xfId="9566"/>
    <cellStyle name="Millares 3 4 2 5 2" xfId="9567"/>
    <cellStyle name="Millares 3 4 2 5 2 2" xfId="24399"/>
    <cellStyle name="Millares 3 4 2 5 3" xfId="9568"/>
    <cellStyle name="Millares 3 4 2 5 3 2" xfId="24400"/>
    <cellStyle name="Millares 3 4 2 5 4" xfId="9569"/>
    <cellStyle name="Millares 3 4 2 5 4 2" xfId="24401"/>
    <cellStyle name="Millares 3 4 2 5 5" xfId="24402"/>
    <cellStyle name="Millares 3 4 2 6" xfId="9570"/>
    <cellStyle name="Millares 3 4 2 6 2" xfId="9571"/>
    <cellStyle name="Millares 3 4 2 6 2 2" xfId="24403"/>
    <cellStyle name="Millares 3 4 2 6 3" xfId="9572"/>
    <cellStyle name="Millares 3 4 2 6 3 2" xfId="24404"/>
    <cellStyle name="Millares 3 4 2 6 4" xfId="9573"/>
    <cellStyle name="Millares 3 4 2 6 4 2" xfId="24405"/>
    <cellStyle name="Millares 3 4 2 6 5" xfId="24406"/>
    <cellStyle name="Millares 3 4 3" xfId="9574"/>
    <cellStyle name="Millares 3 4 3 2" xfId="9575"/>
    <cellStyle name="Millares 3 4 3 2 2" xfId="9576"/>
    <cellStyle name="Millares 3 4 3 2 2 2" xfId="9577"/>
    <cellStyle name="Millares 3 4 3 2 2 2 2" xfId="24407"/>
    <cellStyle name="Millares 3 4 3 2 2 3" xfId="9578"/>
    <cellStyle name="Millares 3 4 3 2 2 3 2" xfId="24408"/>
    <cellStyle name="Millares 3 4 3 2 2 4" xfId="9579"/>
    <cellStyle name="Millares 3 4 3 2 2 4 2" xfId="24409"/>
    <cellStyle name="Millares 3 4 3 2 2 5" xfId="24410"/>
    <cellStyle name="Millares 3 4 3 3" xfId="9580"/>
    <cellStyle name="Millares 3 4 3 4" xfId="9581"/>
    <cellStyle name="Millares 3 4 3 4 2" xfId="9582"/>
    <cellStyle name="Millares 3 4 3 4 2 2" xfId="24411"/>
    <cellStyle name="Millares 3 4 3 4 3" xfId="9583"/>
    <cellStyle name="Millares 3 4 3 4 3 2" xfId="24412"/>
    <cellStyle name="Millares 3 4 3 4 4" xfId="9584"/>
    <cellStyle name="Millares 3 4 3 4 4 2" xfId="24413"/>
    <cellStyle name="Millares 3 4 3 4 5" xfId="24414"/>
    <cellStyle name="Millares 3 4 3 5" xfId="9585"/>
    <cellStyle name="Millares 3 4 3 5 2" xfId="9586"/>
    <cellStyle name="Millares 3 4 3 5 2 2" xfId="24415"/>
    <cellStyle name="Millares 3 4 3 5 3" xfId="9587"/>
    <cellStyle name="Millares 3 4 3 5 3 2" xfId="24416"/>
    <cellStyle name="Millares 3 4 3 5 4" xfId="9588"/>
    <cellStyle name="Millares 3 4 3 5 4 2" xfId="24417"/>
    <cellStyle name="Millares 3 4 3 5 5" xfId="24418"/>
    <cellStyle name="Millares 3 4 3 6" xfId="9589"/>
    <cellStyle name="Millares 3 4 3 6 2" xfId="9590"/>
    <cellStyle name="Millares 3 4 3 6 2 2" xfId="24419"/>
    <cellStyle name="Millares 3 4 3 6 3" xfId="9591"/>
    <cellStyle name="Millares 3 4 3 6 3 2" xfId="24420"/>
    <cellStyle name="Millares 3 4 3 6 4" xfId="9592"/>
    <cellStyle name="Millares 3 4 3 6 4 2" xfId="24421"/>
    <cellStyle name="Millares 3 4 3 6 5" xfId="24422"/>
    <cellStyle name="Millares 3 4 4" xfId="9593"/>
    <cellStyle name="Millares 3 4 4 2" xfId="9594"/>
    <cellStyle name="Millares 3 4 4 2 2" xfId="9595"/>
    <cellStyle name="Millares 3 4 4 2 2 2" xfId="24423"/>
    <cellStyle name="Millares 3 4 4 2 3" xfId="9596"/>
    <cellStyle name="Millares 3 4 4 2 3 2" xfId="24424"/>
    <cellStyle name="Millares 3 4 4 2 4" xfId="9597"/>
    <cellStyle name="Millares 3 4 4 2 4 2" xfId="24425"/>
    <cellStyle name="Millares 3 4 4 2 5" xfId="24426"/>
    <cellStyle name="Millares 3 4 5" xfId="9598"/>
    <cellStyle name="Millares 3 4 6" xfId="9599"/>
    <cellStyle name="Millares 3 4 7" xfId="9600"/>
    <cellStyle name="Millares 3 4 7 2" xfId="9601"/>
    <cellStyle name="Millares 3 4 7 2 2" xfId="24427"/>
    <cellStyle name="Millares 3 4 7 3" xfId="9602"/>
    <cellStyle name="Millares 3 4 7 3 2" xfId="24428"/>
    <cellStyle name="Millares 3 4 7 4" xfId="9603"/>
    <cellStyle name="Millares 3 4 7 4 2" xfId="24429"/>
    <cellStyle name="Millares 3 4 7 5" xfId="9604"/>
    <cellStyle name="Millares 3 4 8" xfId="9605"/>
    <cellStyle name="Millares 3 4 8 2" xfId="9606"/>
    <cellStyle name="Millares 3 4 8 2 2" xfId="24430"/>
    <cellStyle name="Millares 3 4 8 3" xfId="9607"/>
    <cellStyle name="Millares 3 4 8 3 2" xfId="24431"/>
    <cellStyle name="Millares 3 4 8 4" xfId="9608"/>
    <cellStyle name="Millares 3 4 8 4 2" xfId="24432"/>
    <cellStyle name="Millares 3 4 8 5" xfId="24433"/>
    <cellStyle name="Millares 3 5" xfId="9609"/>
    <cellStyle name="Millares 3 5 2" xfId="9610"/>
    <cellStyle name="Millares 3 5 2 2" xfId="9611"/>
    <cellStyle name="Millares 3 5 2 2 2" xfId="9612"/>
    <cellStyle name="Millares 3 5 2 2 2 2" xfId="24434"/>
    <cellStyle name="Millares 3 5 2 2 3" xfId="9613"/>
    <cellStyle name="Millares 3 5 2 2 3 2" xfId="24435"/>
    <cellStyle name="Millares 3 5 2 2 4" xfId="9614"/>
    <cellStyle name="Millares 3 5 2 2 4 2" xfId="24436"/>
    <cellStyle name="Millares 3 5 2 2 5" xfId="24437"/>
    <cellStyle name="Millares 3 5 2 3" xfId="9615"/>
    <cellStyle name="Millares 3 5 2 4" xfId="9616"/>
    <cellStyle name="Millares 3 5 3" xfId="9617"/>
    <cellStyle name="Millares 3 5 4" xfId="9618"/>
    <cellStyle name="Millares 3 5 5" xfId="9619"/>
    <cellStyle name="Millares 3 5 5 2" xfId="9620"/>
    <cellStyle name="Millares 3 5 5 2 2" xfId="24438"/>
    <cellStyle name="Millares 3 5 5 3" xfId="9621"/>
    <cellStyle name="Millares 3 5 5 3 2" xfId="24439"/>
    <cellStyle name="Millares 3 5 5 4" xfId="9622"/>
    <cellStyle name="Millares 3 5 5 4 2" xfId="24440"/>
    <cellStyle name="Millares 3 5 5 5" xfId="24441"/>
    <cellStyle name="Millares 3 5 6" xfId="9623"/>
    <cellStyle name="Millares 3 5 6 2" xfId="9624"/>
    <cellStyle name="Millares 3 5 6 2 2" xfId="24442"/>
    <cellStyle name="Millares 3 5 6 3" xfId="9625"/>
    <cellStyle name="Millares 3 5 6 3 2" xfId="24443"/>
    <cellStyle name="Millares 3 5 6 4" xfId="9626"/>
    <cellStyle name="Millares 3 5 6 4 2" xfId="24444"/>
    <cellStyle name="Millares 3 5 6 5" xfId="24445"/>
    <cellStyle name="Millares 3 5 7" xfId="9627"/>
    <cellStyle name="Millares 3 5 7 2" xfId="24446"/>
    <cellStyle name="Millares 3 6" xfId="9628"/>
    <cellStyle name="Millares 3 6 2" xfId="9629"/>
    <cellStyle name="Millares 3 6 2 2" xfId="9630"/>
    <cellStyle name="Millares 3 6 2 2 2" xfId="24447"/>
    <cellStyle name="Millares 3 6 3" xfId="9631"/>
    <cellStyle name="Millares 3 6 3 2" xfId="9632"/>
    <cellStyle name="Millares 3 6 3 2 2" xfId="24448"/>
    <cellStyle name="Millares 3 6 3 3" xfId="9633"/>
    <cellStyle name="Millares 3 6 3 3 2" xfId="24449"/>
    <cellStyle name="Millares 3 6 3 4" xfId="9634"/>
    <cellStyle name="Millares 3 6 3 4 2" xfId="24450"/>
    <cellStyle name="Millares 3 6 3 5" xfId="24451"/>
    <cellStyle name="Millares 3 6 4" xfId="9635"/>
    <cellStyle name="Millares 3 6 4 2" xfId="9636"/>
    <cellStyle name="Millares 3 6 4 2 2" xfId="24452"/>
    <cellStyle name="Millares 3 6 4 3" xfId="9637"/>
    <cellStyle name="Millares 3 6 4 3 2" xfId="24453"/>
    <cellStyle name="Millares 3 6 4 4" xfId="9638"/>
    <cellStyle name="Millares 3 6 4 4 2" xfId="24454"/>
    <cellStyle name="Millares 3 6 4 5" xfId="24455"/>
    <cellStyle name="Millares 3 6 5" xfId="9639"/>
    <cellStyle name="Millares 3 7" xfId="9640"/>
    <cellStyle name="Millares 3 7 2" xfId="9641"/>
    <cellStyle name="Millares 3 7 2 2" xfId="9642"/>
    <cellStyle name="Millares 3 7 3" xfId="9643"/>
    <cellStyle name="Millares 3 7 3 2" xfId="9644"/>
    <cellStyle name="Millares 3 7 3 2 2" xfId="24456"/>
    <cellStyle name="Millares 3 7 4" xfId="9645"/>
    <cellStyle name="Millares 3 7 5" xfId="9646"/>
    <cellStyle name="Millares 3 8" xfId="9647"/>
    <cellStyle name="Millares 3 9" xfId="9648"/>
    <cellStyle name="Millares 3 9 2" xfId="9649"/>
    <cellStyle name="Millares 3 9 2 2" xfId="9650"/>
    <cellStyle name="Millares 3 9 3" xfId="9651"/>
    <cellStyle name="Millares 3_DESGLOSE_DE_PORTICOS_METALICOS_UASD_BONAO_ENV" xfId="9652"/>
    <cellStyle name="Millares 30" xfId="9653"/>
    <cellStyle name="Millares 30 2" xfId="9654"/>
    <cellStyle name="Millares 30 2 2" xfId="9655"/>
    <cellStyle name="Millares 30 2 2 2" xfId="24457"/>
    <cellStyle name="Millares 30 2 3" xfId="9656"/>
    <cellStyle name="Millares 30 2 3 2" xfId="24458"/>
    <cellStyle name="Millares 30 2 4" xfId="9657"/>
    <cellStyle name="Millares 30 2 4 2" xfId="24459"/>
    <cellStyle name="Millares 30 2 5" xfId="24460"/>
    <cellStyle name="Millares 31" xfId="9658"/>
    <cellStyle name="Millares 31 2" xfId="9659"/>
    <cellStyle name="Millares 31 2 2" xfId="9660"/>
    <cellStyle name="Millares 31 2 2 2" xfId="24461"/>
    <cellStyle name="Millares 31 2 3" xfId="9661"/>
    <cellStyle name="Millares 31 2 3 2" xfId="24462"/>
    <cellStyle name="Millares 31 2 4" xfId="9662"/>
    <cellStyle name="Millares 31 2 4 2" xfId="24463"/>
    <cellStyle name="Millares 31 2 5" xfId="24464"/>
    <cellStyle name="Millares 32" xfId="9663"/>
    <cellStyle name="Millares 32 2" xfId="9664"/>
    <cellStyle name="Millares 32 3" xfId="9665"/>
    <cellStyle name="Millares 32 3 2" xfId="24465"/>
    <cellStyle name="Millares 32 4" xfId="9666"/>
    <cellStyle name="Millares 32 4 2" xfId="24466"/>
    <cellStyle name="Millares 32 5" xfId="9667"/>
    <cellStyle name="Millares 32 5 2" xfId="24467"/>
    <cellStyle name="Millares 32 6" xfId="24468"/>
    <cellStyle name="Millares 33" xfId="9668"/>
    <cellStyle name="Millares 33 2" xfId="9669"/>
    <cellStyle name="Millares 33 2 2" xfId="9670"/>
    <cellStyle name="Millares 33 2 2 2" xfId="24469"/>
    <cellStyle name="Millares 33 2 3" xfId="9671"/>
    <cellStyle name="Millares 33 2 3 2" xfId="24470"/>
    <cellStyle name="Millares 33 2 4" xfId="9672"/>
    <cellStyle name="Millares 33 2 4 2" xfId="24471"/>
    <cellStyle name="Millares 33 2 5" xfId="24472"/>
    <cellStyle name="Millares 34" xfId="9673"/>
    <cellStyle name="Millares 34 2" xfId="9674"/>
    <cellStyle name="Millares 34 2 2" xfId="9675"/>
    <cellStyle name="Millares 34 2 2 2" xfId="24473"/>
    <cellStyle name="Millares 34 2 3" xfId="9676"/>
    <cellStyle name="Millares 34 2 3 2" xfId="24474"/>
    <cellStyle name="Millares 34 2 4" xfId="9677"/>
    <cellStyle name="Millares 34 2 4 2" xfId="24475"/>
    <cellStyle name="Millares 34 2 5" xfId="24476"/>
    <cellStyle name="Millares 35" xfId="9678"/>
    <cellStyle name="Millares 35 2" xfId="9679"/>
    <cellStyle name="Millares 35 2 2" xfId="9680"/>
    <cellStyle name="Millares 35 2 2 2" xfId="24477"/>
    <cellStyle name="Millares 35 2 3" xfId="9681"/>
    <cellStyle name="Millares 35 2 3 2" xfId="24478"/>
    <cellStyle name="Millares 35 2 4" xfId="9682"/>
    <cellStyle name="Millares 35 2 4 2" xfId="24479"/>
    <cellStyle name="Millares 35 2 5" xfId="24480"/>
    <cellStyle name="Millares 36" xfId="9683"/>
    <cellStyle name="Millares 36 2" xfId="9684"/>
    <cellStyle name="Millares 36 2 2" xfId="9685"/>
    <cellStyle name="Millares 36 2 2 2" xfId="24481"/>
    <cellStyle name="Millares 36 2 3" xfId="9686"/>
    <cellStyle name="Millares 36 2 3 2" xfId="24482"/>
    <cellStyle name="Millares 36 2 4" xfId="9687"/>
    <cellStyle name="Millares 36 2 4 2" xfId="24483"/>
    <cellStyle name="Millares 36 2 5" xfId="24484"/>
    <cellStyle name="Millares 37" xfId="9688"/>
    <cellStyle name="Millares 37 2" xfId="9689"/>
    <cellStyle name="Millares 37 2 2" xfId="9690"/>
    <cellStyle name="Millares 37 2 2 2" xfId="24485"/>
    <cellStyle name="Millares 37 2 3" xfId="9691"/>
    <cellStyle name="Millares 37 2 3 2" xfId="24486"/>
    <cellStyle name="Millares 37 2 4" xfId="9692"/>
    <cellStyle name="Millares 37 2 4 2" xfId="24487"/>
    <cellStyle name="Millares 37 2 5" xfId="24488"/>
    <cellStyle name="Millares 38" xfId="9693"/>
    <cellStyle name="Millares 38 2" xfId="9694"/>
    <cellStyle name="Millares 38 2 2" xfId="9695"/>
    <cellStyle name="Millares 38 2 2 2" xfId="24489"/>
    <cellStyle name="Millares 38 2 3" xfId="9696"/>
    <cellStyle name="Millares 38 2 3 2" xfId="24490"/>
    <cellStyle name="Millares 38 2 4" xfId="9697"/>
    <cellStyle name="Millares 38 2 4 2" xfId="24491"/>
    <cellStyle name="Millares 38 2 5" xfId="24492"/>
    <cellStyle name="Millares 39" xfId="9698"/>
    <cellStyle name="Millares 39 2" xfId="9699"/>
    <cellStyle name="Millares 39 2 2" xfId="9700"/>
    <cellStyle name="Millares 39 2 2 2" xfId="24493"/>
    <cellStyle name="Millares 39 2 3" xfId="9701"/>
    <cellStyle name="Millares 39 2 3 2" xfId="24494"/>
    <cellStyle name="Millares 39 2 4" xfId="9702"/>
    <cellStyle name="Millares 39 2 4 2" xfId="24495"/>
    <cellStyle name="Millares 39 2 5" xfId="24496"/>
    <cellStyle name="Millares 4" xfId="9703"/>
    <cellStyle name="Millares 4 10" xfId="9704"/>
    <cellStyle name="Millares 4 10 2" xfId="24497"/>
    <cellStyle name="Millares 4 11" xfId="24498"/>
    <cellStyle name="Millares 4 2" xfId="9705"/>
    <cellStyle name="Millares 4 2 2" xfId="9706"/>
    <cellStyle name="Millares 4 2 2 2" xfId="9707"/>
    <cellStyle name="Millares 4 2 2 3" xfId="9708"/>
    <cellStyle name="Millares 4 2 2 4" xfId="9709"/>
    <cellStyle name="Millares 4 2 2 4 2" xfId="9710"/>
    <cellStyle name="Millares 4 2 2 4 2 2" xfId="24499"/>
    <cellStyle name="Millares 4 2 2 4 3" xfId="9711"/>
    <cellStyle name="Millares 4 2 2 4 3 2" xfId="24500"/>
    <cellStyle name="Millares 4 2 2 4 4" xfId="9712"/>
    <cellStyle name="Millares 4 2 2 4 4 2" xfId="24501"/>
    <cellStyle name="Millares 4 2 2 4 5" xfId="24502"/>
    <cellStyle name="Millares 4 2 2 5" xfId="9713"/>
    <cellStyle name="Millares 4 2 2 5 2" xfId="9714"/>
    <cellStyle name="Millares 4 2 2 5 2 2" xfId="24503"/>
    <cellStyle name="Millares 4 2 2 5 3" xfId="9715"/>
    <cellStyle name="Millares 4 2 2 5 3 2" xfId="24504"/>
    <cellStyle name="Millares 4 2 2 5 4" xfId="9716"/>
    <cellStyle name="Millares 4 2 2 5 4 2" xfId="24505"/>
    <cellStyle name="Millares 4 2 2 5 5" xfId="24506"/>
    <cellStyle name="Millares 4 2 3" xfId="9717"/>
    <cellStyle name="Millares 4 2 3 2" xfId="9718"/>
    <cellStyle name="Millares 4 2 3 2 2" xfId="9719"/>
    <cellStyle name="Millares 4 2 3 2 2 2" xfId="24507"/>
    <cellStyle name="Millares 4 2 3 3" xfId="9720"/>
    <cellStyle name="Millares 4 2 3 3 2" xfId="9721"/>
    <cellStyle name="Millares 4 2 3 3 2 2" xfId="24508"/>
    <cellStyle name="Millares 4 2 3 3 3" xfId="9722"/>
    <cellStyle name="Millares 4 2 3 3 3 2" xfId="24509"/>
    <cellStyle name="Millares 4 2 3 3 4" xfId="9723"/>
    <cellStyle name="Millares 4 2 3 3 4 2" xfId="24510"/>
    <cellStyle name="Millares 4 2 3 3 5" xfId="24511"/>
    <cellStyle name="Millares 4 2 3 4" xfId="9724"/>
    <cellStyle name="Millares 4 2 3 4 2" xfId="9725"/>
    <cellStyle name="Millares 4 2 3 4 2 2" xfId="24512"/>
    <cellStyle name="Millares 4 2 3 4 3" xfId="9726"/>
    <cellStyle name="Millares 4 2 3 4 3 2" xfId="24513"/>
    <cellStyle name="Millares 4 2 3 4 4" xfId="9727"/>
    <cellStyle name="Millares 4 2 3 4 4 2" xfId="24514"/>
    <cellStyle name="Millares 4 2 3 4 5" xfId="24515"/>
    <cellStyle name="Millares 4 2 4" xfId="9728"/>
    <cellStyle name="Millares 4 2 5" xfId="9729"/>
    <cellStyle name="Millares 4 2 6" xfId="9730"/>
    <cellStyle name="Millares 4 3" xfId="9731"/>
    <cellStyle name="Millares 4 3 2" xfId="9732"/>
    <cellStyle name="Millares 4 3 2 2" xfId="9733"/>
    <cellStyle name="Millares 4 3 2 3" xfId="9734"/>
    <cellStyle name="Millares 4 3 2 3 2" xfId="9735"/>
    <cellStyle name="Millares 4 3 2 3 2 2" xfId="24516"/>
    <cellStyle name="Millares 4 3 2 3 3" xfId="9736"/>
    <cellStyle name="Millares 4 3 2 3 3 2" xfId="24517"/>
    <cellStyle name="Millares 4 3 2 3 4" xfId="9737"/>
    <cellStyle name="Millares 4 3 2 3 4 2" xfId="24518"/>
    <cellStyle name="Millares 4 3 2 3 5" xfId="24519"/>
    <cellStyle name="Millares 4 3 2 4" xfId="9738"/>
    <cellStyle name="Millares 4 3 2 4 2" xfId="9739"/>
    <cellStyle name="Millares 4 3 2 4 2 2" xfId="24520"/>
    <cellStyle name="Millares 4 3 2 4 3" xfId="9740"/>
    <cellStyle name="Millares 4 3 2 4 3 2" xfId="24521"/>
    <cellStyle name="Millares 4 3 2 4 4" xfId="9741"/>
    <cellStyle name="Millares 4 3 2 4 4 2" xfId="24522"/>
    <cellStyle name="Millares 4 3 2 4 5" xfId="24523"/>
    <cellStyle name="Millares 4 3 3" xfId="9742"/>
    <cellStyle name="Millares 4 3 3 2" xfId="9743"/>
    <cellStyle name="Millares 4 3 3 2 2" xfId="9744"/>
    <cellStyle name="Millares 4 3 3 2 2 2" xfId="24524"/>
    <cellStyle name="Millares 4 3 3 2 3" xfId="9745"/>
    <cellStyle name="Millares 4 3 3 2 3 2" xfId="24525"/>
    <cellStyle name="Millares 4 3 3 2 4" xfId="9746"/>
    <cellStyle name="Millares 4 3 3 2 4 2" xfId="24526"/>
    <cellStyle name="Millares 4 3 3 2 5" xfId="24527"/>
    <cellStyle name="Millares 4 3 3 3" xfId="9747"/>
    <cellStyle name="Millares 4 3 3 3 2" xfId="9748"/>
    <cellStyle name="Millares 4 3 3 3 2 2" xfId="24528"/>
    <cellStyle name="Millares 4 3 3 3 3" xfId="9749"/>
    <cellStyle name="Millares 4 3 3 3 3 2" xfId="24529"/>
    <cellStyle name="Millares 4 3 3 3 4" xfId="9750"/>
    <cellStyle name="Millares 4 3 3 3 4 2" xfId="24530"/>
    <cellStyle name="Millares 4 3 3 3 5" xfId="24531"/>
    <cellStyle name="Millares 4 3 3 4" xfId="9751"/>
    <cellStyle name="Millares 4 3 3 4 2" xfId="9752"/>
    <cellStyle name="Millares 4 3 3 4 2 2" xfId="24532"/>
    <cellStyle name="Millares 4 3 3 4 3" xfId="9753"/>
    <cellStyle name="Millares 4 3 3 4 3 2" xfId="24533"/>
    <cellStyle name="Millares 4 3 3 4 4" xfId="9754"/>
    <cellStyle name="Millares 4 3 3 4 4 2" xfId="24534"/>
    <cellStyle name="Millares 4 3 3 4 5" xfId="24535"/>
    <cellStyle name="Millares 4 3 4" xfId="9755"/>
    <cellStyle name="Millares 4 3 4 2" xfId="9756"/>
    <cellStyle name="Millares 4 3 4 2 2" xfId="9757"/>
    <cellStyle name="Millares 4 3 4 2 2 2" xfId="24536"/>
    <cellStyle name="Millares 4 3 4 2 3" xfId="9758"/>
    <cellStyle name="Millares 4 3 4 2 3 2" xfId="24537"/>
    <cellStyle name="Millares 4 3 4 2 4" xfId="9759"/>
    <cellStyle name="Millares 4 3 4 2 4 2" xfId="24538"/>
    <cellStyle name="Millares 4 3 4 2 5" xfId="24539"/>
    <cellStyle name="Millares 4 3 4 3" xfId="9760"/>
    <cellStyle name="Millares 4 3 4 3 2" xfId="9761"/>
    <cellStyle name="Millares 4 3 4 3 2 2" xfId="24540"/>
    <cellStyle name="Millares 4 3 4 3 3" xfId="9762"/>
    <cellStyle name="Millares 4 3 4 3 3 2" xfId="24541"/>
    <cellStyle name="Millares 4 3 4 3 4" xfId="9763"/>
    <cellStyle name="Millares 4 3 4 3 4 2" xfId="24542"/>
    <cellStyle name="Millares 4 3 4 3 5" xfId="24543"/>
    <cellStyle name="Millares 4 3 5" xfId="9764"/>
    <cellStyle name="Millares 4 3 6" xfId="9765"/>
    <cellStyle name="Millares 4 4" xfId="9766"/>
    <cellStyle name="Millares 4 4 2" xfId="9767"/>
    <cellStyle name="Millares 4 4 2 2" xfId="9768"/>
    <cellStyle name="Millares 4 4 2 2 2" xfId="9769"/>
    <cellStyle name="Millares 4 4 2 3" xfId="9770"/>
    <cellStyle name="Millares 4 4 3" xfId="9771"/>
    <cellStyle name="Millares 4 4 4" xfId="9772"/>
    <cellStyle name="Millares 4 4 4 2" xfId="9773"/>
    <cellStyle name="Millares 4 4 5" xfId="9774"/>
    <cellStyle name="Millares 4 5" xfId="9775"/>
    <cellStyle name="Millares 4 5 2" xfId="9776"/>
    <cellStyle name="Millares 4 5 3" xfId="9777"/>
    <cellStyle name="Millares 4 5 3 2" xfId="9778"/>
    <cellStyle name="Millares 4 5 3 2 2" xfId="24544"/>
    <cellStyle name="Millares 4 5 3 3" xfId="9779"/>
    <cellStyle name="Millares 4 5 3 3 2" xfId="24545"/>
    <cellStyle name="Millares 4 5 3 4" xfId="9780"/>
    <cellStyle name="Millares 4 5 3 4 2" xfId="24546"/>
    <cellStyle name="Millares 4 5 3 5" xfId="24547"/>
    <cellStyle name="Millares 4 5 4" xfId="9781"/>
    <cellStyle name="Millares 4 5 4 2" xfId="9782"/>
    <cellStyle name="Millares 4 5 4 2 2" xfId="24548"/>
    <cellStyle name="Millares 4 5 4 3" xfId="9783"/>
    <cellStyle name="Millares 4 5 4 3 2" xfId="24549"/>
    <cellStyle name="Millares 4 5 4 4" xfId="9784"/>
    <cellStyle name="Millares 4 5 4 4 2" xfId="24550"/>
    <cellStyle name="Millares 4 5 4 5" xfId="24551"/>
    <cellStyle name="Millares 4 6" xfId="9785"/>
    <cellStyle name="Millares 4 6 2" xfId="9786"/>
    <cellStyle name="Millares 4 7" xfId="9787"/>
    <cellStyle name="Millares 4 8" xfId="9788"/>
    <cellStyle name="Millares 4 8 2" xfId="9789"/>
    <cellStyle name="Millares 4 9" xfId="9790"/>
    <cellStyle name="Millares 4_Presupuesto" xfId="9791"/>
    <cellStyle name="Millares 40" xfId="9792"/>
    <cellStyle name="Millares 40 2" xfId="9793"/>
    <cellStyle name="Millares 40 2 2" xfId="9794"/>
    <cellStyle name="Millares 40 2 2 2" xfId="24552"/>
    <cellStyle name="Millares 40 2 3" xfId="9795"/>
    <cellStyle name="Millares 40 2 3 2" xfId="24553"/>
    <cellStyle name="Millares 40 2 4" xfId="9796"/>
    <cellStyle name="Millares 40 2 4 2" xfId="24554"/>
    <cellStyle name="Millares 40 2 5" xfId="24555"/>
    <cellStyle name="Millares 41" xfId="9797"/>
    <cellStyle name="Millares 41 2" xfId="9798"/>
    <cellStyle name="Millares 41 2 2" xfId="9799"/>
    <cellStyle name="Millares 41 2 2 2" xfId="9800"/>
    <cellStyle name="Millares 41 2 2 2 2" xfId="24556"/>
    <cellStyle name="Millares 41 2 2 3" xfId="9801"/>
    <cellStyle name="Millares 41 2 2 3 2" xfId="24557"/>
    <cellStyle name="Millares 41 2 2 4" xfId="9802"/>
    <cellStyle name="Millares 41 2 2 4 2" xfId="24558"/>
    <cellStyle name="Millares 41 2 2 5" xfId="24559"/>
    <cellStyle name="Millares 41 3" xfId="9803"/>
    <cellStyle name="Millares 41 3 2" xfId="9804"/>
    <cellStyle name="Millares 41 3 2 2" xfId="24560"/>
    <cellStyle name="Millares 41 3 3" xfId="9805"/>
    <cellStyle name="Millares 41 3 3 2" xfId="24561"/>
    <cellStyle name="Millares 41 3 4" xfId="9806"/>
    <cellStyle name="Millares 41 3 4 2" xfId="24562"/>
    <cellStyle name="Millares 41 3 5" xfId="24563"/>
    <cellStyle name="Millares 41 4" xfId="9807"/>
    <cellStyle name="Millares 41 4 2" xfId="9808"/>
    <cellStyle name="Millares 41 4 2 2" xfId="24564"/>
    <cellStyle name="Millares 41 4 3" xfId="9809"/>
    <cellStyle name="Millares 41 4 3 2" xfId="24565"/>
    <cellStyle name="Millares 41 4 4" xfId="9810"/>
    <cellStyle name="Millares 41 4 4 2" xfId="24566"/>
    <cellStyle name="Millares 41 4 5" xfId="24567"/>
    <cellStyle name="Millares 41 5" xfId="9811"/>
    <cellStyle name="Millares 41 5 2" xfId="9812"/>
    <cellStyle name="Millares 41 5 2 2" xfId="24568"/>
    <cellStyle name="Millares 41 5 3" xfId="9813"/>
    <cellStyle name="Millares 41 5 3 2" xfId="24569"/>
    <cellStyle name="Millares 41 5 4" xfId="9814"/>
    <cellStyle name="Millares 41 5 4 2" xfId="24570"/>
    <cellStyle name="Millares 41 5 5" xfId="24571"/>
    <cellStyle name="Millares 42" xfId="9815"/>
    <cellStyle name="Millares 42 2" xfId="9816"/>
    <cellStyle name="Millares 42 2 2" xfId="9817"/>
    <cellStyle name="Millares 42 2 2 2" xfId="24572"/>
    <cellStyle name="Millares 42 2 3" xfId="9818"/>
    <cellStyle name="Millares 42 2 3 2" xfId="24573"/>
    <cellStyle name="Millares 42 2 4" xfId="9819"/>
    <cellStyle name="Millares 42 2 4 2" xfId="24574"/>
    <cellStyle name="Millares 42 2 5" xfId="24575"/>
    <cellStyle name="Millares 43" xfId="9820"/>
    <cellStyle name="Millares 43 2" xfId="9821"/>
    <cellStyle name="Millares 43 2 2" xfId="9822"/>
    <cellStyle name="Millares 43 2 2 2" xfId="24576"/>
    <cellStyle name="Millares 43 2 3" xfId="9823"/>
    <cellStyle name="Millares 43 2 3 2" xfId="24577"/>
    <cellStyle name="Millares 43 2 4" xfId="9824"/>
    <cellStyle name="Millares 43 2 4 2" xfId="24578"/>
    <cellStyle name="Millares 43 2 5" xfId="24579"/>
    <cellStyle name="Millares 44" xfId="9825"/>
    <cellStyle name="Millares 44 2" xfId="9826"/>
    <cellStyle name="Millares 44 2 2" xfId="9827"/>
    <cellStyle name="Millares 44 2 2 2" xfId="24580"/>
    <cellStyle name="Millares 44 2 3" xfId="9828"/>
    <cellStyle name="Millares 44 2 3 2" xfId="24581"/>
    <cellStyle name="Millares 44 2 4" xfId="9829"/>
    <cellStyle name="Millares 44 2 4 2" xfId="24582"/>
    <cellStyle name="Millares 44 2 5" xfId="24583"/>
    <cellStyle name="Millares 45" xfId="9830"/>
    <cellStyle name="Millares 45 2" xfId="9831"/>
    <cellStyle name="Millares 45 2 2" xfId="9832"/>
    <cellStyle name="Millares 45 2 2 2" xfId="24584"/>
    <cellStyle name="Millares 45 2 3" xfId="9833"/>
    <cellStyle name="Millares 45 2 3 2" xfId="24585"/>
    <cellStyle name="Millares 45 2 4" xfId="9834"/>
    <cellStyle name="Millares 45 2 4 2" xfId="24586"/>
    <cellStyle name="Millares 45 2 5" xfId="24587"/>
    <cellStyle name="Millares 46" xfId="9835"/>
    <cellStyle name="Millares 46 2" xfId="9836"/>
    <cellStyle name="Millares 46 2 2" xfId="9837"/>
    <cellStyle name="Millares 46 2 2 2" xfId="24588"/>
    <cellStyle name="Millares 46 2 3" xfId="9838"/>
    <cellStyle name="Millares 46 2 3 2" xfId="24589"/>
    <cellStyle name="Millares 46 2 4" xfId="9839"/>
    <cellStyle name="Millares 46 2 4 2" xfId="24590"/>
    <cellStyle name="Millares 46 2 5" xfId="24591"/>
    <cellStyle name="Millares 47" xfId="9840"/>
    <cellStyle name="Millares 47 2" xfId="9841"/>
    <cellStyle name="Millares 47 2 2" xfId="9842"/>
    <cellStyle name="Millares 47 2 2 2" xfId="24592"/>
    <cellStyle name="Millares 47 2 3" xfId="9843"/>
    <cellStyle name="Millares 47 2 3 2" xfId="24593"/>
    <cellStyle name="Millares 47 2 4" xfId="9844"/>
    <cellStyle name="Millares 47 2 4 2" xfId="24594"/>
    <cellStyle name="Millares 47 2 5" xfId="24595"/>
    <cellStyle name="Millares 48" xfId="9845"/>
    <cellStyle name="Millares 48 2" xfId="9846"/>
    <cellStyle name="Millares 48 2 2" xfId="9847"/>
    <cellStyle name="Millares 48 2 2 2" xfId="24596"/>
    <cellStyle name="Millares 48 2 3" xfId="9848"/>
    <cellStyle name="Millares 48 2 3 2" xfId="24597"/>
    <cellStyle name="Millares 48 2 4" xfId="9849"/>
    <cellStyle name="Millares 48 2 4 2" xfId="24598"/>
    <cellStyle name="Millares 48 2 5" xfId="24599"/>
    <cellStyle name="Millares 49" xfId="9850"/>
    <cellStyle name="Millares 49 2" xfId="9851"/>
    <cellStyle name="Millares 49 2 2" xfId="9852"/>
    <cellStyle name="Millares 49 2 2 2" xfId="24600"/>
    <cellStyle name="Millares 49 2 3" xfId="9853"/>
    <cellStyle name="Millares 49 2 3 2" xfId="24601"/>
    <cellStyle name="Millares 49 2 4" xfId="9854"/>
    <cellStyle name="Millares 49 2 4 2" xfId="24602"/>
    <cellStyle name="Millares 49 2 5" xfId="24603"/>
    <cellStyle name="Millares 5" xfId="9855"/>
    <cellStyle name="Millares 5 10" xfId="24604"/>
    <cellStyle name="Millares 5 2" xfId="9856"/>
    <cellStyle name="Millares 5 2 10" xfId="9857"/>
    <cellStyle name="Millares 5 2 10 2" xfId="9858"/>
    <cellStyle name="Millares 5 2 10 3" xfId="24605"/>
    <cellStyle name="Millares 5 2 11" xfId="9859"/>
    <cellStyle name="Millares 5 2 12" xfId="9860"/>
    <cellStyle name="Millares 5 2 12 2" xfId="9861"/>
    <cellStyle name="Millares 5 2 13" xfId="9862"/>
    <cellStyle name="Millares 5 2 2" xfId="9863"/>
    <cellStyle name="Millares 5 2 2 2" xfId="9864"/>
    <cellStyle name="Millares 5 2 2 2 2" xfId="9865"/>
    <cellStyle name="Millares 5 2 2 2 2 2" xfId="9866"/>
    <cellStyle name="Millares 5 2 2 2 2 2 2" xfId="24606"/>
    <cellStyle name="Millares 5 2 2 2 2 3" xfId="9867"/>
    <cellStyle name="Millares 5 2 2 2 2 3 2" xfId="24607"/>
    <cellStyle name="Millares 5 2 2 2 2 4" xfId="9868"/>
    <cellStyle name="Millares 5 2 2 2 2 4 2" xfId="24608"/>
    <cellStyle name="Millares 5 2 2 2 2 5" xfId="24609"/>
    <cellStyle name="Millares 5 2 2 2 3" xfId="9869"/>
    <cellStyle name="Millares 5 2 2 3" xfId="9870"/>
    <cellStyle name="Millares 5 2 2 3 2" xfId="9871"/>
    <cellStyle name="Millares 5 2 2 3 2 2" xfId="9872"/>
    <cellStyle name="Millares 5 2 2 3 2 2 2" xfId="24610"/>
    <cellStyle name="Millares 5 2 2 3 2 3" xfId="9873"/>
    <cellStyle name="Millares 5 2 2 3 2 3 2" xfId="24611"/>
    <cellStyle name="Millares 5 2 2 3 2 4" xfId="9874"/>
    <cellStyle name="Millares 5 2 2 3 2 4 2" xfId="24612"/>
    <cellStyle name="Millares 5 2 2 3 2 5" xfId="24613"/>
    <cellStyle name="Millares 5 2 2 4" xfId="9875"/>
    <cellStyle name="Millares 5 2 2 4 2" xfId="9876"/>
    <cellStyle name="Millares 5 2 2 4 2 2" xfId="24614"/>
    <cellStyle name="Millares 5 2 2 4 3" xfId="9877"/>
    <cellStyle name="Millares 5 2 2 4 3 2" xfId="24615"/>
    <cellStyle name="Millares 5 2 2 4 4" xfId="9878"/>
    <cellStyle name="Millares 5 2 2 4 4 2" xfId="24616"/>
    <cellStyle name="Millares 5 2 2 4 5" xfId="24617"/>
    <cellStyle name="Millares 5 2 2 5" xfId="9879"/>
    <cellStyle name="Millares 5 2 2 5 2" xfId="9880"/>
    <cellStyle name="Millares 5 2 2 5 2 2" xfId="24618"/>
    <cellStyle name="Millares 5 2 2 5 3" xfId="9881"/>
    <cellStyle name="Millares 5 2 2 5 3 2" xfId="24619"/>
    <cellStyle name="Millares 5 2 2 5 4" xfId="9882"/>
    <cellStyle name="Millares 5 2 2 5 4 2" xfId="24620"/>
    <cellStyle name="Millares 5 2 2 5 5" xfId="24621"/>
    <cellStyle name="Millares 5 2 2 6" xfId="9883"/>
    <cellStyle name="Millares 5 2 2 6 2" xfId="9884"/>
    <cellStyle name="Millares 5 2 2 6 2 2" xfId="24622"/>
    <cellStyle name="Millares 5 2 2 6 3" xfId="9885"/>
    <cellStyle name="Millares 5 2 2 6 3 2" xfId="24623"/>
    <cellStyle name="Millares 5 2 2 6 4" xfId="9886"/>
    <cellStyle name="Millares 5 2 2 6 4 2" xfId="24624"/>
    <cellStyle name="Millares 5 2 2 6 5" xfId="24625"/>
    <cellStyle name="Millares 5 2 3" xfId="9887"/>
    <cellStyle name="Millares 5 2 3 2" xfId="9888"/>
    <cellStyle name="Millares 5 2 3 2 2" xfId="9889"/>
    <cellStyle name="Millares 5 2 3 2 2 2" xfId="9890"/>
    <cellStyle name="Millares 5 2 3 3" xfId="9891"/>
    <cellStyle name="Millares 5 2 3 3 2" xfId="9892"/>
    <cellStyle name="Millares 5 2 3 3 2 2" xfId="24626"/>
    <cellStyle name="Millares 5 2 3 3 3" xfId="9893"/>
    <cellStyle name="Millares 5 2 3 3 3 2" xfId="24627"/>
    <cellStyle name="Millares 5 2 3 3 4" xfId="9894"/>
    <cellStyle name="Millares 5 2 3 3 4 2" xfId="24628"/>
    <cellStyle name="Millares 5 2 3 3 5" xfId="24629"/>
    <cellStyle name="Millares 5 2 3 4" xfId="9895"/>
    <cellStyle name="Millares 5 2 3 4 2" xfId="9896"/>
    <cellStyle name="Millares 5 2 3 4 2 2" xfId="24630"/>
    <cellStyle name="Millares 5 2 3 4 3" xfId="9897"/>
    <cellStyle name="Millares 5 2 3 4 3 2" xfId="24631"/>
    <cellStyle name="Millares 5 2 3 4 4" xfId="9898"/>
    <cellStyle name="Millares 5 2 3 4 4 2" xfId="24632"/>
    <cellStyle name="Millares 5 2 3 4 5" xfId="9899"/>
    <cellStyle name="Millares 5 2 3 5" xfId="9900"/>
    <cellStyle name="Millares 5 2 3 5 2" xfId="9901"/>
    <cellStyle name="Millares 5 2 3 5 2 2" xfId="24633"/>
    <cellStyle name="Millares 5 2 3 5 3" xfId="9902"/>
    <cellStyle name="Millares 5 2 3 5 3 2" xfId="24634"/>
    <cellStyle name="Millares 5 2 3 5 4" xfId="9903"/>
    <cellStyle name="Millares 5 2 3 5 4 2" xfId="24635"/>
    <cellStyle name="Millares 5 2 3 5 5" xfId="24636"/>
    <cellStyle name="Millares 5 2 3 6" xfId="9904"/>
    <cellStyle name="Millares 5 2 4" xfId="9905"/>
    <cellStyle name="Millares 5 2 4 2" xfId="9906"/>
    <cellStyle name="Millares 5 2 4 2 2" xfId="9907"/>
    <cellStyle name="Millares 5 2 4 2 2 2" xfId="24637"/>
    <cellStyle name="Millares 5 2 4 3" xfId="9908"/>
    <cellStyle name="Millares 5 2 4 3 2" xfId="9909"/>
    <cellStyle name="Millares 5 2 4 3 2 2" xfId="9910"/>
    <cellStyle name="Millares 5 2 4 4" xfId="9911"/>
    <cellStyle name="Millares 5 2 4 4 2" xfId="9912"/>
    <cellStyle name="Millares 5 2 4 4 2 2" xfId="24638"/>
    <cellStyle name="Millares 5 2 4 5" xfId="9913"/>
    <cellStyle name="Millares 5 2 5" xfId="9914"/>
    <cellStyle name="Millares 5 2 5 2" xfId="9915"/>
    <cellStyle name="Millares 5 2 5 2 2" xfId="9916"/>
    <cellStyle name="Millares 5 2 5 2 2 2" xfId="24639"/>
    <cellStyle name="Millares 5 2 5 2 3" xfId="9917"/>
    <cellStyle name="Millares 5 2 5 2 3 2" xfId="24640"/>
    <cellStyle name="Millares 5 2 5 2 4" xfId="9918"/>
    <cellStyle name="Millares 5 2 5 2 4 2" xfId="24641"/>
    <cellStyle name="Millares 5 2 5 2 5" xfId="24642"/>
    <cellStyle name="Millares 5 2 5 3" xfId="9919"/>
    <cellStyle name="Millares 5 2 5 4" xfId="9920"/>
    <cellStyle name="Millares 5 2 5 5" xfId="24643"/>
    <cellStyle name="Millares 5 2 6" xfId="9921"/>
    <cellStyle name="Millares 5 2 6 2" xfId="9922"/>
    <cellStyle name="Millares 5 2 7" xfId="9923"/>
    <cellStyle name="Millares 5 2 8" xfId="9924"/>
    <cellStyle name="Millares 5 2 8 2" xfId="9925"/>
    <cellStyle name="Millares 5 2 8 2 2" xfId="9926"/>
    <cellStyle name="Millares 5 2 8 3" xfId="9927"/>
    <cellStyle name="Millares 5 2 8 3 2" xfId="24644"/>
    <cellStyle name="Millares 5 2 8 4" xfId="9928"/>
    <cellStyle name="Millares 5 2 8 4 2" xfId="24645"/>
    <cellStyle name="Millares 5 2 8 5" xfId="9929"/>
    <cellStyle name="Millares 5 2 9" xfId="9930"/>
    <cellStyle name="Millares 5 2 9 2" xfId="9931"/>
    <cellStyle name="Millares 5 2 9 2 2" xfId="24646"/>
    <cellStyle name="Millares 5 2 9 3" xfId="9932"/>
    <cellStyle name="Millares 5 2 9 3 2" xfId="24647"/>
    <cellStyle name="Millares 5 2 9 4" xfId="9933"/>
    <cellStyle name="Millares 5 2 9 4 2" xfId="24648"/>
    <cellStyle name="Millares 5 2 9 5" xfId="24649"/>
    <cellStyle name="Millares 5 3" xfId="9934"/>
    <cellStyle name="Millares 5 3 2" xfId="9935"/>
    <cellStyle name="Millares 5 3 2 2" xfId="9936"/>
    <cellStyle name="Millares 5 3 2 2 2" xfId="9937"/>
    <cellStyle name="Millares 5 3 2 2 2 2" xfId="24650"/>
    <cellStyle name="Millares 5 3 2 2 3" xfId="9938"/>
    <cellStyle name="Millares 5 3 2 2 3 2" xfId="24651"/>
    <cellStyle name="Millares 5 3 2 2 4" xfId="9939"/>
    <cellStyle name="Millares 5 3 2 2 4 2" xfId="24652"/>
    <cellStyle name="Millares 5 3 2 2 5" xfId="24653"/>
    <cellStyle name="Millares 5 3 2 3" xfId="9940"/>
    <cellStyle name="Millares 5 3 3" xfId="9941"/>
    <cellStyle name="Millares 5 3 4" xfId="9942"/>
    <cellStyle name="Millares 5 3 4 2" xfId="9943"/>
    <cellStyle name="Millares 5 3 4 2 2" xfId="24654"/>
    <cellStyle name="Millares 5 3 4 3" xfId="9944"/>
    <cellStyle name="Millares 5 3 4 3 2" xfId="24655"/>
    <cellStyle name="Millares 5 3 4 4" xfId="9945"/>
    <cellStyle name="Millares 5 3 4 4 2" xfId="24656"/>
    <cellStyle name="Millares 5 3 4 5" xfId="24657"/>
    <cellStyle name="Millares 5 3 5" xfId="9946"/>
    <cellStyle name="Millares 5 3 5 2" xfId="9947"/>
    <cellStyle name="Millares 5 3 6" xfId="9948"/>
    <cellStyle name="Millares 5 3 7" xfId="9949"/>
    <cellStyle name="Millares 5 3 7 2" xfId="24658"/>
    <cellStyle name="Millares 5 3 8" xfId="9950"/>
    <cellStyle name="Millares 5 4" xfId="9951"/>
    <cellStyle name="Millares 5 4 2" xfId="9952"/>
    <cellStyle name="Millares 5 4 2 2" xfId="9953"/>
    <cellStyle name="Millares 5 4 2 2 2" xfId="9954"/>
    <cellStyle name="Millares 5 4 2 2 2 2" xfId="24659"/>
    <cellStyle name="Millares 5 4 2 2 3" xfId="9955"/>
    <cellStyle name="Millares 5 4 2 2 3 2" xfId="24660"/>
    <cellStyle name="Millares 5 4 2 2 4" xfId="9956"/>
    <cellStyle name="Millares 5 4 2 2 4 2" xfId="24661"/>
    <cellStyle name="Millares 5 4 2 2 5" xfId="24662"/>
    <cellStyle name="Millares 5 4 2 3" xfId="9957"/>
    <cellStyle name="Millares 5 4 3" xfId="9958"/>
    <cellStyle name="Millares 5 4 3 2" xfId="9959"/>
    <cellStyle name="Millares 5 4 3 2 2" xfId="9960"/>
    <cellStyle name="Millares 5 4 3 2 2 2" xfId="24663"/>
    <cellStyle name="Millares 5 4 3 2 3" xfId="9961"/>
    <cellStyle name="Millares 5 4 3 2 3 2" xfId="24664"/>
    <cellStyle name="Millares 5 4 3 2 4" xfId="9962"/>
    <cellStyle name="Millares 5 4 3 2 4 2" xfId="24665"/>
    <cellStyle name="Millares 5 4 3 2 5" xfId="24666"/>
    <cellStyle name="Millares 5 4 4" xfId="9963"/>
    <cellStyle name="Millares 5 4 4 2" xfId="9964"/>
    <cellStyle name="Millares 5 4 4 2 2" xfId="24667"/>
    <cellStyle name="Millares 5 4 4 3" xfId="9965"/>
    <cellStyle name="Millares 5 4 4 3 2" xfId="24668"/>
    <cellStyle name="Millares 5 4 4 4" xfId="9966"/>
    <cellStyle name="Millares 5 4 4 4 2" xfId="24669"/>
    <cellStyle name="Millares 5 4 4 5" xfId="24670"/>
    <cellStyle name="Millares 5 4 5" xfId="9967"/>
    <cellStyle name="Millares 5 4 5 2" xfId="9968"/>
    <cellStyle name="Millares 5 4 5 2 2" xfId="24671"/>
    <cellStyle name="Millares 5 4 5 3" xfId="9969"/>
    <cellStyle name="Millares 5 4 5 3 2" xfId="24672"/>
    <cellStyle name="Millares 5 4 5 4" xfId="9970"/>
    <cellStyle name="Millares 5 4 5 4 2" xfId="24673"/>
    <cellStyle name="Millares 5 4 5 5" xfId="9971"/>
    <cellStyle name="Millares 5 4 6" xfId="9972"/>
    <cellStyle name="Millares 5 4 6 2" xfId="9973"/>
    <cellStyle name="Millares 5 4 6 2 2" xfId="24674"/>
    <cellStyle name="Millares 5 4 6 3" xfId="9974"/>
    <cellStyle name="Millares 5 4 6 3 2" xfId="24675"/>
    <cellStyle name="Millares 5 4 6 4" xfId="9975"/>
    <cellStyle name="Millares 5 4 6 4 2" xfId="24676"/>
    <cellStyle name="Millares 5 4 6 5" xfId="24677"/>
    <cellStyle name="Millares 5 5" xfId="9976"/>
    <cellStyle name="Millares 5 5 2" xfId="9977"/>
    <cellStyle name="Millares 5 5 2 2" xfId="9978"/>
    <cellStyle name="Millares 5 5 2 2 2" xfId="24678"/>
    <cellStyle name="Millares 5 5 3" xfId="9979"/>
    <cellStyle name="Millares 5 5 3 2" xfId="9980"/>
    <cellStyle name="Millares 5 5 3 2 2" xfId="24679"/>
    <cellStyle name="Millares 5 5 3 3" xfId="9981"/>
    <cellStyle name="Millares 5 5 3 3 2" xfId="24680"/>
    <cellStyle name="Millares 5 5 3 4" xfId="9982"/>
    <cellStyle name="Millares 5 5 3 4 2" xfId="24681"/>
    <cellStyle name="Millares 5 5 3 5" xfId="24682"/>
    <cellStyle name="Millares 5 5 4" xfId="9983"/>
    <cellStyle name="Millares 5 5 4 2" xfId="9984"/>
    <cellStyle name="Millares 5 5 4 2 2" xfId="24683"/>
    <cellStyle name="Millares 5 5 4 3" xfId="9985"/>
    <cellStyle name="Millares 5 5 4 3 2" xfId="24684"/>
    <cellStyle name="Millares 5 5 4 4" xfId="9986"/>
    <cellStyle name="Millares 5 5 4 4 2" xfId="24685"/>
    <cellStyle name="Millares 5 5 4 5" xfId="9987"/>
    <cellStyle name="Millares 5 5 5" xfId="9988"/>
    <cellStyle name="Millares 5 5 5 2" xfId="9989"/>
    <cellStyle name="Millares 5 5 5 2 2" xfId="24686"/>
    <cellStyle name="Millares 5 5 5 3" xfId="9990"/>
    <cellStyle name="Millares 5 5 5 3 2" xfId="24687"/>
    <cellStyle name="Millares 5 5 5 4" xfId="9991"/>
    <cellStyle name="Millares 5 5 5 4 2" xfId="24688"/>
    <cellStyle name="Millares 5 5 5 5" xfId="24689"/>
    <cellStyle name="Millares 5 6" xfId="9992"/>
    <cellStyle name="Millares 5 6 2" xfId="9993"/>
    <cellStyle name="Millares 5 6 2 2" xfId="9994"/>
    <cellStyle name="Millares 5 6 2 2 2" xfId="9995"/>
    <cellStyle name="Millares 5 7" xfId="9996"/>
    <cellStyle name="Millares 5 7 2" xfId="9997"/>
    <cellStyle name="Millares 5 7 2 2" xfId="24690"/>
    <cellStyle name="Millares 5 7 3" xfId="9998"/>
    <cellStyle name="Millares 5 7 3 2" xfId="24691"/>
    <cellStyle name="Millares 5 7 4" xfId="9999"/>
    <cellStyle name="Millares 5 7 4 2" xfId="24692"/>
    <cellStyle name="Millares 5 7 5" xfId="24693"/>
    <cellStyle name="Millares 5 8" xfId="10000"/>
    <cellStyle name="Millares 5 8 2" xfId="10001"/>
    <cellStyle name="Millares 5 8 2 2" xfId="24694"/>
    <cellStyle name="Millares 5 8 3" xfId="10002"/>
    <cellStyle name="Millares 5 8 3 2" xfId="24695"/>
    <cellStyle name="Millares 5 8 4" xfId="10003"/>
    <cellStyle name="Millares 5 8 4 2" xfId="24696"/>
    <cellStyle name="Millares 5 8 5" xfId="10004"/>
    <cellStyle name="Millares 5 9" xfId="10005"/>
    <cellStyle name="Millares 5 9 2" xfId="10006"/>
    <cellStyle name="Millares 5 9 2 2" xfId="24697"/>
    <cellStyle name="Millares 5 9 3" xfId="10007"/>
    <cellStyle name="Millares 5 9 3 2" xfId="24698"/>
    <cellStyle name="Millares 5 9 4" xfId="10008"/>
    <cellStyle name="Millares 5 9 4 2" xfId="24699"/>
    <cellStyle name="Millares 5 9 5" xfId="24700"/>
    <cellStyle name="Millares 50" xfId="10009"/>
    <cellStyle name="Millares 50 2" xfId="10010"/>
    <cellStyle name="Millares 50 2 2" xfId="10011"/>
    <cellStyle name="Millares 50 2 2 2" xfId="24701"/>
    <cellStyle name="Millares 50 2 3" xfId="10012"/>
    <cellStyle name="Millares 50 2 3 2" xfId="24702"/>
    <cellStyle name="Millares 50 2 4" xfId="10013"/>
    <cellStyle name="Millares 50 2 4 2" xfId="24703"/>
    <cellStyle name="Millares 50 2 5" xfId="24704"/>
    <cellStyle name="Millares 51" xfId="10014"/>
    <cellStyle name="Millares 51 2" xfId="10015"/>
    <cellStyle name="Millares 51 2 2" xfId="10016"/>
    <cellStyle name="Millares 51 2 2 2" xfId="24705"/>
    <cellStyle name="Millares 51 2 3" xfId="10017"/>
    <cellStyle name="Millares 51 2 3 2" xfId="24706"/>
    <cellStyle name="Millares 51 2 4" xfId="10018"/>
    <cellStyle name="Millares 51 2 4 2" xfId="24707"/>
    <cellStyle name="Millares 51 2 5" xfId="24708"/>
    <cellStyle name="Millares 52" xfId="10019"/>
    <cellStyle name="Millares 52 2" xfId="10020"/>
    <cellStyle name="Millares 52 2 2" xfId="10021"/>
    <cellStyle name="Millares 52 2 2 2" xfId="24709"/>
    <cellStyle name="Millares 52 2 3" xfId="10022"/>
    <cellStyle name="Millares 52 2 3 2" xfId="24710"/>
    <cellStyle name="Millares 52 2 4" xfId="10023"/>
    <cellStyle name="Millares 52 2 4 2" xfId="24711"/>
    <cellStyle name="Millares 52 2 5" xfId="24712"/>
    <cellStyle name="Millares 53" xfId="10024"/>
    <cellStyle name="Millares 53 2" xfId="10025"/>
    <cellStyle name="Millares 53 2 2" xfId="10026"/>
    <cellStyle name="Millares 53 2 2 2" xfId="24713"/>
    <cellStyle name="Millares 53 2 3" xfId="10027"/>
    <cellStyle name="Millares 53 2 3 2" xfId="24714"/>
    <cellStyle name="Millares 53 2 4" xfId="10028"/>
    <cellStyle name="Millares 53 2 4 2" xfId="24715"/>
    <cellStyle name="Millares 53 2 5" xfId="24716"/>
    <cellStyle name="Millares 54" xfId="10029"/>
    <cellStyle name="Millares 54 2" xfId="10030"/>
    <cellStyle name="Millares 54 2 2" xfId="10031"/>
    <cellStyle name="Millares 54 2 2 2" xfId="24717"/>
    <cellStyle name="Millares 54 2 3" xfId="10032"/>
    <cellStyle name="Millares 54 2 3 2" xfId="24718"/>
    <cellStyle name="Millares 54 2 4" xfId="10033"/>
    <cellStyle name="Millares 54 2 4 2" xfId="24719"/>
    <cellStyle name="Millares 54 2 5" xfId="24720"/>
    <cellStyle name="Millares 55" xfId="10034"/>
    <cellStyle name="Millares 55 2" xfId="10035"/>
    <cellStyle name="Millares 55 2 2" xfId="10036"/>
    <cellStyle name="Millares 55 2 2 2" xfId="24721"/>
    <cellStyle name="Millares 55 2 3" xfId="10037"/>
    <cellStyle name="Millares 55 2 3 2" xfId="24722"/>
    <cellStyle name="Millares 55 2 4" xfId="10038"/>
    <cellStyle name="Millares 55 2 4 2" xfId="24723"/>
    <cellStyle name="Millares 55 2 5" xfId="24724"/>
    <cellStyle name="Millares 56" xfId="10039"/>
    <cellStyle name="Millares 56 2" xfId="10040"/>
    <cellStyle name="Millares 56 2 2" xfId="10041"/>
    <cellStyle name="Millares 56 2 2 2" xfId="24725"/>
    <cellStyle name="Millares 56 2 3" xfId="10042"/>
    <cellStyle name="Millares 56 2 3 2" xfId="24726"/>
    <cellStyle name="Millares 56 2 4" xfId="10043"/>
    <cellStyle name="Millares 56 2 4 2" xfId="24727"/>
    <cellStyle name="Millares 56 2 5" xfId="24728"/>
    <cellStyle name="Millares 57" xfId="10044"/>
    <cellStyle name="Millares 57 2" xfId="10045"/>
    <cellStyle name="Millares 57 2 2" xfId="10046"/>
    <cellStyle name="Millares 57 3" xfId="10047"/>
    <cellStyle name="Millares 57 3 2" xfId="10048"/>
    <cellStyle name="Millares 58" xfId="10049"/>
    <cellStyle name="Millares 58 2" xfId="10050"/>
    <cellStyle name="Millares 58 3" xfId="10051"/>
    <cellStyle name="Millares 59" xfId="10052"/>
    <cellStyle name="Millares 59 2" xfId="10053"/>
    <cellStyle name="Millares 59 2 2" xfId="10054"/>
    <cellStyle name="Millares 6" xfId="10055"/>
    <cellStyle name="Millares 6 2" xfId="10056"/>
    <cellStyle name="Millares 6 2 2" xfId="10057"/>
    <cellStyle name="Millares 6 2 2 2" xfId="10058"/>
    <cellStyle name="Millares 6 2 2 2 2" xfId="10059"/>
    <cellStyle name="Millares 6 2 2 2 2 2" xfId="10060"/>
    <cellStyle name="Millares 6 2 2 2 2 2 2" xfId="24729"/>
    <cellStyle name="Millares 6 2 2 2 2 3" xfId="10061"/>
    <cellStyle name="Millares 6 2 2 2 2 3 2" xfId="24730"/>
    <cellStyle name="Millares 6 2 2 2 2 4" xfId="10062"/>
    <cellStyle name="Millares 6 2 2 2 2 4 2" xfId="24731"/>
    <cellStyle name="Millares 6 2 2 2 2 5" xfId="10063"/>
    <cellStyle name="Millares 6 2 2 2 3" xfId="10064"/>
    <cellStyle name="Millares 6 2 2 2 3 2" xfId="10065"/>
    <cellStyle name="Millares 6 2 2 2 3 2 2" xfId="24732"/>
    <cellStyle name="Millares 6 2 2 2 3 3" xfId="10066"/>
    <cellStyle name="Millares 6 2 2 2 3 3 2" xfId="24733"/>
    <cellStyle name="Millares 6 2 2 2 3 4" xfId="10067"/>
    <cellStyle name="Millares 6 2 2 2 3 4 2" xfId="24734"/>
    <cellStyle name="Millares 6 2 2 2 3 5" xfId="24735"/>
    <cellStyle name="Millares 6 2 2 3" xfId="10068"/>
    <cellStyle name="Millares 6 2 2 4" xfId="10069"/>
    <cellStyle name="Millares 6 2 3" xfId="10070"/>
    <cellStyle name="Millares 6 2 3 2" xfId="10071"/>
    <cellStyle name="Millares 6 2 3 3" xfId="10072"/>
    <cellStyle name="Millares 6 2 3 4" xfId="10073"/>
    <cellStyle name="Millares 6 2 4" xfId="10074"/>
    <cellStyle name="Millares 6 2 4 2" xfId="10075"/>
    <cellStyle name="Millares 6 2 4 2 2" xfId="10076"/>
    <cellStyle name="Millares 6 2 4 2 2 2" xfId="24736"/>
    <cellStyle name="Millares 6 2 4 2 3" xfId="10077"/>
    <cellStyle name="Millares 6 2 4 2 3 2" xfId="24737"/>
    <cellStyle name="Millares 6 2 4 2 4" xfId="10078"/>
    <cellStyle name="Millares 6 2 4 2 4 2" xfId="24738"/>
    <cellStyle name="Millares 6 2 4 2 5" xfId="24739"/>
    <cellStyle name="Millares 6 2 4 3" xfId="10079"/>
    <cellStyle name="Millares 6 2 4 3 2" xfId="24740"/>
    <cellStyle name="Millares 6 2 4 4" xfId="10080"/>
    <cellStyle name="Millares 6 2 4 4 2" xfId="24741"/>
    <cellStyle name="Millares 6 2 4 5" xfId="10081"/>
    <cellStyle name="Millares 6 2 4 5 2" xfId="24742"/>
    <cellStyle name="Millares 6 2 4 6" xfId="24743"/>
    <cellStyle name="Millares 6 2 5" xfId="10082"/>
    <cellStyle name="Millares 6 2 6" xfId="10083"/>
    <cellStyle name="Millares 6 3" xfId="10084"/>
    <cellStyle name="Millares 6 3 2" xfId="10085"/>
    <cellStyle name="Millares 6 3 3" xfId="10086"/>
    <cellStyle name="Millares 6 3 3 2" xfId="10087"/>
    <cellStyle name="Millares 6 3 3 2 2" xfId="10088"/>
    <cellStyle name="Millares 6 3 3 2 2 2" xfId="24744"/>
    <cellStyle name="Millares 6 3 3 2 3" xfId="10089"/>
    <cellStyle name="Millares 6 3 3 2 3 2" xfId="24745"/>
    <cellStyle name="Millares 6 3 3 2 4" xfId="10090"/>
    <cellStyle name="Millares 6 3 3 2 4 2" xfId="24746"/>
    <cellStyle name="Millares 6 3 3 2 5" xfId="24747"/>
    <cellStyle name="Millares 6 3 4" xfId="10091"/>
    <cellStyle name="Millares 6 3 5" xfId="10092"/>
    <cellStyle name="Millares 6 3 6" xfId="10093"/>
    <cellStyle name="Millares 6 4" xfId="10094"/>
    <cellStyle name="Millares 6 4 2" xfId="10095"/>
    <cellStyle name="Millares 6 4 2 2" xfId="10096"/>
    <cellStyle name="Millares 6 4 2 2 2" xfId="24748"/>
    <cellStyle name="Millares 6 5" xfId="10097"/>
    <cellStyle name="Millares 6 5 2" xfId="10098"/>
    <cellStyle name="Millares 6 6" xfId="10099"/>
    <cellStyle name="Millares 6 7" xfId="10100"/>
    <cellStyle name="Millares 6 8" xfId="10101"/>
    <cellStyle name="Millares 6 9" xfId="10102"/>
    <cellStyle name="Millares 6_Analisis al Cliente-Warehouse -Emergencie julio 28-2011 (Recuperado)" xfId="10103"/>
    <cellStyle name="Millares 60" xfId="10104"/>
    <cellStyle name="Millares 60 2" xfId="10105"/>
    <cellStyle name="Millares 60 2 2" xfId="10106"/>
    <cellStyle name="Millares 61" xfId="10107"/>
    <cellStyle name="Millares 61 2" xfId="10108"/>
    <cellStyle name="Millares 62" xfId="10109"/>
    <cellStyle name="Millares 63" xfId="7"/>
    <cellStyle name="Millares 64" xfId="10110"/>
    <cellStyle name="Millares 65" xfId="10111"/>
    <cellStyle name="Millares 65 2" xfId="24749"/>
    <cellStyle name="Millares 66" xfId="10112"/>
    <cellStyle name="Millares 67" xfId="10113"/>
    <cellStyle name="Millares 68" xfId="10114"/>
    <cellStyle name="Millares 69" xfId="10115"/>
    <cellStyle name="Millares 7" xfId="10116"/>
    <cellStyle name="Millares 7 10" xfId="24750"/>
    <cellStyle name="Millares 7 2" xfId="10117"/>
    <cellStyle name="Millares 7 2 10" xfId="10118"/>
    <cellStyle name="Millares 7 2 15" xfId="10119"/>
    <cellStyle name="Millares 7 2 2" xfId="10120"/>
    <cellStyle name="Millares 7 2 2 2" xfId="10121"/>
    <cellStyle name="Millares 7 2 2 2 2" xfId="10122"/>
    <cellStyle name="Millares 7 2 2 2 2 2" xfId="10123"/>
    <cellStyle name="Millares 7 2 2 2 3" xfId="10124"/>
    <cellStyle name="Millares 7 2 2 2 4" xfId="10125"/>
    <cellStyle name="Millares 7 2 2 3" xfId="10126"/>
    <cellStyle name="Millares 7 2 2 4" xfId="10127"/>
    <cellStyle name="Millares 7 2 2 4 2" xfId="10128"/>
    <cellStyle name="Millares 7 2 2 5" xfId="10129"/>
    <cellStyle name="Millares 7 2 2 6" xfId="10130"/>
    <cellStyle name="Millares 7 2 3" xfId="10131"/>
    <cellStyle name="Millares 7 2 3 2" xfId="10132"/>
    <cellStyle name="Millares 7 2 3 2 2" xfId="10133"/>
    <cellStyle name="Millares 7 2 3 2 3" xfId="10134"/>
    <cellStyle name="Millares 7 2 3 2 3 2" xfId="10135"/>
    <cellStyle name="Millares 7 2 3 2 4" xfId="10136"/>
    <cellStyle name="Millares 7 2 3 2 4 2" xfId="10137"/>
    <cellStyle name="Millares 7 2 3 3" xfId="10138"/>
    <cellStyle name="Millares 7 2 3 3 2" xfId="10139"/>
    <cellStyle name="Millares 7 2 3 3 2 2" xfId="10140"/>
    <cellStyle name="Millares 7 2 3 3 2 2 2" xfId="24751"/>
    <cellStyle name="Millares 7 2 3 3 2 2 3" xfId="24752"/>
    <cellStyle name="Millares 7 2 3 3 2 3" xfId="10141"/>
    <cellStyle name="Millares 7 2 3 3 2 3 2" xfId="24753"/>
    <cellStyle name="Millares 7 2 3 3 2 4" xfId="10142"/>
    <cellStyle name="Millares 7 2 3 3 2 4 2" xfId="24754"/>
    <cellStyle name="Millares 7 2 3 3 2 5" xfId="10143"/>
    <cellStyle name="Millares 7 2 3 3 3" xfId="10144"/>
    <cellStyle name="Millares 7 2 3 3 3 2" xfId="10145"/>
    <cellStyle name="Millares 7 2 3 3 3 2 2" xfId="24755"/>
    <cellStyle name="Millares 7 2 3 3 3 3" xfId="10146"/>
    <cellStyle name="Millares 7 2 3 3 3 3 2" xfId="24756"/>
    <cellStyle name="Millares 7 2 3 3 3 4" xfId="10147"/>
    <cellStyle name="Millares 7 2 3 3 3 4 2" xfId="24757"/>
    <cellStyle name="Millares 7 2 3 3 3 5" xfId="24758"/>
    <cellStyle name="Millares 7 2 3 4" xfId="10148"/>
    <cellStyle name="Millares 7 2 3 4 2" xfId="10149"/>
    <cellStyle name="Millares 7 2 3 4 2 2" xfId="10150"/>
    <cellStyle name="Millares 7 2 3 4 2 2 2" xfId="24759"/>
    <cellStyle name="Millares 7 2 3 4 2 3" xfId="10151"/>
    <cellStyle name="Millares 7 2 3 4 2 3 2" xfId="24760"/>
    <cellStyle name="Millares 7 2 3 4 2 4" xfId="10152"/>
    <cellStyle name="Millares 7 2 3 4 2 4 2" xfId="24761"/>
    <cellStyle name="Millares 7 2 3 4 2 5" xfId="24762"/>
    <cellStyle name="Millares 7 2 3 5" xfId="10153"/>
    <cellStyle name="Millares 7 2 3 6" xfId="10154"/>
    <cellStyle name="Millares 7 2 3 6 2" xfId="10155"/>
    <cellStyle name="Millares 7 2 3 6 2 2" xfId="24763"/>
    <cellStyle name="Millares 7 2 3 6 3" xfId="10156"/>
    <cellStyle name="Millares 7 2 3 6 3 2" xfId="24764"/>
    <cellStyle name="Millares 7 2 3 6 4" xfId="10157"/>
    <cellStyle name="Millares 7 2 3 6 4 2" xfId="24765"/>
    <cellStyle name="Millares 7 2 3 6 5" xfId="24766"/>
    <cellStyle name="Millares 7 2 3 7" xfId="10158"/>
    <cellStyle name="Millares 7 2 3 7 2" xfId="10159"/>
    <cellStyle name="Millares 7 2 3 7 2 2" xfId="24767"/>
    <cellStyle name="Millares 7 2 3 7 3" xfId="10160"/>
    <cellStyle name="Millares 7 2 3 7 3 2" xfId="24768"/>
    <cellStyle name="Millares 7 2 3 7 4" xfId="10161"/>
    <cellStyle name="Millares 7 2 3 7 4 2" xfId="24769"/>
    <cellStyle name="Millares 7 2 3 7 5" xfId="24770"/>
    <cellStyle name="Millares 7 2 3 8" xfId="10162"/>
    <cellStyle name="Millares 7 2 4" xfId="10163"/>
    <cellStyle name="Millares 7 2 4 2" xfId="10164"/>
    <cellStyle name="Millares 7 2 4 3" xfId="10165"/>
    <cellStyle name="Millares 7 2 5" xfId="10166"/>
    <cellStyle name="Millares 7 2 5 2" xfId="10167"/>
    <cellStyle name="Millares 7 2 6" xfId="10168"/>
    <cellStyle name="Millares 7 2 6 2" xfId="10169"/>
    <cellStyle name="Millares 7 2 7" xfId="10170"/>
    <cellStyle name="Millares 7 2 7 2" xfId="10171"/>
    <cellStyle name="Millares 7 2 7 3" xfId="10172"/>
    <cellStyle name="Millares 7 2 8" xfId="10173"/>
    <cellStyle name="Millares 7 2 9" xfId="10174"/>
    <cellStyle name="Millares 7 2 9 2" xfId="10175"/>
    <cellStyle name="Millares 7 2 9 2 2" xfId="24771"/>
    <cellStyle name="Millares 7 2 9 3" xfId="10176"/>
    <cellStyle name="Millares 7 2 9 3 2" xfId="24772"/>
    <cellStyle name="Millares 7 2 9 4" xfId="10177"/>
    <cellStyle name="Millares 7 2 9 4 2" xfId="24773"/>
    <cellStyle name="Millares 7 2 9 5" xfId="24774"/>
    <cellStyle name="Millares 7 3" xfId="10178"/>
    <cellStyle name="Millares 7 3 2" xfId="10179"/>
    <cellStyle name="Millares 7 3 2 2" xfId="10180"/>
    <cellStyle name="Millares 7 3 2 2 2" xfId="10181"/>
    <cellStyle name="Millares 7 3 2 2 2 2" xfId="24775"/>
    <cellStyle name="Millares 7 3 2 2 3" xfId="10182"/>
    <cellStyle name="Millares 7 3 2 2 3 2" xfId="24776"/>
    <cellStyle name="Millares 7 3 2 2 4" xfId="10183"/>
    <cellStyle name="Millares 7 3 2 2 4 2" xfId="24777"/>
    <cellStyle name="Millares 7 3 2 2 5" xfId="24778"/>
    <cellStyle name="Millares 7 3 2 3" xfId="10184"/>
    <cellStyle name="Millares 7 3 2 3 2" xfId="24779"/>
    <cellStyle name="Millares 7 3 2 4" xfId="10185"/>
    <cellStyle name="Millares 7 3 2 4 2" xfId="24780"/>
    <cellStyle name="Millares 7 3 2 5" xfId="10186"/>
    <cellStyle name="Millares 7 3 2 5 2" xfId="24781"/>
    <cellStyle name="Millares 7 3 2 6" xfId="24782"/>
    <cellStyle name="Millares 7 3 3" xfId="10187"/>
    <cellStyle name="Millares 7 3 3 2" xfId="10188"/>
    <cellStyle name="Millares 7 3 3 2 2" xfId="10189"/>
    <cellStyle name="Millares 7 3 3 2 2 2" xfId="24783"/>
    <cellStyle name="Millares 7 3 3 2 3" xfId="10190"/>
    <cellStyle name="Millares 7 3 3 2 3 2" xfId="24784"/>
    <cellStyle name="Millares 7 3 3 2 4" xfId="10191"/>
    <cellStyle name="Millares 7 3 3 2 4 2" xfId="24785"/>
    <cellStyle name="Millares 7 3 3 2 5" xfId="24786"/>
    <cellStyle name="Millares 7 3 4" xfId="10192"/>
    <cellStyle name="Millares 7 3 4 2" xfId="10193"/>
    <cellStyle name="Millares 7 3 4 2 2" xfId="24787"/>
    <cellStyle name="Millares 7 3 4 3" xfId="10194"/>
    <cellStyle name="Millares 7 3 4 3 2" xfId="24788"/>
    <cellStyle name="Millares 7 3 4 4" xfId="10195"/>
    <cellStyle name="Millares 7 3 4 4 2" xfId="24789"/>
    <cellStyle name="Millares 7 3 4 5" xfId="10196"/>
    <cellStyle name="Millares 7 3 5" xfId="10197"/>
    <cellStyle name="Millares 7 3 5 2" xfId="10198"/>
    <cellStyle name="Millares 7 3 5 2 2" xfId="24790"/>
    <cellStyle name="Millares 7 3 5 3" xfId="10199"/>
    <cellStyle name="Millares 7 3 5 3 2" xfId="24791"/>
    <cellStyle name="Millares 7 3 5 4" xfId="10200"/>
    <cellStyle name="Millares 7 3 5 4 2" xfId="24792"/>
    <cellStyle name="Millares 7 3 5 5" xfId="10201"/>
    <cellStyle name="Millares 7 4" xfId="10202"/>
    <cellStyle name="Millares 7 4 2" xfId="10203"/>
    <cellStyle name="Millares 7 4 2 2" xfId="10204"/>
    <cellStyle name="Millares 7 4 2 2 2" xfId="10205"/>
    <cellStyle name="Millares 7 4 3" xfId="10206"/>
    <cellStyle name="Millares 7 4 4" xfId="10207"/>
    <cellStyle name="Millares 7 4 4 2" xfId="10208"/>
    <cellStyle name="Millares 7 4 4 2 2" xfId="24793"/>
    <cellStyle name="Millares 7 4 4 3" xfId="10209"/>
    <cellStyle name="Millares 7 4 4 3 2" xfId="24794"/>
    <cellStyle name="Millares 7 4 4 4" xfId="10210"/>
    <cellStyle name="Millares 7 4 4 4 2" xfId="24795"/>
    <cellStyle name="Millares 7 4 4 5" xfId="10211"/>
    <cellStyle name="Millares 7 4 5" xfId="10212"/>
    <cellStyle name="Millares 7 4 5 2" xfId="10213"/>
    <cellStyle name="Millares 7 4 5 2 2" xfId="24796"/>
    <cellStyle name="Millares 7 4 5 3" xfId="10214"/>
    <cellStyle name="Millares 7 4 5 3 2" xfId="24797"/>
    <cellStyle name="Millares 7 4 5 4" xfId="10215"/>
    <cellStyle name="Millares 7 4 5 4 2" xfId="24798"/>
    <cellStyle name="Millares 7 4 5 5" xfId="24799"/>
    <cellStyle name="Millares 7 4 6" xfId="10216"/>
    <cellStyle name="Millares 7 4 6 2" xfId="10217"/>
    <cellStyle name="Millares 7 4 6 3" xfId="24800"/>
    <cellStyle name="Millares 7 4 7" xfId="10218"/>
    <cellStyle name="Millares 7 5" xfId="10219"/>
    <cellStyle name="Millares 7 6" xfId="10220"/>
    <cellStyle name="Millares 7 6 2" xfId="10221"/>
    <cellStyle name="Millares 7 7" xfId="10222"/>
    <cellStyle name="Millares 7 8" xfId="10223"/>
    <cellStyle name="Millares 7 9" xfId="10224"/>
    <cellStyle name="Millares 70" xfId="10225"/>
    <cellStyle name="Millares 71" xfId="10226"/>
    <cellStyle name="Millares 72" xfId="10227"/>
    <cellStyle name="Millares 73" xfId="10228"/>
    <cellStyle name="Millares 74" xfId="10229"/>
    <cellStyle name="Millares 75" xfId="10230"/>
    <cellStyle name="Millares 76" xfId="10231"/>
    <cellStyle name="Millares 77" xfId="10232"/>
    <cellStyle name="Millares 78" xfId="10233"/>
    <cellStyle name="Millares 79" xfId="10234"/>
    <cellStyle name="Millares 8" xfId="10235"/>
    <cellStyle name="Millares 8 2" xfId="10236"/>
    <cellStyle name="Millares 8 2 2" xfId="10237"/>
    <cellStyle name="Millares 8 2 2 2" xfId="10238"/>
    <cellStyle name="Millares 8 2 2 2 2" xfId="10239"/>
    <cellStyle name="Millares 8 2 2 2 2 2" xfId="10240"/>
    <cellStyle name="Millares 8 2 2 2 2 2 2" xfId="24801"/>
    <cellStyle name="Millares 8 2 2 2 2 3" xfId="10241"/>
    <cellStyle name="Millares 8 2 2 2 2 3 2" xfId="24802"/>
    <cellStyle name="Millares 8 2 2 2 2 4" xfId="10242"/>
    <cellStyle name="Millares 8 2 2 2 2 4 2" xfId="24803"/>
    <cellStyle name="Millares 8 2 2 2 2 5" xfId="10243"/>
    <cellStyle name="Millares 8 2 2 2 3" xfId="10244"/>
    <cellStyle name="Millares 8 2 2 2 3 2" xfId="10245"/>
    <cellStyle name="Millares 8 2 2 2 3 2 2" xfId="24804"/>
    <cellStyle name="Millares 8 2 2 2 3 3" xfId="10246"/>
    <cellStyle name="Millares 8 2 2 2 3 3 2" xfId="24805"/>
    <cellStyle name="Millares 8 2 2 2 3 4" xfId="10247"/>
    <cellStyle name="Millares 8 2 2 2 3 4 2" xfId="24806"/>
    <cellStyle name="Millares 8 2 2 2 3 5" xfId="24807"/>
    <cellStyle name="Millares 8 2 2 3" xfId="10248"/>
    <cellStyle name="Millares 8 2 2 3 2" xfId="10249"/>
    <cellStyle name="Millares 8 2 2 3 2 2" xfId="24808"/>
    <cellStyle name="Millares 8 2 2 3 3" xfId="10250"/>
    <cellStyle name="Millares 8 2 2 3 3 2" xfId="24809"/>
    <cellStyle name="Millares 8 2 2 3 4" xfId="10251"/>
    <cellStyle name="Millares 8 2 2 3 4 2" xfId="24810"/>
    <cellStyle name="Millares 8 2 2 3 5" xfId="24811"/>
    <cellStyle name="Millares 8 2 2 4" xfId="10252"/>
    <cellStyle name="Millares 8 2 2 4 2" xfId="10253"/>
    <cellStyle name="Millares 8 2 2 4 2 2" xfId="24812"/>
    <cellStyle name="Millares 8 2 2 4 3" xfId="10254"/>
    <cellStyle name="Millares 8 2 2 4 3 2" xfId="24813"/>
    <cellStyle name="Millares 8 2 2 4 4" xfId="10255"/>
    <cellStyle name="Millares 8 2 2 4 4 2" xfId="24814"/>
    <cellStyle name="Millares 8 2 2 4 5" xfId="24815"/>
    <cellStyle name="Millares 8 2 2 5" xfId="10256"/>
    <cellStyle name="Millares 8 2 2 5 2" xfId="10257"/>
    <cellStyle name="Millares 8 2 2 5 2 2" xfId="24816"/>
    <cellStyle name="Millares 8 2 2 5 3" xfId="10258"/>
    <cellStyle name="Millares 8 2 2 5 3 2" xfId="24817"/>
    <cellStyle name="Millares 8 2 2 5 4" xfId="10259"/>
    <cellStyle name="Millares 8 2 2 5 4 2" xfId="24818"/>
    <cellStyle name="Millares 8 2 2 5 5" xfId="24819"/>
    <cellStyle name="Millares 8 2 3" xfId="10260"/>
    <cellStyle name="Millares 8 2 3 2" xfId="10261"/>
    <cellStyle name="Millares 8 2 3 2 2" xfId="10262"/>
    <cellStyle name="Millares 8 2 3 2 2 2" xfId="24820"/>
    <cellStyle name="Millares 8 2 3 2 3" xfId="10263"/>
    <cellStyle name="Millares 8 2 3 2 3 2" xfId="24821"/>
    <cellStyle name="Millares 8 2 3 2 4" xfId="10264"/>
    <cellStyle name="Millares 8 2 3 2 4 2" xfId="24822"/>
    <cellStyle name="Millares 8 2 3 2 5" xfId="24823"/>
    <cellStyle name="Millares 8 2 3 3" xfId="10265"/>
    <cellStyle name="Millares 8 2 3 3 2" xfId="10266"/>
    <cellStyle name="Millares 8 2 3 3 2 2" xfId="24824"/>
    <cellStyle name="Millares 8 2 3 3 3" xfId="10267"/>
    <cellStyle name="Millares 8 2 3 3 3 2" xfId="24825"/>
    <cellStyle name="Millares 8 2 3 3 4" xfId="10268"/>
    <cellStyle name="Millares 8 2 3 3 4 2" xfId="24826"/>
    <cellStyle name="Millares 8 2 3 3 5" xfId="24827"/>
    <cellStyle name="Millares 8 2 3 4" xfId="10269"/>
    <cellStyle name="Millares 8 2 3 4 2" xfId="24828"/>
    <cellStyle name="Millares 8 2 3 5" xfId="10270"/>
    <cellStyle name="Millares 8 2 3 5 2" xfId="24829"/>
    <cellStyle name="Millares 8 2 3 6" xfId="10271"/>
    <cellStyle name="Millares 8 2 3 6 2" xfId="24830"/>
    <cellStyle name="Millares 8 2 3 7" xfId="24831"/>
    <cellStyle name="Millares 8 2 4" xfId="10272"/>
    <cellStyle name="Millares 8 2 4 2" xfId="10273"/>
    <cellStyle name="Millares 8 2 4 2 2" xfId="24832"/>
    <cellStyle name="Millares 8 2 4 3" xfId="10274"/>
    <cellStyle name="Millares 8 2 4 3 2" xfId="24833"/>
    <cellStyle name="Millares 8 2 4 4" xfId="10275"/>
    <cellStyle name="Millares 8 2 4 4 2" xfId="24834"/>
    <cellStyle name="Millares 8 2 4 5" xfId="10276"/>
    <cellStyle name="Millares 8 2 5" xfId="10277"/>
    <cellStyle name="Millares 8 2 5 2" xfId="10278"/>
    <cellStyle name="Millares 8 2 5 2 2" xfId="24835"/>
    <cellStyle name="Millares 8 2 5 3" xfId="10279"/>
    <cellStyle name="Millares 8 2 5 3 2" xfId="24836"/>
    <cellStyle name="Millares 8 2 5 4" xfId="10280"/>
    <cellStyle name="Millares 8 2 5 4 2" xfId="24837"/>
    <cellStyle name="Millares 8 2 5 5" xfId="24838"/>
    <cellStyle name="Millares 8 3" xfId="10281"/>
    <cellStyle name="Millares 8 3 2" xfId="10282"/>
    <cellStyle name="Millares 8 3 2 2" xfId="10283"/>
    <cellStyle name="Millares 8 3 2 2 2" xfId="10284"/>
    <cellStyle name="Millares 8 3 2 2 2 2" xfId="24839"/>
    <cellStyle name="Millares 8 3 2 2 3" xfId="10285"/>
    <cellStyle name="Millares 8 3 2 2 3 2" xfId="24840"/>
    <cellStyle name="Millares 8 3 2 2 4" xfId="10286"/>
    <cellStyle name="Millares 8 3 2 2 4 2" xfId="24841"/>
    <cellStyle name="Millares 8 3 2 2 5" xfId="10287"/>
    <cellStyle name="Millares 8 3 2 3" xfId="10288"/>
    <cellStyle name="Millares 8 3 2 3 2" xfId="10289"/>
    <cellStyle name="Millares 8 3 2 3 2 2" xfId="24842"/>
    <cellStyle name="Millares 8 3 2 3 3" xfId="10290"/>
    <cellStyle name="Millares 8 3 2 3 3 2" xfId="24843"/>
    <cellStyle name="Millares 8 3 2 3 4" xfId="10291"/>
    <cellStyle name="Millares 8 3 2 3 4 2" xfId="24844"/>
    <cellStyle name="Millares 8 3 2 3 5" xfId="24845"/>
    <cellStyle name="Millares 8 3 3" xfId="10292"/>
    <cellStyle name="Millares 8 3 3 2" xfId="10293"/>
    <cellStyle name="Millares 8 3 3 2 2" xfId="24846"/>
    <cellStyle name="Millares 8 3 3 3" xfId="10294"/>
    <cellStyle name="Millares 8 3 3 3 2" xfId="24847"/>
    <cellStyle name="Millares 8 3 3 4" xfId="10295"/>
    <cellStyle name="Millares 8 3 3 4 2" xfId="24848"/>
    <cellStyle name="Millares 8 3 3 5" xfId="24849"/>
    <cellStyle name="Millares 8 3 4" xfId="10296"/>
    <cellStyle name="Millares 8 3 4 2" xfId="10297"/>
    <cellStyle name="Millares 8 3 4 2 2" xfId="24850"/>
    <cellStyle name="Millares 8 3 4 3" xfId="10298"/>
    <cellStyle name="Millares 8 3 4 3 2" xfId="24851"/>
    <cellStyle name="Millares 8 3 4 4" xfId="10299"/>
    <cellStyle name="Millares 8 3 4 4 2" xfId="24852"/>
    <cellStyle name="Millares 8 3 4 5" xfId="24853"/>
    <cellStyle name="Millares 8 4" xfId="10300"/>
    <cellStyle name="Millares 8 4 2" xfId="10301"/>
    <cellStyle name="Millares 8 4 2 2" xfId="10302"/>
    <cellStyle name="Millares 8 4 2 2 2" xfId="24854"/>
    <cellStyle name="Millares 8 4 2 3" xfId="10303"/>
    <cellStyle name="Millares 8 4 2 3 2" xfId="24855"/>
    <cellStyle name="Millares 8 4 2 4" xfId="10304"/>
    <cellStyle name="Millares 8 4 2 4 2" xfId="24856"/>
    <cellStyle name="Millares 8 4 2 5" xfId="24857"/>
    <cellStyle name="Millares 8 4 3" xfId="10305"/>
    <cellStyle name="Millares 8 4 3 2" xfId="10306"/>
    <cellStyle name="Millares 8 4 3 2 2" xfId="24858"/>
    <cellStyle name="Millares 8 4 3 3" xfId="10307"/>
    <cellStyle name="Millares 8 4 3 3 2" xfId="24859"/>
    <cellStyle name="Millares 8 4 3 4" xfId="10308"/>
    <cellStyle name="Millares 8 4 3 4 2" xfId="24860"/>
    <cellStyle name="Millares 8 4 3 5" xfId="24861"/>
    <cellStyle name="Millares 8 4 4" xfId="10309"/>
    <cellStyle name="Millares 8 4 4 2" xfId="10310"/>
    <cellStyle name="Millares 8 4 4 2 2" xfId="24862"/>
    <cellStyle name="Millares 8 4 4 3" xfId="10311"/>
    <cellStyle name="Millares 8 4 4 3 2" xfId="24863"/>
    <cellStyle name="Millares 8 4 4 4" xfId="10312"/>
    <cellStyle name="Millares 8 4 4 4 2" xfId="24864"/>
    <cellStyle name="Millares 8 4 4 5" xfId="24865"/>
    <cellStyle name="Millares 8 5" xfId="10313"/>
    <cellStyle name="Millares 8 5 2" xfId="10314"/>
    <cellStyle name="Millares 8 6" xfId="10315"/>
    <cellStyle name="Millares 8 6 2" xfId="10316"/>
    <cellStyle name="Millares 8 7" xfId="10317"/>
    <cellStyle name="Millares 8 7 2" xfId="10318"/>
    <cellStyle name="Millares 8 7 2 2" xfId="24866"/>
    <cellStyle name="Millares 8 7 3" xfId="10319"/>
    <cellStyle name="Millares 8 7 3 2" xfId="24867"/>
    <cellStyle name="Millares 8 7 4" xfId="10320"/>
    <cellStyle name="Millares 8 7 4 2" xfId="24868"/>
    <cellStyle name="Millares 8 7 5" xfId="10321"/>
    <cellStyle name="Millares 8 8" xfId="10322"/>
    <cellStyle name="Millares 8 8 2" xfId="10323"/>
    <cellStyle name="Millares 8 8 2 2" xfId="24869"/>
    <cellStyle name="Millares 8 8 3" xfId="10324"/>
    <cellStyle name="Millares 8 8 3 2" xfId="24870"/>
    <cellStyle name="Millares 8 8 4" xfId="10325"/>
    <cellStyle name="Millares 8 8 4 2" xfId="24871"/>
    <cellStyle name="Millares 8 8 5" xfId="24872"/>
    <cellStyle name="Millares 8 9" xfId="24873"/>
    <cellStyle name="Millares 80" xfId="10326"/>
    <cellStyle name="Millares 81" xfId="10327"/>
    <cellStyle name="Millares 82" xfId="10328"/>
    <cellStyle name="Millares 83" xfId="10329"/>
    <cellStyle name="Millares 84" xfId="10330"/>
    <cellStyle name="Millares 85" xfId="10331"/>
    <cellStyle name="Millares 86" xfId="10332"/>
    <cellStyle name="Millares 87" xfId="10333"/>
    <cellStyle name="Millares 88" xfId="10334"/>
    <cellStyle name="Millares 89" xfId="10335"/>
    <cellStyle name="Millares 9" xfId="10336"/>
    <cellStyle name="Millares 9 2" xfId="10337"/>
    <cellStyle name="Millares 9 2 2" xfId="10338"/>
    <cellStyle name="Millares 9 2 2 2" xfId="10339"/>
    <cellStyle name="Millares 9 2 2 2 2" xfId="10340"/>
    <cellStyle name="Millares 9 2 2 2 2 2" xfId="24874"/>
    <cellStyle name="Millares 9 2 2 2 3" xfId="10341"/>
    <cellStyle name="Millares 9 2 2 2 3 2" xfId="24875"/>
    <cellStyle name="Millares 9 2 2 2 4" xfId="10342"/>
    <cellStyle name="Millares 9 2 2 2 4 2" xfId="24876"/>
    <cellStyle name="Millares 9 2 2 2 5" xfId="24877"/>
    <cellStyle name="Millares 9 2 2 3" xfId="10343"/>
    <cellStyle name="Millares 9 2 2 3 2" xfId="10344"/>
    <cellStyle name="Millares 9 2 2 3 2 2" xfId="24878"/>
    <cellStyle name="Millares 9 2 2 3 3" xfId="10345"/>
    <cellStyle name="Millares 9 2 2 3 3 2" xfId="24879"/>
    <cellStyle name="Millares 9 2 2 3 4" xfId="10346"/>
    <cellStyle name="Millares 9 2 2 3 4 2" xfId="24880"/>
    <cellStyle name="Millares 9 2 2 3 5" xfId="10347"/>
    <cellStyle name="Millares 9 2 2 4" xfId="10348"/>
    <cellStyle name="Millares 9 2 2 4 2" xfId="10349"/>
    <cellStyle name="Millares 9 2 2 4 2 2" xfId="24881"/>
    <cellStyle name="Millares 9 2 2 4 3" xfId="10350"/>
    <cellStyle name="Millares 9 2 2 4 3 2" xfId="24882"/>
    <cellStyle name="Millares 9 2 2 4 4" xfId="10351"/>
    <cellStyle name="Millares 9 2 2 4 4 2" xfId="24883"/>
    <cellStyle name="Millares 9 2 2 4 5" xfId="24884"/>
    <cellStyle name="Millares 9 2 3" xfId="10352"/>
    <cellStyle name="Millares 9 2 4" xfId="10353"/>
    <cellStyle name="Millares 9 3" xfId="10354"/>
    <cellStyle name="Millares 9 3 2" xfId="10355"/>
    <cellStyle name="Millares 9 3 2 2" xfId="10356"/>
    <cellStyle name="Millares 9 3 2 2 2" xfId="24885"/>
    <cellStyle name="Millares 9 3 2 3" xfId="10357"/>
    <cellStyle name="Millares 9 3 2 3 2" xfId="24886"/>
    <cellStyle name="Millares 9 3 2 4" xfId="10358"/>
    <cellStyle name="Millares 9 3 2 4 2" xfId="24887"/>
    <cellStyle name="Millares 9 3 2 5" xfId="24888"/>
    <cellStyle name="Millares 9 3 3" xfId="10359"/>
    <cellStyle name="Millares 9 3 3 2" xfId="10360"/>
    <cellStyle name="Millares 9 3 3 2 2" xfId="24889"/>
    <cellStyle name="Millares 9 3 3 3" xfId="10361"/>
    <cellStyle name="Millares 9 3 3 3 2" xfId="24890"/>
    <cellStyle name="Millares 9 3 3 4" xfId="10362"/>
    <cellStyle name="Millares 9 3 3 4 2" xfId="24891"/>
    <cellStyle name="Millares 9 3 3 5" xfId="10363"/>
    <cellStyle name="Millares 9 3 4" xfId="10364"/>
    <cellStyle name="Millares 9 3 4 2" xfId="10365"/>
    <cellStyle name="Millares 9 3 4 2 2" xfId="24892"/>
    <cellStyle name="Millares 9 3 4 3" xfId="10366"/>
    <cellStyle name="Millares 9 3 4 3 2" xfId="24893"/>
    <cellStyle name="Millares 9 3 4 4" xfId="10367"/>
    <cellStyle name="Millares 9 3 4 4 2" xfId="24894"/>
    <cellStyle name="Millares 9 3 4 5" xfId="24895"/>
    <cellStyle name="Millares 9 4" xfId="10368"/>
    <cellStyle name="Millares 9 4 2" xfId="10369"/>
    <cellStyle name="Millares 9 4 2 2" xfId="10370"/>
    <cellStyle name="Millares 9 4 2 2 2" xfId="19381"/>
    <cellStyle name="Millares 9 4 3" xfId="10371"/>
    <cellStyle name="Millares 9 4 3 2" xfId="10372"/>
    <cellStyle name="Millares 9 4 3 2 2" xfId="24896"/>
    <cellStyle name="Millares 9 4 3 3" xfId="10373"/>
    <cellStyle name="Millares 9 4 3 3 2" xfId="24897"/>
    <cellStyle name="Millares 9 4 3 4" xfId="10374"/>
    <cellStyle name="Millares 9 4 3 4 2" xfId="24898"/>
    <cellStyle name="Millares 9 4 3 5" xfId="10375"/>
    <cellStyle name="Millares 9 4 4" xfId="10376"/>
    <cellStyle name="Millares 9 4 4 2" xfId="10377"/>
    <cellStyle name="Millares 9 4 4 3" xfId="10378"/>
    <cellStyle name="Millares 9 4 5" xfId="10379"/>
    <cellStyle name="Millares 9 4 5 2" xfId="10380"/>
    <cellStyle name="Millares 9 4 6" xfId="10381"/>
    <cellStyle name="Millares 9 4 6 2" xfId="24899"/>
    <cellStyle name="Millares 9 4 7" xfId="10382"/>
    <cellStyle name="Millares 9 5" xfId="10383"/>
    <cellStyle name="Millares 9 5 2" xfId="10384"/>
    <cellStyle name="Millares 9 5 2 2" xfId="24900"/>
    <cellStyle name="Millares 9 5 3" xfId="10385"/>
    <cellStyle name="Millares 9 5 3 2" xfId="24901"/>
    <cellStyle name="Millares 9 5 4" xfId="10386"/>
    <cellStyle name="Millares 9 5 4 2" xfId="24902"/>
    <cellStyle name="Millares 9 5 5" xfId="10387"/>
    <cellStyle name="Millares 9 6" xfId="10388"/>
    <cellStyle name="Millares 9 6 2" xfId="10389"/>
    <cellStyle name="Millares 9 6 2 2" xfId="24903"/>
    <cellStyle name="Millares 9 6 3" xfId="10390"/>
    <cellStyle name="Millares 9 6 3 2" xfId="24904"/>
    <cellStyle name="Millares 9 6 4" xfId="10391"/>
    <cellStyle name="Millares 9 6 4 2" xfId="24905"/>
    <cellStyle name="Millares 9 6 5" xfId="24906"/>
    <cellStyle name="Millares 9 7" xfId="10392"/>
    <cellStyle name="Millares 90" xfId="10393"/>
    <cellStyle name="Millares 91" xfId="10394"/>
    <cellStyle name="Millares 92" xfId="24907"/>
    <cellStyle name="Millares 93" xfId="24908"/>
    <cellStyle name="Millares 94" xfId="24909"/>
    <cellStyle name="Moneda [0] 2" xfId="10395"/>
    <cellStyle name="Moneda [0] 2 2" xfId="10396"/>
    <cellStyle name="Moneda [0] 2 2 2" xfId="10397"/>
    <cellStyle name="Moneda [0] 2 2 3" xfId="10398"/>
    <cellStyle name="Moneda [0] 2 3" xfId="10399"/>
    <cellStyle name="Moneda [0] 2 4" xfId="10400"/>
    <cellStyle name="Moneda [0] 2 4 2" xfId="10401"/>
    <cellStyle name="Moneda [0] 2 4 2 2" xfId="24910"/>
    <cellStyle name="Moneda [0] 2 4 3" xfId="10402"/>
    <cellStyle name="Moneda [0] 2 4 3 2" xfId="24911"/>
    <cellStyle name="Moneda [0] 2 4 4" xfId="10403"/>
    <cellStyle name="Moneda [0] 2 4 4 2" xfId="24912"/>
    <cellStyle name="Moneda [0] 2 4 5" xfId="24913"/>
    <cellStyle name="Moneda [0] 2 5" xfId="10404"/>
    <cellStyle name="Moneda [0] 2 6" xfId="10405"/>
    <cellStyle name="Moneda [0] 2 6 2" xfId="10406"/>
    <cellStyle name="Moneda [0] 2 6 2 2" xfId="24914"/>
    <cellStyle name="Moneda [0] 2 6 3" xfId="10407"/>
    <cellStyle name="Moneda [0] 2 6 3 2" xfId="24915"/>
    <cellStyle name="Moneda [0] 2 6 4" xfId="10408"/>
    <cellStyle name="Moneda [0] 2 6 4 2" xfId="24916"/>
    <cellStyle name="Moneda [0] 2 6 5" xfId="24917"/>
    <cellStyle name="Moneda [0] 2 7" xfId="10409"/>
    <cellStyle name="Moneda [0] 2 7 2" xfId="10410"/>
    <cellStyle name="Moneda [0] 2 7 2 2" xfId="24918"/>
    <cellStyle name="Moneda [0] 2 7 3" xfId="10411"/>
    <cellStyle name="Moneda [0] 2 7 3 2" xfId="24919"/>
    <cellStyle name="Moneda [0] 2 7 4" xfId="10412"/>
    <cellStyle name="Moneda [0] 2 7 4 2" xfId="24920"/>
    <cellStyle name="Moneda [0] 2 7 5" xfId="24921"/>
    <cellStyle name="Moneda [0] 3" xfId="10413"/>
    <cellStyle name="Moneda [0] 3 2" xfId="10414"/>
    <cellStyle name="Moneda 10" xfId="10415"/>
    <cellStyle name="Moneda 10 2" xfId="10416"/>
    <cellStyle name="Moneda 10 2 2" xfId="10417"/>
    <cellStyle name="Moneda 10 2 2 2" xfId="10418"/>
    <cellStyle name="Moneda 10 2 3" xfId="10419"/>
    <cellStyle name="Moneda 10 3" xfId="10420"/>
    <cellStyle name="Moneda 10 4" xfId="10421"/>
    <cellStyle name="Moneda 11" xfId="10422"/>
    <cellStyle name="Moneda 11 2" xfId="10423"/>
    <cellStyle name="Moneda 11 2 2" xfId="10424"/>
    <cellStyle name="Moneda 11 2 2 2" xfId="10425"/>
    <cellStyle name="Moneda 11 2 3" xfId="10426"/>
    <cellStyle name="Moneda 11 3" xfId="10427"/>
    <cellStyle name="Moneda 11 4" xfId="10428"/>
    <cellStyle name="Moneda 12" xfId="10429"/>
    <cellStyle name="Moneda 12 2" xfId="10430"/>
    <cellStyle name="Moneda 12 2 2" xfId="10431"/>
    <cellStyle name="Moneda 12 2 2 2" xfId="10432"/>
    <cellStyle name="Moneda 12 2 3" xfId="10433"/>
    <cellStyle name="Moneda 12 3" xfId="10434"/>
    <cellStyle name="Moneda 12 4" xfId="10435"/>
    <cellStyle name="Moneda 13" xfId="10436"/>
    <cellStyle name="Moneda 13 2" xfId="10437"/>
    <cellStyle name="Moneda 13 2 2" xfId="10438"/>
    <cellStyle name="Moneda 13 2 2 2" xfId="10439"/>
    <cellStyle name="Moneda 13 2 3" xfId="10440"/>
    <cellStyle name="Moneda 13 3" xfId="10441"/>
    <cellStyle name="Moneda 13 4" xfId="10442"/>
    <cellStyle name="Moneda 14" xfId="10443"/>
    <cellStyle name="Moneda 14 2" xfId="10444"/>
    <cellStyle name="Moneda 14 2 2" xfId="10445"/>
    <cellStyle name="Moneda 14 2 2 2" xfId="10446"/>
    <cellStyle name="Moneda 14 2 3" xfId="10447"/>
    <cellStyle name="Moneda 14 3" xfId="10448"/>
    <cellStyle name="Moneda 14 4" xfId="10449"/>
    <cellStyle name="Moneda 15" xfId="10450"/>
    <cellStyle name="Moneda 15 2" xfId="10451"/>
    <cellStyle name="Moneda 15 2 2" xfId="10452"/>
    <cellStyle name="Moneda 15 2 2 2" xfId="10453"/>
    <cellStyle name="Moneda 15 2 3" xfId="10454"/>
    <cellStyle name="Moneda 15 3" xfId="10455"/>
    <cellStyle name="Moneda 15 4" xfId="10456"/>
    <cellStyle name="Moneda 16" xfId="10457"/>
    <cellStyle name="Moneda 16 2" xfId="10458"/>
    <cellStyle name="Moneda 16 2 2" xfId="10459"/>
    <cellStyle name="Moneda 16 2 2 2" xfId="10460"/>
    <cellStyle name="Moneda 16 2 3" xfId="10461"/>
    <cellStyle name="Moneda 16 3" xfId="10462"/>
    <cellStyle name="Moneda 16 4" xfId="10463"/>
    <cellStyle name="Moneda 17" xfId="10464"/>
    <cellStyle name="Moneda 17 2" xfId="10465"/>
    <cellStyle name="Moneda 17 2 2" xfId="10466"/>
    <cellStyle name="Moneda 17 2 3" xfId="10467"/>
    <cellStyle name="Moneda 17 3" xfId="10468"/>
    <cellStyle name="Moneda 18" xfId="10469"/>
    <cellStyle name="Moneda 18 2" xfId="10470"/>
    <cellStyle name="Moneda 18 2 2" xfId="10471"/>
    <cellStyle name="Moneda 18 2 2 2" xfId="10472"/>
    <cellStyle name="Moneda 18 2 3" xfId="10473"/>
    <cellStyle name="Moneda 18 3" xfId="10474"/>
    <cellStyle name="Moneda 18 3 2" xfId="10475"/>
    <cellStyle name="Moneda 18 4" xfId="10476"/>
    <cellStyle name="Moneda 18 4 2" xfId="10477"/>
    <cellStyle name="Moneda 18 5" xfId="10478"/>
    <cellStyle name="Moneda 19" xfId="10479"/>
    <cellStyle name="Moneda 19 2" xfId="10480"/>
    <cellStyle name="Moneda 19 3" xfId="10481"/>
    <cellStyle name="Moneda 19 4" xfId="10482"/>
    <cellStyle name="Moneda 2" xfId="10483"/>
    <cellStyle name="Moneda 2 10" xfId="10484"/>
    <cellStyle name="Moneda 2 10 2" xfId="10485"/>
    <cellStyle name="Moneda 2 11" xfId="10486"/>
    <cellStyle name="Moneda 2 12" xfId="10487"/>
    <cellStyle name="Moneda 2 13" xfId="10488"/>
    <cellStyle name="Moneda 2 13 2" xfId="10489"/>
    <cellStyle name="Moneda 2 14" xfId="10490"/>
    <cellStyle name="Moneda 2 14 2" xfId="10491"/>
    <cellStyle name="Moneda 2 15" xfId="10492"/>
    <cellStyle name="Moneda 2 15 2" xfId="10493"/>
    <cellStyle name="Moneda 2 16" xfId="10494"/>
    <cellStyle name="Moneda 2 17" xfId="10495"/>
    <cellStyle name="Moneda 2 18" xfId="10496"/>
    <cellStyle name="Moneda 2 19" xfId="10497"/>
    <cellStyle name="Moneda 2 2" xfId="10498"/>
    <cellStyle name="Moneda 2 2 2" xfId="10499"/>
    <cellStyle name="Moneda 2 2 2 2" xfId="10500"/>
    <cellStyle name="Moneda 2 2 2 2 2" xfId="10501"/>
    <cellStyle name="Moneda 2 2 2 2 3" xfId="10502"/>
    <cellStyle name="Moneda 2 2 2 2 3 2" xfId="10503"/>
    <cellStyle name="Moneda 2 2 2 2 3 3" xfId="10504"/>
    <cellStyle name="Moneda 2 2 2 2 4" xfId="10505"/>
    <cellStyle name="Moneda 2 2 2 2 5" xfId="10506"/>
    <cellStyle name="Moneda 2 2 2 3" xfId="10507"/>
    <cellStyle name="Moneda 2 2 2 4" xfId="10508"/>
    <cellStyle name="Moneda 2 2 2 4 2" xfId="10509"/>
    <cellStyle name="Moneda 2 2 2 4 3" xfId="10510"/>
    <cellStyle name="Moneda 2 2 2 5" xfId="10511"/>
    <cellStyle name="Moneda 2 2 2 5 2" xfId="10512"/>
    <cellStyle name="Moneda 2 2 2 5 3" xfId="10513"/>
    <cellStyle name="Moneda 2 2 2 6" xfId="10514"/>
    <cellStyle name="Moneda 2 2 2 7" xfId="10515"/>
    <cellStyle name="Moneda 2 2 3" xfId="10516"/>
    <cellStyle name="Moneda 2 2 3 2" xfId="10517"/>
    <cellStyle name="Moneda 2 2 4" xfId="10518"/>
    <cellStyle name="Moneda 2 2 4 2" xfId="10519"/>
    <cellStyle name="Moneda 2 2 4 3" xfId="10520"/>
    <cellStyle name="Moneda 2 2 5" xfId="10521"/>
    <cellStyle name="Moneda 2 2 5 2" xfId="10522"/>
    <cellStyle name="Moneda 2 2 5 3" xfId="10523"/>
    <cellStyle name="Moneda 2 2 6" xfId="10524"/>
    <cellStyle name="Moneda 2 2 6 2" xfId="10525"/>
    <cellStyle name="Moneda 2 2 6 3" xfId="10526"/>
    <cellStyle name="Moneda 2 2 7" xfId="10527"/>
    <cellStyle name="Moneda 2 2 8" xfId="10528"/>
    <cellStyle name="Moneda 2 2 9" xfId="24922"/>
    <cellStyle name="Moneda 2 20" xfId="10529"/>
    <cellStyle name="Moneda 2 21" xfId="10530"/>
    <cellStyle name="Moneda 2 22" xfId="10531"/>
    <cellStyle name="Moneda 2 23" xfId="10532"/>
    <cellStyle name="Moneda 2 24" xfId="10533"/>
    <cellStyle name="Moneda 2 25" xfId="10534"/>
    <cellStyle name="Moneda 2 26" xfId="10535"/>
    <cellStyle name="Moneda 2 27" xfId="10536"/>
    <cellStyle name="Moneda 2 28" xfId="10537"/>
    <cellStyle name="Moneda 2 29" xfId="10538"/>
    <cellStyle name="Moneda 2 3" xfId="10539"/>
    <cellStyle name="Moneda 2 3 2" xfId="10540"/>
    <cellStyle name="Moneda 2 3 2 2" xfId="10541"/>
    <cellStyle name="Moneda 2 3 3" xfId="10542"/>
    <cellStyle name="Moneda 2 3 4" xfId="10543"/>
    <cellStyle name="Moneda 2 3 5" xfId="10544"/>
    <cellStyle name="Moneda 2 3 6" xfId="10545"/>
    <cellStyle name="Moneda 2 3 6 2" xfId="10546"/>
    <cellStyle name="Moneda 2 3 7" xfId="10547"/>
    <cellStyle name="Moneda 2 3 8" xfId="10548"/>
    <cellStyle name="Moneda 2 3_Presupuesto" xfId="10549"/>
    <cellStyle name="Moneda 2 30" xfId="10550"/>
    <cellStyle name="Moneda 2 31" xfId="10551"/>
    <cellStyle name="Moneda 2 32" xfId="10552"/>
    <cellStyle name="Moneda 2 33" xfId="10553"/>
    <cellStyle name="Moneda 2 34" xfId="10554"/>
    <cellStyle name="Moneda 2 4" xfId="10555"/>
    <cellStyle name="Moneda 2 4 2" xfId="10556"/>
    <cellStyle name="Moneda 2 4 3" xfId="10557"/>
    <cellStyle name="Moneda 2 4 4" xfId="10558"/>
    <cellStyle name="Moneda 2 4 5" xfId="10559"/>
    <cellStyle name="Moneda 2 4 6" xfId="10560"/>
    <cellStyle name="Moneda 2 5" xfId="10561"/>
    <cellStyle name="Moneda 2 5 10" xfId="10562"/>
    <cellStyle name="Moneda 2 5 11" xfId="10563"/>
    <cellStyle name="Moneda 2 5 2" xfId="10564"/>
    <cellStyle name="Moneda 2 5 2 2" xfId="10565"/>
    <cellStyle name="Moneda 2 5 2 3" xfId="10566"/>
    <cellStyle name="Moneda 2 5 2 4" xfId="10567"/>
    <cellStyle name="Moneda 2 5 2 5" xfId="10568"/>
    <cellStyle name="Moneda 2 5 3" xfId="10569"/>
    <cellStyle name="Moneda 2 5 3 2" xfId="10570"/>
    <cellStyle name="Moneda 2 5 3 3" xfId="10571"/>
    <cellStyle name="Moneda 2 5 3 4" xfId="10572"/>
    <cellStyle name="Moneda 2 5 3 5" xfId="10573"/>
    <cellStyle name="Moneda 2 5 4" xfId="10574"/>
    <cellStyle name="Moneda 2 5 4 2" xfId="10575"/>
    <cellStyle name="Moneda 2 5 5" xfId="10576"/>
    <cellStyle name="Moneda 2 5 5 2" xfId="10577"/>
    <cellStyle name="Moneda 2 5 6" xfId="10578"/>
    <cellStyle name="Moneda 2 5 6 2" xfId="10579"/>
    <cellStyle name="Moneda 2 5 7" xfId="10580"/>
    <cellStyle name="Moneda 2 5 8" xfId="10581"/>
    <cellStyle name="Moneda 2 5 9" xfId="10582"/>
    <cellStyle name="Moneda 2 6" xfId="10583"/>
    <cellStyle name="Moneda 2 6 2" xfId="10584"/>
    <cellStyle name="Moneda 2 6 2 2" xfId="10585"/>
    <cellStyle name="Moneda 2 6 2 3" xfId="10586"/>
    <cellStyle name="Moneda 2 6 3" xfId="10587"/>
    <cellStyle name="Moneda 2 6 3 2" xfId="10588"/>
    <cellStyle name="Moneda 2 6 4" xfId="10589"/>
    <cellStyle name="Moneda 2 7" xfId="10590"/>
    <cellStyle name="Moneda 2 7 2" xfId="10591"/>
    <cellStyle name="Moneda 2 7 3" xfId="10592"/>
    <cellStyle name="Moneda 2 7 4" xfId="10593"/>
    <cellStyle name="Moneda 2 8" xfId="10594"/>
    <cellStyle name="Moneda 2 8 2" xfId="10595"/>
    <cellStyle name="Moneda 2 8 3" xfId="10596"/>
    <cellStyle name="Moneda 2 8 4" xfId="10597"/>
    <cellStyle name="Moneda 2 9" xfId="10598"/>
    <cellStyle name="Moneda 2 9 2" xfId="10599"/>
    <cellStyle name="Moneda 2 9 3" xfId="10600"/>
    <cellStyle name="Moneda 2 9 4" xfId="10601"/>
    <cellStyle name="Moneda 2_ANALISIS COSTOS PORTICOS GRAN TECHO" xfId="10602"/>
    <cellStyle name="Moneda 20" xfId="10603"/>
    <cellStyle name="Moneda 20 2" xfId="10604"/>
    <cellStyle name="Moneda 21" xfId="10605"/>
    <cellStyle name="Moneda 22" xfId="10606"/>
    <cellStyle name="Moneda 22 2" xfId="10607"/>
    <cellStyle name="Moneda 22 2 2" xfId="10608"/>
    <cellStyle name="Moneda 23" xfId="10609"/>
    <cellStyle name="Moneda 24" xfId="10610"/>
    <cellStyle name="Moneda 25" xfId="10611"/>
    <cellStyle name="Moneda 26" xfId="10612"/>
    <cellStyle name="Moneda 27" xfId="10613"/>
    <cellStyle name="Moneda 28" xfId="10614"/>
    <cellStyle name="Moneda 29" xfId="10615"/>
    <cellStyle name="Moneda 3" xfId="10616"/>
    <cellStyle name="Moneda 3 2" xfId="10617"/>
    <cellStyle name="Moneda 3 2 2" xfId="10618"/>
    <cellStyle name="Moneda 3 2 3" xfId="10619"/>
    <cellStyle name="Moneda 3 2 3 2" xfId="10620"/>
    <cellStyle name="Moneda 3 2 4" xfId="10621"/>
    <cellStyle name="Moneda 3 2 5" xfId="10622"/>
    <cellStyle name="Moneda 3 2 5 2" xfId="10623"/>
    <cellStyle name="Moneda 3 2 6" xfId="10624"/>
    <cellStyle name="Moneda 3 2 6 2" xfId="10625"/>
    <cellStyle name="Moneda 3 3" xfId="10626"/>
    <cellStyle name="Moneda 3 3 2" xfId="10627"/>
    <cellStyle name="Moneda 3 3 3" xfId="10628"/>
    <cellStyle name="Moneda 3 3 4" xfId="10629"/>
    <cellStyle name="Moneda 3 3 5" xfId="10630"/>
    <cellStyle name="Moneda 3 4" xfId="10631"/>
    <cellStyle name="Moneda 3 5" xfId="10632"/>
    <cellStyle name="Moneda 3 5 2" xfId="10633"/>
    <cellStyle name="Moneda 3 6" xfId="10634"/>
    <cellStyle name="Moneda 3 7" xfId="10635"/>
    <cellStyle name="Moneda 3 8" xfId="10636"/>
    <cellStyle name="Moneda 3 9" xfId="10637"/>
    <cellStyle name="Moneda 30" xfId="10638"/>
    <cellStyle name="Moneda 31" xfId="10639"/>
    <cellStyle name="Moneda 32" xfId="10640"/>
    <cellStyle name="Moneda 33" xfId="10641"/>
    <cellStyle name="Moneda 34" xfId="10642"/>
    <cellStyle name="Moneda 34 2" xfId="10643"/>
    <cellStyle name="Moneda 35" xfId="10644"/>
    <cellStyle name="Moneda 35 2" xfId="10645"/>
    <cellStyle name="Moneda 36" xfId="10646"/>
    <cellStyle name="Moneda 37" xfId="10647"/>
    <cellStyle name="Moneda 38" xfId="10648"/>
    <cellStyle name="Moneda 4" xfId="10649"/>
    <cellStyle name="Moneda 4 2" xfId="10650"/>
    <cellStyle name="Moneda 4 2 2" xfId="10651"/>
    <cellStyle name="Moneda 4 2 3" xfId="10652"/>
    <cellStyle name="Moneda 4 2 4" xfId="10653"/>
    <cellStyle name="Moneda 4 2 4 2" xfId="10654"/>
    <cellStyle name="Moneda 4 2 5" xfId="10655"/>
    <cellStyle name="Moneda 4 3" xfId="10656"/>
    <cellStyle name="Moneda 4 3 2" xfId="10657"/>
    <cellStyle name="Moneda 4 3 3" xfId="10658"/>
    <cellStyle name="Moneda 4 3 4" xfId="10659"/>
    <cellStyle name="Moneda 4 4" xfId="10660"/>
    <cellStyle name="Moneda 4 4 2" xfId="10661"/>
    <cellStyle name="Moneda 4 4 3" xfId="10662"/>
    <cellStyle name="Moneda 4 5" xfId="10663"/>
    <cellStyle name="Moneda 4 5 2" xfId="10664"/>
    <cellStyle name="Moneda 4 6" xfId="10665"/>
    <cellStyle name="Moneda 5" xfId="10666"/>
    <cellStyle name="Moneda 5 2" xfId="10667"/>
    <cellStyle name="Moneda 5 2 2" xfId="10668"/>
    <cellStyle name="Moneda 5 2 2 2" xfId="10669"/>
    <cellStyle name="Moneda 5 2 2 2 2" xfId="10670"/>
    <cellStyle name="Moneda 5 2 2 2 2 2" xfId="10671"/>
    <cellStyle name="Moneda 5 2 2 2 2 2 2" xfId="10672"/>
    <cellStyle name="Moneda 5 2 2 2 2 3" xfId="10673"/>
    <cellStyle name="Moneda 5 2 2 2 3" xfId="10674"/>
    <cellStyle name="Moneda 5 2 2 2 4" xfId="10675"/>
    <cellStyle name="Moneda 5 2 2 2 5" xfId="10676"/>
    <cellStyle name="Moneda 5 2 2 2 6" xfId="10677"/>
    <cellStyle name="Moneda 5 2 2 3" xfId="10678"/>
    <cellStyle name="Moneda 5 2 2 3 2" xfId="10679"/>
    <cellStyle name="Moneda 5 2 2 3 2 2" xfId="10680"/>
    <cellStyle name="Moneda 5 2 2 3 2 2 2" xfId="10681"/>
    <cellStyle name="Moneda 5 2 2 3 2 3" xfId="10682"/>
    <cellStyle name="Moneda 5 2 2 3 3" xfId="10683"/>
    <cellStyle name="Moneda 5 2 2 3 4" xfId="10684"/>
    <cellStyle name="Moneda 5 2 2 3 5" xfId="10685"/>
    <cellStyle name="Moneda 5 2 2 3 6" xfId="10686"/>
    <cellStyle name="Moneda 5 2 2 4" xfId="10687"/>
    <cellStyle name="Moneda 5 2 2 4 2" xfId="10688"/>
    <cellStyle name="Moneda 5 2 2 4 2 2" xfId="10689"/>
    <cellStyle name="Moneda 5 2 2 4 2 2 2" xfId="10690"/>
    <cellStyle name="Moneda 5 2 2 4 2 3" xfId="10691"/>
    <cellStyle name="Moneda 5 2 2 4 3" xfId="10692"/>
    <cellStyle name="Moneda 5 2 2 4 4" xfId="10693"/>
    <cellStyle name="Moneda 5 2 2 4 5" xfId="10694"/>
    <cellStyle name="Moneda 5 2 2 4 6" xfId="10695"/>
    <cellStyle name="Moneda 5 2 2 5" xfId="10696"/>
    <cellStyle name="Moneda 5 2 2 5 2" xfId="10697"/>
    <cellStyle name="Moneda 5 2 2 5 2 2" xfId="10698"/>
    <cellStyle name="Moneda 5 2 2 5 3" xfId="10699"/>
    <cellStyle name="Moneda 5 2 2 6" xfId="10700"/>
    <cellStyle name="Moneda 5 2 2 7" xfId="10701"/>
    <cellStyle name="Moneda 5 2 2 7 2" xfId="10702"/>
    <cellStyle name="Moneda 5 2 2 8" xfId="10703"/>
    <cellStyle name="Moneda 5 2 2 8 2" xfId="10704"/>
    <cellStyle name="Moneda 5 2 2 9" xfId="10705"/>
    <cellStyle name="Moneda 5 2 3" xfId="10706"/>
    <cellStyle name="Moneda 5 2 3 2" xfId="10707"/>
    <cellStyle name="Moneda 5 2 3 2 2" xfId="10708"/>
    <cellStyle name="Moneda 5 2 3 2 2 2" xfId="10709"/>
    <cellStyle name="Moneda 5 2 3 2 2 2 2" xfId="10710"/>
    <cellStyle name="Moneda 5 2 3 2 2 3" xfId="10711"/>
    <cellStyle name="Moneda 5 2 3 2 3" xfId="10712"/>
    <cellStyle name="Moneda 5 2 3 2 4" xfId="10713"/>
    <cellStyle name="Moneda 5 2 3 2 5" xfId="10714"/>
    <cellStyle name="Moneda 5 2 3 2 6" xfId="10715"/>
    <cellStyle name="Moneda 5 2 3 3" xfId="10716"/>
    <cellStyle name="Moneda 5 2 3 3 2" xfId="10717"/>
    <cellStyle name="Moneda 5 2 3 3 2 2" xfId="10718"/>
    <cellStyle name="Moneda 5 2 3 3 2 2 2" xfId="10719"/>
    <cellStyle name="Moneda 5 2 3 3 2 3" xfId="10720"/>
    <cellStyle name="Moneda 5 2 3 3 3" xfId="10721"/>
    <cellStyle name="Moneda 5 2 3 3 4" xfId="10722"/>
    <cellStyle name="Moneda 5 2 3 3 5" xfId="10723"/>
    <cellStyle name="Moneda 5 2 3 3 6" xfId="10724"/>
    <cellStyle name="Moneda 5 2 3 4" xfId="10725"/>
    <cellStyle name="Moneda 5 2 3 4 2" xfId="10726"/>
    <cellStyle name="Moneda 5 2 3 4 2 2" xfId="10727"/>
    <cellStyle name="Moneda 5 2 3 4 2 2 2" xfId="10728"/>
    <cellStyle name="Moneda 5 2 3 4 2 3" xfId="10729"/>
    <cellStyle name="Moneda 5 2 3 4 3" xfId="10730"/>
    <cellStyle name="Moneda 5 2 3 4 4" xfId="10731"/>
    <cellStyle name="Moneda 5 2 3 4 5" xfId="10732"/>
    <cellStyle name="Moneda 5 2 3 4 6" xfId="10733"/>
    <cellStyle name="Moneda 5 2 3 5" xfId="10734"/>
    <cellStyle name="Moneda 5 2 3 5 2" xfId="10735"/>
    <cellStyle name="Moneda 5 2 3 5 2 2" xfId="10736"/>
    <cellStyle name="Moneda 5 2 3 5 3" xfId="10737"/>
    <cellStyle name="Moneda 5 2 3 6" xfId="10738"/>
    <cellStyle name="Moneda 5 2 3 7" xfId="10739"/>
    <cellStyle name="Moneda 5 2 3 8" xfId="10740"/>
    <cellStyle name="Moneda 5 2 3 9" xfId="10741"/>
    <cellStyle name="Moneda 5 2 4" xfId="10742"/>
    <cellStyle name="Moneda 5 2 5" xfId="10743"/>
    <cellStyle name="Moneda 5 2 5 2" xfId="10744"/>
    <cellStyle name="Moneda 5 2 6" xfId="10745"/>
    <cellStyle name="Moneda 5 3" xfId="10746"/>
    <cellStyle name="Moneda 5 3 10" xfId="10747"/>
    <cellStyle name="Moneda 5 3 2" xfId="10748"/>
    <cellStyle name="Moneda 5 3 2 2" xfId="10749"/>
    <cellStyle name="Moneda 5 3 2 2 2" xfId="10750"/>
    <cellStyle name="Moneda 5 3 2 2 2 2" xfId="10751"/>
    <cellStyle name="Moneda 5 3 2 2 2 2 2" xfId="10752"/>
    <cellStyle name="Moneda 5 3 2 2 2 3" xfId="10753"/>
    <cellStyle name="Moneda 5 3 2 2 3" xfId="10754"/>
    <cellStyle name="Moneda 5 3 2 2 4" xfId="10755"/>
    <cellStyle name="Moneda 5 3 2 2 5" xfId="10756"/>
    <cellStyle name="Moneda 5 3 2 2 6" xfId="10757"/>
    <cellStyle name="Moneda 5 3 2 3" xfId="10758"/>
    <cellStyle name="Moneda 5 3 2 3 2" xfId="10759"/>
    <cellStyle name="Moneda 5 3 2 3 2 2" xfId="10760"/>
    <cellStyle name="Moneda 5 3 2 3 2 2 2" xfId="10761"/>
    <cellStyle name="Moneda 5 3 2 3 2 3" xfId="10762"/>
    <cellStyle name="Moneda 5 3 2 3 3" xfId="10763"/>
    <cellStyle name="Moneda 5 3 2 3 4" xfId="10764"/>
    <cellStyle name="Moneda 5 3 2 3 5" xfId="10765"/>
    <cellStyle name="Moneda 5 3 2 3 6" xfId="10766"/>
    <cellStyle name="Moneda 5 3 2 4" xfId="10767"/>
    <cellStyle name="Moneda 5 3 2 4 2" xfId="10768"/>
    <cellStyle name="Moneda 5 3 2 4 2 2" xfId="10769"/>
    <cellStyle name="Moneda 5 3 2 4 2 2 2" xfId="10770"/>
    <cellStyle name="Moneda 5 3 2 4 2 3" xfId="10771"/>
    <cellStyle name="Moneda 5 3 2 4 3" xfId="10772"/>
    <cellStyle name="Moneda 5 3 2 4 4" xfId="10773"/>
    <cellStyle name="Moneda 5 3 2 4 5" xfId="10774"/>
    <cellStyle name="Moneda 5 3 2 4 6" xfId="10775"/>
    <cellStyle name="Moneda 5 3 2 5" xfId="10776"/>
    <cellStyle name="Moneda 5 3 2 5 2" xfId="10777"/>
    <cellStyle name="Moneda 5 3 2 5 2 2" xfId="10778"/>
    <cellStyle name="Moneda 5 3 2 5 3" xfId="10779"/>
    <cellStyle name="Moneda 5 3 2 6" xfId="10780"/>
    <cellStyle name="Moneda 5 3 2 7" xfId="10781"/>
    <cellStyle name="Moneda 5 3 2 8" xfId="10782"/>
    <cellStyle name="Moneda 5 3 2 9" xfId="10783"/>
    <cellStyle name="Moneda 5 3 3" xfId="10784"/>
    <cellStyle name="Moneda 5 3 3 2" xfId="10785"/>
    <cellStyle name="Moneda 5 3 3 2 2" xfId="10786"/>
    <cellStyle name="Moneda 5 3 3 2 2 2" xfId="10787"/>
    <cellStyle name="Moneda 5 3 3 2 3" xfId="10788"/>
    <cellStyle name="Moneda 5 3 3 3" xfId="10789"/>
    <cellStyle name="Moneda 5 3 3 4" xfId="10790"/>
    <cellStyle name="Moneda 5 3 3 5" xfId="10791"/>
    <cellStyle name="Moneda 5 3 3 6" xfId="10792"/>
    <cellStyle name="Moneda 5 3 4" xfId="10793"/>
    <cellStyle name="Moneda 5 3 4 2" xfId="10794"/>
    <cellStyle name="Moneda 5 3 4 2 2" xfId="10795"/>
    <cellStyle name="Moneda 5 3 4 2 2 2" xfId="10796"/>
    <cellStyle name="Moneda 5 3 4 2 3" xfId="10797"/>
    <cellStyle name="Moneda 5 3 4 3" xfId="10798"/>
    <cellStyle name="Moneda 5 3 4 4" xfId="10799"/>
    <cellStyle name="Moneda 5 3 4 5" xfId="10800"/>
    <cellStyle name="Moneda 5 3 4 6" xfId="10801"/>
    <cellStyle name="Moneda 5 3 5" xfId="10802"/>
    <cellStyle name="Moneda 5 3 5 2" xfId="10803"/>
    <cellStyle name="Moneda 5 3 5 2 2" xfId="10804"/>
    <cellStyle name="Moneda 5 3 5 2 2 2" xfId="10805"/>
    <cellStyle name="Moneda 5 3 5 2 3" xfId="10806"/>
    <cellStyle name="Moneda 5 3 5 3" xfId="10807"/>
    <cellStyle name="Moneda 5 3 5 4" xfId="10808"/>
    <cellStyle name="Moneda 5 3 5 5" xfId="10809"/>
    <cellStyle name="Moneda 5 3 5 6" xfId="10810"/>
    <cellStyle name="Moneda 5 3 6" xfId="10811"/>
    <cellStyle name="Moneda 5 3 6 2" xfId="10812"/>
    <cellStyle name="Moneda 5 3 6 2 2" xfId="10813"/>
    <cellStyle name="Moneda 5 3 6 3" xfId="10814"/>
    <cellStyle name="Moneda 5 3 7" xfId="10815"/>
    <cellStyle name="Moneda 5 3 8" xfId="10816"/>
    <cellStyle name="Moneda 5 3 8 2" xfId="10817"/>
    <cellStyle name="Moneda 5 3 9" xfId="10818"/>
    <cellStyle name="Moneda 5 3 9 2" xfId="10819"/>
    <cellStyle name="Moneda 5 4" xfId="10820"/>
    <cellStyle name="Moneda 5 4 2" xfId="10821"/>
    <cellStyle name="Moneda 5 4 2 2" xfId="10822"/>
    <cellStyle name="Moneda 5 4 2 2 2" xfId="10823"/>
    <cellStyle name="Moneda 5 4 2 2 2 2" xfId="10824"/>
    <cellStyle name="Moneda 5 4 2 2 3" xfId="10825"/>
    <cellStyle name="Moneda 5 4 2 3" xfId="10826"/>
    <cellStyle name="Moneda 5 4 2 4" xfId="10827"/>
    <cellStyle name="Moneda 5 4 2 5" xfId="10828"/>
    <cellStyle name="Moneda 5 4 2 6" xfId="10829"/>
    <cellStyle name="Moneda 5 4 3" xfId="10830"/>
    <cellStyle name="Moneda 5 4 3 2" xfId="10831"/>
    <cellStyle name="Moneda 5 4 3 2 2" xfId="10832"/>
    <cellStyle name="Moneda 5 4 3 2 2 2" xfId="10833"/>
    <cellStyle name="Moneda 5 4 3 2 3" xfId="10834"/>
    <cellStyle name="Moneda 5 4 3 3" xfId="10835"/>
    <cellStyle name="Moneda 5 4 3 4" xfId="10836"/>
    <cellStyle name="Moneda 5 4 3 5" xfId="10837"/>
    <cellStyle name="Moneda 5 4 3 6" xfId="10838"/>
    <cellStyle name="Moneda 5 4 4" xfId="10839"/>
    <cellStyle name="Moneda 5 4 4 2" xfId="10840"/>
    <cellStyle name="Moneda 5 4 4 2 2" xfId="10841"/>
    <cellStyle name="Moneda 5 4 4 2 2 2" xfId="10842"/>
    <cellStyle name="Moneda 5 4 4 2 3" xfId="10843"/>
    <cellStyle name="Moneda 5 4 4 3" xfId="10844"/>
    <cellStyle name="Moneda 5 4 4 4" xfId="10845"/>
    <cellStyle name="Moneda 5 4 4 5" xfId="10846"/>
    <cellStyle name="Moneda 5 4 4 6" xfId="10847"/>
    <cellStyle name="Moneda 5 4 5" xfId="10848"/>
    <cellStyle name="Moneda 5 4 5 2" xfId="10849"/>
    <cellStyle name="Moneda 5 4 5 2 2" xfId="10850"/>
    <cellStyle name="Moneda 5 4 5 3" xfId="10851"/>
    <cellStyle name="Moneda 5 4 6" xfId="10852"/>
    <cellStyle name="Moneda 5 4 7" xfId="10853"/>
    <cellStyle name="Moneda 5 4 8" xfId="10854"/>
    <cellStyle name="Moneda 5 4 9" xfId="10855"/>
    <cellStyle name="Moneda 5 5" xfId="10856"/>
    <cellStyle name="Moneda 5 5 2" xfId="10857"/>
    <cellStyle name="Moneda 5 5 2 2" xfId="10858"/>
    <cellStyle name="Moneda 5 5 2 2 2" xfId="10859"/>
    <cellStyle name="Moneda 5 5 2 2 2 2" xfId="10860"/>
    <cellStyle name="Moneda 5 5 2 2 3" xfId="10861"/>
    <cellStyle name="Moneda 5 5 2 3" xfId="10862"/>
    <cellStyle name="Moneda 5 5 2 4" xfId="10863"/>
    <cellStyle name="Moneda 5 5 2 5" xfId="10864"/>
    <cellStyle name="Moneda 5 5 2 6" xfId="10865"/>
    <cellStyle name="Moneda 5 5 3" xfId="10866"/>
    <cellStyle name="Moneda 5 5 3 2" xfId="10867"/>
    <cellStyle name="Moneda 5 5 3 2 2" xfId="10868"/>
    <cellStyle name="Moneda 5 5 3 2 2 2" xfId="10869"/>
    <cellStyle name="Moneda 5 5 3 2 3" xfId="10870"/>
    <cellStyle name="Moneda 5 5 3 3" xfId="10871"/>
    <cellStyle name="Moneda 5 5 3 4" xfId="10872"/>
    <cellStyle name="Moneda 5 5 3 5" xfId="10873"/>
    <cellStyle name="Moneda 5 5 3 6" xfId="10874"/>
    <cellStyle name="Moneda 5 5 4" xfId="10875"/>
    <cellStyle name="Moneda 5 5 4 2" xfId="10876"/>
    <cellStyle name="Moneda 5 5 4 2 2" xfId="10877"/>
    <cellStyle name="Moneda 5 5 4 2 2 2" xfId="10878"/>
    <cellStyle name="Moneda 5 5 4 2 3" xfId="10879"/>
    <cellStyle name="Moneda 5 5 4 3" xfId="10880"/>
    <cellStyle name="Moneda 5 5 4 4" xfId="10881"/>
    <cellStyle name="Moneda 5 5 4 5" xfId="10882"/>
    <cellStyle name="Moneda 5 5 4 6" xfId="10883"/>
    <cellStyle name="Moneda 5 5 5" xfId="10884"/>
    <cellStyle name="Moneda 5 5 5 2" xfId="10885"/>
    <cellStyle name="Moneda 5 5 5 2 2" xfId="10886"/>
    <cellStyle name="Moneda 5 5 5 3" xfId="10887"/>
    <cellStyle name="Moneda 5 5 6" xfId="10888"/>
    <cellStyle name="Moneda 5 5 7" xfId="10889"/>
    <cellStyle name="Moneda 5 5 8" xfId="10890"/>
    <cellStyle name="Moneda 5 5 9" xfId="10891"/>
    <cellStyle name="Moneda 5 6" xfId="10892"/>
    <cellStyle name="Moneda 5 7" xfId="10893"/>
    <cellStyle name="Moneda 5 8" xfId="10894"/>
    <cellStyle name="Moneda 6" xfId="10895"/>
    <cellStyle name="Moneda 6 2" xfId="10896"/>
    <cellStyle name="Moneda 6 2 2" xfId="10897"/>
    <cellStyle name="Moneda 6 2 3" xfId="10898"/>
    <cellStyle name="Moneda 6 2 4" xfId="10899"/>
    <cellStyle name="Moneda 6 2 4 2" xfId="10900"/>
    <cellStyle name="Moneda 6 2 5" xfId="10901"/>
    <cellStyle name="Moneda 6 3" xfId="10902"/>
    <cellStyle name="Moneda 6 3 2" xfId="10903"/>
    <cellStyle name="Moneda 6 3 3" xfId="10904"/>
    <cellStyle name="Moneda 6 3 4" xfId="10905"/>
    <cellStyle name="Moneda 6 4" xfId="10906"/>
    <cellStyle name="Moneda 6 4 2" xfId="10907"/>
    <cellStyle name="Moneda 6 4 3" xfId="10908"/>
    <cellStyle name="Moneda 6 5" xfId="10909"/>
    <cellStyle name="Moneda 6 5 2" xfId="10910"/>
    <cellStyle name="Moneda 6 6" xfId="10911"/>
    <cellStyle name="Moneda 7" xfId="10912"/>
    <cellStyle name="Moneda 7 2" xfId="10913"/>
    <cellStyle name="Moneda 7 2 2" xfId="10914"/>
    <cellStyle name="Moneda 7 2 2 2" xfId="10915"/>
    <cellStyle name="Moneda 7 2 3" xfId="10916"/>
    <cellStyle name="Moneda 7 2 3 2" xfId="10917"/>
    <cellStyle name="Moneda 7 3" xfId="10918"/>
    <cellStyle name="Moneda 7 3 2" xfId="10919"/>
    <cellStyle name="Moneda 7 3 3" xfId="10920"/>
    <cellStyle name="Moneda 7 4" xfId="10921"/>
    <cellStyle name="Moneda 8" xfId="10922"/>
    <cellStyle name="Moneda 8 2" xfId="10923"/>
    <cellStyle name="Moneda 8 2 2" xfId="10924"/>
    <cellStyle name="Moneda 8 2 2 2" xfId="10925"/>
    <cellStyle name="Moneda 8 2 3" xfId="10926"/>
    <cellStyle name="Moneda 8 2 3 2" xfId="10927"/>
    <cellStyle name="Moneda 8 3" xfId="10928"/>
    <cellStyle name="Moneda 8 3 2" xfId="10929"/>
    <cellStyle name="Moneda 8 4" xfId="10930"/>
    <cellStyle name="Moneda 9" xfId="10931"/>
    <cellStyle name="Moneda 9 2" xfId="10932"/>
    <cellStyle name="Moneda 9 3" xfId="10933"/>
    <cellStyle name="Moneda 9 4" xfId="10934"/>
    <cellStyle name="Moneda 9 5" xfId="10935"/>
    <cellStyle name="Moneda 9 6" xfId="10936"/>
    <cellStyle name="Moneda0" xfId="10937"/>
    <cellStyle name="Neutral 2" xfId="10938"/>
    <cellStyle name="Neutral 2 2" xfId="10939"/>
    <cellStyle name="Neutral 2 2 2" xfId="10940"/>
    <cellStyle name="Neutral 2 2 3" xfId="10941"/>
    <cellStyle name="Neutral 2 3" xfId="10942"/>
    <cellStyle name="Neutral 2 4" xfId="10943"/>
    <cellStyle name="Neutral 2 5" xfId="10944"/>
    <cellStyle name="Neutral 3" xfId="10945"/>
    <cellStyle name="Neutral 4" xfId="10946"/>
    <cellStyle name="Neutral 5" xfId="10947"/>
    <cellStyle name="Neutral 8" xfId="10948"/>
    <cellStyle name="No-definido" xfId="10949"/>
    <cellStyle name="No-definido 2" xfId="10950"/>
    <cellStyle name="No-definido 2 2" xfId="10951"/>
    <cellStyle name="No-definido 3" xfId="10952"/>
    <cellStyle name="No-definido_001- PRESUPUESTO AILA  (26 DE JULIO DEL 2010)" xfId="10953"/>
    <cellStyle name="Normal" xfId="0" builtinId="0"/>
    <cellStyle name="Normal - Style1" xfId="10954"/>
    <cellStyle name="Normal 10" xfId="10955"/>
    <cellStyle name="Normal 10 10" xfId="3"/>
    <cellStyle name="Normal 10 2" xfId="10956"/>
    <cellStyle name="Normal 10 2 2" xfId="10957"/>
    <cellStyle name="Normal 10 2 2 2" xfId="10958"/>
    <cellStyle name="Normal 10 2 2 3" xfId="10959"/>
    <cellStyle name="Normal 10 2 2 4" xfId="10960"/>
    <cellStyle name="Normal 10 2 2 5" xfId="10961"/>
    <cellStyle name="Normal 10 2 3" xfId="10962"/>
    <cellStyle name="Normal 10 2 4" xfId="10963"/>
    <cellStyle name="Normal 10 2 5" xfId="10964"/>
    <cellStyle name="Normal 10 21" xfId="10965"/>
    <cellStyle name="Normal 10 3" xfId="10966"/>
    <cellStyle name="Normal 10 3 2" xfId="10967"/>
    <cellStyle name="Normal 10 3 2 2" xfId="10968"/>
    <cellStyle name="Normal 10 3 2 2 2" xfId="10969"/>
    <cellStyle name="Normal 10 3 2 3" xfId="10970"/>
    <cellStyle name="Normal 10 3 3" xfId="10971"/>
    <cellStyle name="Normal 10 3 3 2" xfId="10972"/>
    <cellStyle name="Normal 10 3 4" xfId="10973"/>
    <cellStyle name="Normal 10 3 5" xfId="10974"/>
    <cellStyle name="Normal 10 4" xfId="10975"/>
    <cellStyle name="Normal 10 5" xfId="10976"/>
    <cellStyle name="Normal 10 5 2" xfId="10977"/>
    <cellStyle name="Normal 10 5 3" xfId="10978"/>
    <cellStyle name="Normal 10 6" xfId="10979"/>
    <cellStyle name="Normal 10 7" xfId="10980"/>
    <cellStyle name="Normal 100" xfId="10981"/>
    <cellStyle name="Normal 101" xfId="10982"/>
    <cellStyle name="Normal 102" xfId="10983"/>
    <cellStyle name="Normal 103" xfId="10984"/>
    <cellStyle name="Normal 104" xfId="10985"/>
    <cellStyle name="Normal 105" xfId="10986"/>
    <cellStyle name="Normal 106" xfId="10987"/>
    <cellStyle name="Normal 107" xfId="10988"/>
    <cellStyle name="Normal 108" xfId="10989"/>
    <cellStyle name="Normal 109" xfId="10990"/>
    <cellStyle name="Normal 109 2" xfId="10991"/>
    <cellStyle name="Normal 109 3" xfId="10992"/>
    <cellStyle name="Normal 11" xfId="10993"/>
    <cellStyle name="Normal 11 2" xfId="10994"/>
    <cellStyle name="Normal 11 2 2" xfId="10995"/>
    <cellStyle name="Normal 11 2 3" xfId="10996"/>
    <cellStyle name="Normal 11 2 3 2" xfId="10997"/>
    <cellStyle name="Normal 11 2 4" xfId="10998"/>
    <cellStyle name="Normal 11 3" xfId="10999"/>
    <cellStyle name="Normal 11 3 2" xfId="11000"/>
    <cellStyle name="Normal 11 4" xfId="11001"/>
    <cellStyle name="Normal 11 5" xfId="11002"/>
    <cellStyle name="Normal 11 6" xfId="11003"/>
    <cellStyle name="Normal 11 6 2" xfId="11004"/>
    <cellStyle name="Normal 11 7" xfId="11005"/>
    <cellStyle name="Normal 110" xfId="11006"/>
    <cellStyle name="Normal 110 2" xfId="11007"/>
    <cellStyle name="Normal 110 2 2" xfId="11008"/>
    <cellStyle name="Normal 111" xfId="11009"/>
    <cellStyle name="Normal 112" xfId="11010"/>
    <cellStyle name="Normal 113" xfId="11011"/>
    <cellStyle name="Normal 114" xfId="11012"/>
    <cellStyle name="Normal 114 2" xfId="11013"/>
    <cellStyle name="Normal 115" xfId="11014"/>
    <cellStyle name="Normal 116" xfId="11015"/>
    <cellStyle name="Normal 117" xfId="11016"/>
    <cellStyle name="Normal 118" xfId="11017"/>
    <cellStyle name="Normal 119" xfId="11018"/>
    <cellStyle name="Normal 12" xfId="11019"/>
    <cellStyle name="Normal 12 2" xfId="11020"/>
    <cellStyle name="Normal 12 2 10" xfId="11021"/>
    <cellStyle name="Normal 12 2 2" xfId="11022"/>
    <cellStyle name="Normal 12 2 2 2" xfId="11023"/>
    <cellStyle name="Normal 12 2 2 2 2" xfId="11024"/>
    <cellStyle name="Normal 12 2 2 2 2 2" xfId="11025"/>
    <cellStyle name="Normal 12 2 2 2 2 2 2" xfId="11026"/>
    <cellStyle name="Normal 12 2 2 2 2 3" xfId="11027"/>
    <cellStyle name="Normal 12 2 2 2 2 4" xfId="11028"/>
    <cellStyle name="Normal 12 2 2 2 3" xfId="11029"/>
    <cellStyle name="Normal 12 2 2 2 3 2" xfId="11030"/>
    <cellStyle name="Normal 12 2 2 2 3 2 2" xfId="11031"/>
    <cellStyle name="Normal 12 2 2 2 3 3" xfId="11032"/>
    <cellStyle name="Normal 12 2 2 2 3 4" xfId="11033"/>
    <cellStyle name="Normal 12 2 2 2 4" xfId="11034"/>
    <cellStyle name="Normal 12 2 2 2 4 2" xfId="11035"/>
    <cellStyle name="Normal 12 2 2 2 4 2 2" xfId="11036"/>
    <cellStyle name="Normal 12 2 2 2 4 3" xfId="11037"/>
    <cellStyle name="Normal 12 2 2 2 4 4" xfId="11038"/>
    <cellStyle name="Normal 12 2 2 2 5" xfId="11039"/>
    <cellStyle name="Normal 12 2 2 2 5 2" xfId="11040"/>
    <cellStyle name="Normal 12 2 2 2 6" xfId="11041"/>
    <cellStyle name="Normal 12 2 2 2 7" xfId="11042"/>
    <cellStyle name="Normal 12 2 2 3" xfId="11043"/>
    <cellStyle name="Normal 12 2 2 3 2" xfId="11044"/>
    <cellStyle name="Normal 12 2 2 3 2 2" xfId="11045"/>
    <cellStyle name="Normal 12 2 2 3 3" xfId="11046"/>
    <cellStyle name="Normal 12 2 2 3 4" xfId="11047"/>
    <cellStyle name="Normal 12 2 2 4" xfId="11048"/>
    <cellStyle name="Normal 12 2 2 4 2" xfId="11049"/>
    <cellStyle name="Normal 12 2 2 4 2 2" xfId="11050"/>
    <cellStyle name="Normal 12 2 2 4 3" xfId="11051"/>
    <cellStyle name="Normal 12 2 2 4 4" xfId="11052"/>
    <cellStyle name="Normal 12 2 2 5" xfId="11053"/>
    <cellStyle name="Normal 12 2 2 5 2" xfId="11054"/>
    <cellStyle name="Normal 12 2 2 5 2 2" xfId="11055"/>
    <cellStyle name="Normal 12 2 2 5 3" xfId="11056"/>
    <cellStyle name="Normal 12 2 2 5 4" xfId="11057"/>
    <cellStyle name="Normal 12 2 2 6" xfId="11058"/>
    <cellStyle name="Normal 12 2 2 6 2" xfId="11059"/>
    <cellStyle name="Normal 12 2 2 7" xfId="11060"/>
    <cellStyle name="Normal 12 2 2 8" xfId="11061"/>
    <cellStyle name="Normal 12 2 3" xfId="11062"/>
    <cellStyle name="Normal 12 2 3 2" xfId="11063"/>
    <cellStyle name="Normal 12 2 3 2 2" xfId="11064"/>
    <cellStyle name="Normal 12 2 3 2 2 2" xfId="11065"/>
    <cellStyle name="Normal 12 2 3 2 2 2 2" xfId="11066"/>
    <cellStyle name="Normal 12 2 3 2 2 3" xfId="11067"/>
    <cellStyle name="Normal 12 2 3 2 2 4" xfId="11068"/>
    <cellStyle name="Normal 12 2 3 2 3" xfId="11069"/>
    <cellStyle name="Normal 12 2 3 2 3 2" xfId="11070"/>
    <cellStyle name="Normal 12 2 3 2 3 2 2" xfId="11071"/>
    <cellStyle name="Normal 12 2 3 2 3 3" xfId="11072"/>
    <cellStyle name="Normal 12 2 3 2 3 4" xfId="11073"/>
    <cellStyle name="Normal 12 2 3 2 4" xfId="11074"/>
    <cellStyle name="Normal 12 2 3 2 4 2" xfId="11075"/>
    <cellStyle name="Normal 12 2 3 2 4 2 2" xfId="11076"/>
    <cellStyle name="Normal 12 2 3 2 4 3" xfId="11077"/>
    <cellStyle name="Normal 12 2 3 2 4 4" xfId="11078"/>
    <cellStyle name="Normal 12 2 3 2 5" xfId="11079"/>
    <cellStyle name="Normal 12 2 3 2 5 2" xfId="11080"/>
    <cellStyle name="Normal 12 2 3 2 6" xfId="11081"/>
    <cellStyle name="Normal 12 2 3 2 7" xfId="11082"/>
    <cellStyle name="Normal 12 2 3 3" xfId="11083"/>
    <cellStyle name="Normal 12 2 3 3 2" xfId="11084"/>
    <cellStyle name="Normal 12 2 3 3 2 2" xfId="11085"/>
    <cellStyle name="Normal 12 2 3 3 3" xfId="11086"/>
    <cellStyle name="Normal 12 2 3 3 4" xfId="11087"/>
    <cellStyle name="Normal 12 2 3 4" xfId="11088"/>
    <cellStyle name="Normal 12 2 3 4 2" xfId="11089"/>
    <cellStyle name="Normal 12 2 3 4 2 2" xfId="11090"/>
    <cellStyle name="Normal 12 2 3 4 3" xfId="11091"/>
    <cellStyle name="Normal 12 2 3 4 4" xfId="11092"/>
    <cellStyle name="Normal 12 2 3 5" xfId="11093"/>
    <cellStyle name="Normal 12 2 3 5 2" xfId="11094"/>
    <cellStyle name="Normal 12 2 3 5 2 2" xfId="11095"/>
    <cellStyle name="Normal 12 2 3 5 3" xfId="11096"/>
    <cellStyle name="Normal 12 2 3 5 4" xfId="11097"/>
    <cellStyle name="Normal 12 2 3 6" xfId="11098"/>
    <cellStyle name="Normal 12 2 3 6 2" xfId="11099"/>
    <cellStyle name="Normal 12 2 3 7" xfId="11100"/>
    <cellStyle name="Normal 12 2 3 8" xfId="11101"/>
    <cellStyle name="Normal 12 2 4" xfId="11102"/>
    <cellStyle name="Normal 12 2 4 2" xfId="11103"/>
    <cellStyle name="Normal 12 2 4 2 2" xfId="11104"/>
    <cellStyle name="Normal 12 2 4 2 2 2" xfId="11105"/>
    <cellStyle name="Normal 12 2 4 2 3" xfId="11106"/>
    <cellStyle name="Normal 12 2 4 2 4" xfId="11107"/>
    <cellStyle name="Normal 12 2 4 3" xfId="11108"/>
    <cellStyle name="Normal 12 2 4 3 2" xfId="11109"/>
    <cellStyle name="Normal 12 2 4 3 2 2" xfId="11110"/>
    <cellStyle name="Normal 12 2 4 3 3" xfId="11111"/>
    <cellStyle name="Normal 12 2 4 3 4" xfId="11112"/>
    <cellStyle name="Normal 12 2 4 4" xfId="11113"/>
    <cellStyle name="Normal 12 2 4 4 2" xfId="11114"/>
    <cellStyle name="Normal 12 2 4 4 2 2" xfId="11115"/>
    <cellStyle name="Normal 12 2 4 4 3" xfId="11116"/>
    <cellStyle name="Normal 12 2 4 4 4" xfId="11117"/>
    <cellStyle name="Normal 12 2 4 5" xfId="11118"/>
    <cellStyle name="Normal 12 2 4 5 2" xfId="11119"/>
    <cellStyle name="Normal 12 2 4 6" xfId="11120"/>
    <cellStyle name="Normal 12 2 4 7" xfId="11121"/>
    <cellStyle name="Normal 12 2 5" xfId="11122"/>
    <cellStyle name="Normal 12 2 5 2" xfId="11123"/>
    <cellStyle name="Normal 12 2 5 2 2" xfId="11124"/>
    <cellStyle name="Normal 12 2 5 3" xfId="11125"/>
    <cellStyle name="Normal 12 2 5 4" xfId="11126"/>
    <cellStyle name="Normal 12 2 6" xfId="11127"/>
    <cellStyle name="Normal 12 2 6 2" xfId="11128"/>
    <cellStyle name="Normal 12 2 6 2 2" xfId="11129"/>
    <cellStyle name="Normal 12 2 6 3" xfId="11130"/>
    <cellStyle name="Normal 12 2 6 4" xfId="11131"/>
    <cellStyle name="Normal 12 2 7" xfId="11132"/>
    <cellStyle name="Normal 12 2 7 2" xfId="11133"/>
    <cellStyle name="Normal 12 2 7 2 2" xfId="11134"/>
    <cellStyle name="Normal 12 2 7 3" xfId="11135"/>
    <cellStyle name="Normal 12 2 7 4" xfId="11136"/>
    <cellStyle name="Normal 12 2 8" xfId="11137"/>
    <cellStyle name="Normal 12 2 9" xfId="11138"/>
    <cellStyle name="Normal 12 2 9 2" xfId="11139"/>
    <cellStyle name="Normal 12 3" xfId="11140"/>
    <cellStyle name="Normal 12 3 2" xfId="11141"/>
    <cellStyle name="Normal 12 3 3" xfId="11142"/>
    <cellStyle name="Normal 12 3 4" xfId="11143"/>
    <cellStyle name="Normal 12 4" xfId="11144"/>
    <cellStyle name="Normal 12 5" xfId="11145"/>
    <cellStyle name="Normal 120" xfId="11146"/>
    <cellStyle name="Normal 121" xfId="11147"/>
    <cellStyle name="Normal 122" xfId="11148"/>
    <cellStyle name="Normal 123" xfId="11149"/>
    <cellStyle name="Normal 124" xfId="11150"/>
    <cellStyle name="Normal 125" xfId="11151"/>
    <cellStyle name="Normal 126" xfId="11152"/>
    <cellStyle name="Normal 127" xfId="11153"/>
    <cellStyle name="Normal 127 2" xfId="11154"/>
    <cellStyle name="Normal 127 2 2" xfId="11155"/>
    <cellStyle name="Normal 128" xfId="11156"/>
    <cellStyle name="Normal 128 2" xfId="11157"/>
    <cellStyle name="Normal 128 2 2" xfId="11158"/>
    <cellStyle name="Normal 128 3" xfId="11159"/>
    <cellStyle name="Normal 129" xfId="11160"/>
    <cellStyle name="Normal 129 2" xfId="11161"/>
    <cellStyle name="Normal 129 2 2" xfId="11162"/>
    <cellStyle name="Normal 129 2 2 2" xfId="27965"/>
    <cellStyle name="Normal 129 2 3" xfId="24923"/>
    <cellStyle name="Normal 129 3" xfId="11163"/>
    <cellStyle name="Normal 13" xfId="11164"/>
    <cellStyle name="Normal 13 2" xfId="11165"/>
    <cellStyle name="Normal 13 2 10" xfId="11166"/>
    <cellStyle name="Normal 13 2 10 2" xfId="11167"/>
    <cellStyle name="Normal 13 2 11" xfId="11168"/>
    <cellStyle name="Normal 13 2 2" xfId="11169"/>
    <cellStyle name="Normal 13 2 2 2" xfId="11170"/>
    <cellStyle name="Normal 13 2 2 2 2" xfId="11171"/>
    <cellStyle name="Normal 13 2 2 2 2 2" xfId="11172"/>
    <cellStyle name="Normal 13 2 2 2 2 2 2" xfId="11173"/>
    <cellStyle name="Normal 13 2 2 2 2 3" xfId="11174"/>
    <cellStyle name="Normal 13 2 2 2 2 4" xfId="11175"/>
    <cellStyle name="Normal 13 2 2 2 3" xfId="11176"/>
    <cellStyle name="Normal 13 2 2 2 3 2" xfId="11177"/>
    <cellStyle name="Normal 13 2 2 2 3 2 2" xfId="11178"/>
    <cellStyle name="Normal 13 2 2 2 3 3" xfId="11179"/>
    <cellStyle name="Normal 13 2 2 2 3 4" xfId="11180"/>
    <cellStyle name="Normal 13 2 2 2 4" xfId="11181"/>
    <cellStyle name="Normal 13 2 2 2 4 2" xfId="11182"/>
    <cellStyle name="Normal 13 2 2 2 4 2 2" xfId="11183"/>
    <cellStyle name="Normal 13 2 2 2 4 3" xfId="11184"/>
    <cellStyle name="Normal 13 2 2 2 4 4" xfId="11185"/>
    <cellStyle name="Normal 13 2 2 2 5" xfId="11186"/>
    <cellStyle name="Normal 13 2 2 2 5 2" xfId="11187"/>
    <cellStyle name="Normal 13 2 2 2 6" xfId="11188"/>
    <cellStyle name="Normal 13 2 2 2 7" xfId="11189"/>
    <cellStyle name="Normal 13 2 2 3" xfId="11190"/>
    <cellStyle name="Normal 13 2 2 3 2" xfId="11191"/>
    <cellStyle name="Normal 13 2 2 3 2 2" xfId="11192"/>
    <cellStyle name="Normal 13 2 2 3 3" xfId="11193"/>
    <cellStyle name="Normal 13 2 2 3 4" xfId="11194"/>
    <cellStyle name="Normal 13 2 2 4" xfId="11195"/>
    <cellStyle name="Normal 13 2 2 4 2" xfId="11196"/>
    <cellStyle name="Normal 13 2 2 4 2 2" xfId="11197"/>
    <cellStyle name="Normal 13 2 2 4 3" xfId="11198"/>
    <cellStyle name="Normal 13 2 2 4 4" xfId="11199"/>
    <cellStyle name="Normal 13 2 2 5" xfId="11200"/>
    <cellStyle name="Normal 13 2 2 5 2" xfId="11201"/>
    <cellStyle name="Normal 13 2 2 5 2 2" xfId="11202"/>
    <cellStyle name="Normal 13 2 2 5 3" xfId="11203"/>
    <cellStyle name="Normal 13 2 2 5 4" xfId="11204"/>
    <cellStyle name="Normal 13 2 2 6" xfId="11205"/>
    <cellStyle name="Normal 13 2 2 6 2" xfId="11206"/>
    <cellStyle name="Normal 13 2 2 7" xfId="11207"/>
    <cellStyle name="Normal 13 2 2 8" xfId="11208"/>
    <cellStyle name="Normal 13 2 3" xfId="11209"/>
    <cellStyle name="Normal 13 2 3 2" xfId="11210"/>
    <cellStyle name="Normal 13 2 3 2 2" xfId="11211"/>
    <cellStyle name="Normal 13 2 3 2 2 2" xfId="11212"/>
    <cellStyle name="Normal 13 2 3 2 2 2 2" xfId="11213"/>
    <cellStyle name="Normal 13 2 3 2 2 3" xfId="11214"/>
    <cellStyle name="Normal 13 2 3 2 2 4" xfId="11215"/>
    <cellStyle name="Normal 13 2 3 2 3" xfId="11216"/>
    <cellStyle name="Normal 13 2 3 2 3 2" xfId="11217"/>
    <cellStyle name="Normal 13 2 3 2 3 2 2" xfId="11218"/>
    <cellStyle name="Normal 13 2 3 2 3 3" xfId="11219"/>
    <cellStyle name="Normal 13 2 3 2 3 4" xfId="11220"/>
    <cellStyle name="Normal 13 2 3 2 4" xfId="11221"/>
    <cellStyle name="Normal 13 2 3 2 4 2" xfId="11222"/>
    <cellStyle name="Normal 13 2 3 2 4 2 2" xfId="11223"/>
    <cellStyle name="Normal 13 2 3 2 4 3" xfId="11224"/>
    <cellStyle name="Normal 13 2 3 2 4 4" xfId="11225"/>
    <cellStyle name="Normal 13 2 3 2 5" xfId="11226"/>
    <cellStyle name="Normal 13 2 3 2 5 2" xfId="11227"/>
    <cellStyle name="Normal 13 2 3 2 6" xfId="11228"/>
    <cellStyle name="Normal 13 2 3 2 7" xfId="11229"/>
    <cellStyle name="Normal 13 2 3 3" xfId="11230"/>
    <cellStyle name="Normal 13 2 3 3 2" xfId="11231"/>
    <cellStyle name="Normal 13 2 3 3 2 2" xfId="11232"/>
    <cellStyle name="Normal 13 2 3 3 3" xfId="11233"/>
    <cellStyle name="Normal 13 2 3 3 4" xfId="11234"/>
    <cellStyle name="Normal 13 2 3 4" xfId="11235"/>
    <cellStyle name="Normal 13 2 3 4 2" xfId="11236"/>
    <cellStyle name="Normal 13 2 3 4 2 2" xfId="11237"/>
    <cellStyle name="Normal 13 2 3 4 3" xfId="11238"/>
    <cellStyle name="Normal 13 2 3 4 4" xfId="11239"/>
    <cellStyle name="Normal 13 2 3 5" xfId="11240"/>
    <cellStyle name="Normal 13 2 3 5 2" xfId="11241"/>
    <cellStyle name="Normal 13 2 3 5 2 2" xfId="11242"/>
    <cellStyle name="Normal 13 2 3 5 3" xfId="11243"/>
    <cellStyle name="Normal 13 2 3 5 4" xfId="11244"/>
    <cellStyle name="Normal 13 2 3 6" xfId="11245"/>
    <cellStyle name="Normal 13 2 3 6 2" xfId="11246"/>
    <cellStyle name="Normal 13 2 3 7" xfId="11247"/>
    <cellStyle name="Normal 13 2 3 8" xfId="11248"/>
    <cellStyle name="Normal 13 2 4" xfId="11249"/>
    <cellStyle name="Normal 13 2 4 2" xfId="11250"/>
    <cellStyle name="Normal 13 2 4 2 2" xfId="11251"/>
    <cellStyle name="Normal 13 2 4 2 2 2" xfId="11252"/>
    <cellStyle name="Normal 13 2 4 2 3" xfId="11253"/>
    <cellStyle name="Normal 13 2 4 2 4" xfId="11254"/>
    <cellStyle name="Normal 13 2 4 3" xfId="11255"/>
    <cellStyle name="Normal 13 2 4 3 2" xfId="11256"/>
    <cellStyle name="Normal 13 2 4 3 2 2" xfId="11257"/>
    <cellStyle name="Normal 13 2 4 3 3" xfId="11258"/>
    <cellStyle name="Normal 13 2 4 3 4" xfId="11259"/>
    <cellStyle name="Normal 13 2 4 4" xfId="11260"/>
    <cellStyle name="Normal 13 2 4 4 2" xfId="11261"/>
    <cellStyle name="Normal 13 2 4 4 2 2" xfId="11262"/>
    <cellStyle name="Normal 13 2 4 4 3" xfId="11263"/>
    <cellStyle name="Normal 13 2 4 4 4" xfId="11264"/>
    <cellStyle name="Normal 13 2 4 5" xfId="11265"/>
    <cellStyle name="Normal 13 2 4 5 2" xfId="11266"/>
    <cellStyle name="Normal 13 2 4 6" xfId="11267"/>
    <cellStyle name="Normal 13 2 4 7" xfId="11268"/>
    <cellStyle name="Normal 13 2 5" xfId="11269"/>
    <cellStyle name="Normal 13 2 5 2" xfId="11270"/>
    <cellStyle name="Normal 13 2 5 2 2" xfId="11271"/>
    <cellStyle name="Normal 13 2 5 2 2 2" xfId="11272"/>
    <cellStyle name="Normal 13 2 5 2 3" xfId="11273"/>
    <cellStyle name="Normal 13 2 5 2 4" xfId="11274"/>
    <cellStyle name="Normal 13 2 5 3" xfId="11275"/>
    <cellStyle name="Normal 13 2 5 3 2" xfId="11276"/>
    <cellStyle name="Normal 13 2 5 3 2 2" xfId="11277"/>
    <cellStyle name="Normal 13 2 5 3 3" xfId="11278"/>
    <cellStyle name="Normal 13 2 5 3 4" xfId="11279"/>
    <cellStyle name="Normal 13 2 5 4" xfId="11280"/>
    <cellStyle name="Normal 13 2 5 4 2" xfId="11281"/>
    <cellStyle name="Normal 13 2 5 4 2 2" xfId="11282"/>
    <cellStyle name="Normal 13 2 5 4 3" xfId="11283"/>
    <cellStyle name="Normal 13 2 5 4 4" xfId="11284"/>
    <cellStyle name="Normal 13 2 5 5" xfId="11285"/>
    <cellStyle name="Normal 13 2 5 5 2" xfId="11286"/>
    <cellStyle name="Normal 13 2 5 6" xfId="11287"/>
    <cellStyle name="Normal 13 2 5 7" xfId="11288"/>
    <cellStyle name="Normal 13 2 6" xfId="11289"/>
    <cellStyle name="Normal 13 2 6 2" xfId="11290"/>
    <cellStyle name="Normal 13 2 6 2 2" xfId="11291"/>
    <cellStyle name="Normal 13 2 6 3" xfId="11292"/>
    <cellStyle name="Normal 13 2 6 4" xfId="11293"/>
    <cellStyle name="Normal 13 2 7" xfId="11294"/>
    <cellStyle name="Normal 13 2 7 2" xfId="11295"/>
    <cellStyle name="Normal 13 2 7 2 2" xfId="11296"/>
    <cellStyle name="Normal 13 2 7 3" xfId="11297"/>
    <cellStyle name="Normal 13 2 7 4" xfId="11298"/>
    <cellStyle name="Normal 13 2 8" xfId="11299"/>
    <cellStyle name="Normal 13 2 8 2" xfId="11300"/>
    <cellStyle name="Normal 13 2 8 2 2" xfId="11301"/>
    <cellStyle name="Normal 13 2 8 3" xfId="11302"/>
    <cellStyle name="Normal 13 2 8 4" xfId="11303"/>
    <cellStyle name="Normal 13 2 9" xfId="11304"/>
    <cellStyle name="Normal 13 2 9 2" xfId="11305"/>
    <cellStyle name="Normal 13 3" xfId="11306"/>
    <cellStyle name="Normal 13 3 2" xfId="11307"/>
    <cellStyle name="Normal 13 3 2 2" xfId="11308"/>
    <cellStyle name="Normal 13 3 3" xfId="11309"/>
    <cellStyle name="Normal 13 4" xfId="11310"/>
    <cellStyle name="Normal 13 4 2" xfId="11311"/>
    <cellStyle name="Normal 13 4 2 2" xfId="11312"/>
    <cellStyle name="Normal 13 4 3" xfId="11313"/>
    <cellStyle name="Normal 13 4 4" xfId="11314"/>
    <cellStyle name="Normal 13 5" xfId="11315"/>
    <cellStyle name="Normal 13 5 2" xfId="11316"/>
    <cellStyle name="Normal 13 5 2 2" xfId="11317"/>
    <cellStyle name="Normal 13 5 3" xfId="11318"/>
    <cellStyle name="Normal 13 5 4" xfId="11319"/>
    <cellStyle name="Normal 13 6" xfId="11320"/>
    <cellStyle name="Normal 13 6 2" xfId="11321"/>
    <cellStyle name="Normal 13 6 2 2" xfId="11322"/>
    <cellStyle name="Normal 13 6 3" xfId="11323"/>
    <cellStyle name="Normal 13 6 4" xfId="11324"/>
    <cellStyle name="Normal 13 7" xfId="11325"/>
    <cellStyle name="Normal 13 8" xfId="11326"/>
    <cellStyle name="Normal 13 8 2" xfId="11327"/>
    <cellStyle name="Normal 13 9" xfId="11328"/>
    <cellStyle name="Normal 130" xfId="11329"/>
    <cellStyle name="Normal 130 2" xfId="11330"/>
    <cellStyle name="Normal 130 2 2" xfId="11331"/>
    <cellStyle name="Normal 131" xfId="11332"/>
    <cellStyle name="Normal 131 2" xfId="11333"/>
    <cellStyle name="Normal 131 2 2" xfId="11334"/>
    <cellStyle name="Normal 132" xfId="11335"/>
    <cellStyle name="Normal 132 2" xfId="11336"/>
    <cellStyle name="Normal 132 3" xfId="11337"/>
    <cellStyle name="Normal 132 3 2" xfId="19368"/>
    <cellStyle name="Normal 132 4" xfId="24924"/>
    <cellStyle name="Normal 133" xfId="11338"/>
    <cellStyle name="Normal 133 2" xfId="11339"/>
    <cellStyle name="Normal 133 3" xfId="11340"/>
    <cellStyle name="Normal 134" xfId="11341"/>
    <cellStyle name="Normal 134 2" xfId="11342"/>
    <cellStyle name="Normal 134 2 2" xfId="11343"/>
    <cellStyle name="Normal 134 2 3" xfId="24925"/>
    <cellStyle name="Normal 134 3" xfId="11344"/>
    <cellStyle name="Normal 134 4" xfId="11345"/>
    <cellStyle name="Normal 135" xfId="11346"/>
    <cellStyle name="Normal 135 2" xfId="19371"/>
    <cellStyle name="Normal 136" xfId="11347"/>
    <cellStyle name="Normal 136 2" xfId="11348"/>
    <cellStyle name="Normal 137" xfId="2"/>
    <cellStyle name="Normal 137 2" xfId="11349"/>
    <cellStyle name="Normal 137 3" xfId="27966"/>
    <cellStyle name="Normal 138" xfId="11350"/>
    <cellStyle name="Normal 138 2" xfId="11351"/>
    <cellStyle name="Normal 139" xfId="6"/>
    <cellStyle name="Normal 14" xfId="11352"/>
    <cellStyle name="Normal 14 2" xfId="11353"/>
    <cellStyle name="Normal 14 2 2" xfId="11354"/>
    <cellStyle name="Normal 14 2 2 2" xfId="11355"/>
    <cellStyle name="Normal 14 2 2 2 2" xfId="11356"/>
    <cellStyle name="Normal 14 2 2 2 2 2" xfId="11357"/>
    <cellStyle name="Normal 14 2 2 2 2 2 2" xfId="11358"/>
    <cellStyle name="Normal 14 2 2 2 2 3" xfId="11359"/>
    <cellStyle name="Normal 14 2 2 2 2 4" xfId="11360"/>
    <cellStyle name="Normal 14 2 2 2 3" xfId="11361"/>
    <cellStyle name="Normal 14 2 2 2 3 2" xfId="11362"/>
    <cellStyle name="Normal 14 2 2 2 3 2 2" xfId="11363"/>
    <cellStyle name="Normal 14 2 2 2 3 3" xfId="11364"/>
    <cellStyle name="Normal 14 2 2 2 3 4" xfId="11365"/>
    <cellStyle name="Normal 14 2 2 2 4" xfId="11366"/>
    <cellStyle name="Normal 14 2 2 2 4 2" xfId="11367"/>
    <cellStyle name="Normal 14 2 2 2 4 2 2" xfId="11368"/>
    <cellStyle name="Normal 14 2 2 2 4 3" xfId="11369"/>
    <cellStyle name="Normal 14 2 2 2 4 4" xfId="11370"/>
    <cellStyle name="Normal 14 2 2 2 5" xfId="11371"/>
    <cellStyle name="Normal 14 2 2 2 5 2" xfId="11372"/>
    <cellStyle name="Normal 14 2 2 2 6" xfId="11373"/>
    <cellStyle name="Normal 14 2 2 2 7" xfId="11374"/>
    <cellStyle name="Normal 14 2 2 3" xfId="11375"/>
    <cellStyle name="Normal 14 2 2 3 2" xfId="11376"/>
    <cellStyle name="Normal 14 2 2 3 2 2" xfId="11377"/>
    <cellStyle name="Normal 14 2 2 3 3" xfId="11378"/>
    <cellStyle name="Normal 14 2 2 3 4" xfId="11379"/>
    <cellStyle name="Normal 14 2 2 4" xfId="11380"/>
    <cellStyle name="Normal 14 2 2 4 2" xfId="11381"/>
    <cellStyle name="Normal 14 2 2 4 2 2" xfId="11382"/>
    <cellStyle name="Normal 14 2 2 4 3" xfId="11383"/>
    <cellStyle name="Normal 14 2 2 4 4" xfId="11384"/>
    <cellStyle name="Normal 14 2 2 5" xfId="11385"/>
    <cellStyle name="Normal 14 2 2 5 2" xfId="11386"/>
    <cellStyle name="Normal 14 2 2 5 2 2" xfId="11387"/>
    <cellStyle name="Normal 14 2 2 5 3" xfId="11388"/>
    <cellStyle name="Normal 14 2 2 5 4" xfId="11389"/>
    <cellStyle name="Normal 14 2 2 6" xfId="11390"/>
    <cellStyle name="Normal 14 2 2 6 2" xfId="11391"/>
    <cellStyle name="Normal 14 2 2 7" xfId="11392"/>
    <cellStyle name="Normal 14 2 2 8" xfId="11393"/>
    <cellStyle name="Normal 14 2 3" xfId="11394"/>
    <cellStyle name="Normal 14 2 3 2" xfId="11395"/>
    <cellStyle name="Normal 14 2 3 2 2" xfId="11396"/>
    <cellStyle name="Normal 14 2 3 2 2 2" xfId="11397"/>
    <cellStyle name="Normal 14 2 3 2 2 2 2" xfId="11398"/>
    <cellStyle name="Normal 14 2 3 2 2 3" xfId="11399"/>
    <cellStyle name="Normal 14 2 3 2 2 4" xfId="11400"/>
    <cellStyle name="Normal 14 2 3 2 3" xfId="11401"/>
    <cellStyle name="Normal 14 2 3 2 3 2" xfId="11402"/>
    <cellStyle name="Normal 14 2 3 2 3 2 2" xfId="11403"/>
    <cellStyle name="Normal 14 2 3 2 3 3" xfId="11404"/>
    <cellStyle name="Normal 14 2 3 2 3 4" xfId="11405"/>
    <cellStyle name="Normal 14 2 3 2 4" xfId="11406"/>
    <cellStyle name="Normal 14 2 3 2 4 2" xfId="11407"/>
    <cellStyle name="Normal 14 2 3 2 4 2 2" xfId="11408"/>
    <cellStyle name="Normal 14 2 3 2 4 3" xfId="11409"/>
    <cellStyle name="Normal 14 2 3 2 4 4" xfId="11410"/>
    <cellStyle name="Normal 14 2 3 2 5" xfId="11411"/>
    <cellStyle name="Normal 14 2 3 2 5 2" xfId="11412"/>
    <cellStyle name="Normal 14 2 3 2 6" xfId="11413"/>
    <cellStyle name="Normal 14 2 3 2 7" xfId="11414"/>
    <cellStyle name="Normal 14 2 3 3" xfId="11415"/>
    <cellStyle name="Normal 14 2 3 3 2" xfId="11416"/>
    <cellStyle name="Normal 14 2 3 3 2 2" xfId="11417"/>
    <cellStyle name="Normal 14 2 3 3 3" xfId="11418"/>
    <cellStyle name="Normal 14 2 3 3 4" xfId="11419"/>
    <cellStyle name="Normal 14 2 3 4" xfId="11420"/>
    <cellStyle name="Normal 14 2 3 4 2" xfId="11421"/>
    <cellStyle name="Normal 14 2 3 4 2 2" xfId="11422"/>
    <cellStyle name="Normal 14 2 3 4 3" xfId="11423"/>
    <cellStyle name="Normal 14 2 3 4 4" xfId="11424"/>
    <cellStyle name="Normal 14 2 3 5" xfId="11425"/>
    <cellStyle name="Normal 14 2 3 5 2" xfId="11426"/>
    <cellStyle name="Normal 14 2 3 5 2 2" xfId="11427"/>
    <cellStyle name="Normal 14 2 3 5 3" xfId="11428"/>
    <cellStyle name="Normal 14 2 3 5 4" xfId="11429"/>
    <cellStyle name="Normal 14 2 3 6" xfId="11430"/>
    <cellStyle name="Normal 14 2 3 6 2" xfId="11431"/>
    <cellStyle name="Normal 14 2 3 7" xfId="11432"/>
    <cellStyle name="Normal 14 2 3 8" xfId="11433"/>
    <cellStyle name="Normal 14 2 4" xfId="11434"/>
    <cellStyle name="Normal 14 2 4 2" xfId="11435"/>
    <cellStyle name="Normal 14 2 4 2 2" xfId="11436"/>
    <cellStyle name="Normal 14 2 4 2 2 2" xfId="11437"/>
    <cellStyle name="Normal 14 2 4 2 3" xfId="11438"/>
    <cellStyle name="Normal 14 2 4 2 4" xfId="11439"/>
    <cellStyle name="Normal 14 2 4 3" xfId="11440"/>
    <cellStyle name="Normal 14 2 4 3 2" xfId="11441"/>
    <cellStyle name="Normal 14 2 4 3 2 2" xfId="11442"/>
    <cellStyle name="Normal 14 2 4 3 3" xfId="11443"/>
    <cellStyle name="Normal 14 2 4 3 4" xfId="11444"/>
    <cellStyle name="Normal 14 2 4 4" xfId="11445"/>
    <cellStyle name="Normal 14 2 4 4 2" xfId="11446"/>
    <cellStyle name="Normal 14 2 4 4 2 2" xfId="11447"/>
    <cellStyle name="Normal 14 2 4 4 3" xfId="11448"/>
    <cellStyle name="Normal 14 2 4 4 4" xfId="11449"/>
    <cellStyle name="Normal 14 2 4 5" xfId="11450"/>
    <cellStyle name="Normal 14 2 4 5 2" xfId="11451"/>
    <cellStyle name="Normal 14 2 4 6" xfId="11452"/>
    <cellStyle name="Normal 14 2 4 7" xfId="11453"/>
    <cellStyle name="Normal 14 2 5" xfId="11454"/>
    <cellStyle name="Normal 14 2 5 2" xfId="11455"/>
    <cellStyle name="Normal 14 2 5 2 2" xfId="11456"/>
    <cellStyle name="Normal 14 2 5 3" xfId="11457"/>
    <cellStyle name="Normal 14 2 5 4" xfId="11458"/>
    <cellStyle name="Normal 14 2 6" xfId="11459"/>
    <cellStyle name="Normal 14 2 6 2" xfId="11460"/>
    <cellStyle name="Normal 14 2 6 2 2" xfId="11461"/>
    <cellStyle name="Normal 14 2 6 3" xfId="11462"/>
    <cellStyle name="Normal 14 2 6 4" xfId="11463"/>
    <cellStyle name="Normal 14 2 7" xfId="11464"/>
    <cellStyle name="Normal 14 2 7 2" xfId="11465"/>
    <cellStyle name="Normal 14 2 7 2 2" xfId="11466"/>
    <cellStyle name="Normal 14 2 7 3" xfId="11467"/>
    <cellStyle name="Normal 14 2 7 4" xfId="11468"/>
    <cellStyle name="Normal 14 2 8" xfId="11469"/>
    <cellStyle name="Normal 14 3" xfId="11470"/>
    <cellStyle name="Normal 14 3 2" xfId="11471"/>
    <cellStyle name="Normal 14 3 3" xfId="11472"/>
    <cellStyle name="Normal 14 4" xfId="11473"/>
    <cellStyle name="Normal 14 4 2" xfId="11474"/>
    <cellStyle name="Normal 14 4 2 2" xfId="11475"/>
    <cellStyle name="Normal 14 4 3" xfId="11476"/>
    <cellStyle name="Normal 14 4 4" xfId="11477"/>
    <cellStyle name="Normal 14 5" xfId="11478"/>
    <cellStyle name="Normal 14 5 2" xfId="11479"/>
    <cellStyle name="Normal 14 5 2 2" xfId="11480"/>
    <cellStyle name="Normal 14 5 2 2 2" xfId="11481"/>
    <cellStyle name="Normal 14 5 2 3" xfId="11482"/>
    <cellStyle name="Normal 14 5 2 4" xfId="11483"/>
    <cellStyle name="Normal 14 5 3" xfId="11484"/>
    <cellStyle name="Normal 14 5 3 2" xfId="11485"/>
    <cellStyle name="Normal 14 5 4" xfId="11486"/>
    <cellStyle name="Normal 14 5 5" xfId="11487"/>
    <cellStyle name="Normal 14 6" xfId="11488"/>
    <cellStyle name="Normal 14 6 2" xfId="11489"/>
    <cellStyle name="Normal 14 6 2 2" xfId="11490"/>
    <cellStyle name="Normal 14 6 3" xfId="11491"/>
    <cellStyle name="Normal 14 6 4" xfId="11492"/>
    <cellStyle name="Normal 14 7" xfId="11493"/>
    <cellStyle name="Normal 14 8" xfId="11494"/>
    <cellStyle name="Normal 14 8 2" xfId="11495"/>
    <cellStyle name="Normal 14 9" xfId="11496"/>
    <cellStyle name="Normal 140" xfId="19367"/>
    <cellStyle name="Normal 141" xfId="24926"/>
    <cellStyle name="Normal 142" xfId="19373"/>
    <cellStyle name="Normal 143" xfId="27970"/>
    <cellStyle name="Normal 15" xfId="11497"/>
    <cellStyle name="Normal 15 2" xfId="11498"/>
    <cellStyle name="Normal 15 3" xfId="11499"/>
    <cellStyle name="Normal 15 3 2" xfId="11500"/>
    <cellStyle name="Normal 15 3 2 2" xfId="11501"/>
    <cellStyle name="Normal 15 3 3" xfId="11502"/>
    <cellStyle name="Normal 15 3 3 2" xfId="11503"/>
    <cellStyle name="Normal 15 3 4" xfId="11504"/>
    <cellStyle name="Normal 15 3 5" xfId="11505"/>
    <cellStyle name="Normal 15 4" xfId="11506"/>
    <cellStyle name="Normal 15 5" xfId="11507"/>
    <cellStyle name="Normal 15 5 2" xfId="11508"/>
    <cellStyle name="Normal 15 6" xfId="11509"/>
    <cellStyle name="Normal 16" xfId="11510"/>
    <cellStyle name="Normal 16 2" xfId="11511"/>
    <cellStyle name="Normal 16 2 2" xfId="11512"/>
    <cellStyle name="Normal 16 2 2 2" xfId="11513"/>
    <cellStyle name="Normal 16 3" xfId="11514"/>
    <cellStyle name="Normal 16 4" xfId="11515"/>
    <cellStyle name="Normal 16 5" xfId="11516"/>
    <cellStyle name="Normal 16 5 2" xfId="11517"/>
    <cellStyle name="Normal 16 6" xfId="11518"/>
    <cellStyle name="Normal 16 7" xfId="11519"/>
    <cellStyle name="Normal 17" xfId="11520"/>
    <cellStyle name="Normal 17 2" xfId="11521"/>
    <cellStyle name="Normal 17 2 10" xfId="11522"/>
    <cellStyle name="Normal 17 2 2" xfId="11523"/>
    <cellStyle name="Normal 17 2 2 2" xfId="11524"/>
    <cellStyle name="Normal 17 2 2 2 2" xfId="11525"/>
    <cellStyle name="Normal 17 2 2 2 2 2" xfId="11526"/>
    <cellStyle name="Normal 17 2 2 2 2 2 2" xfId="11527"/>
    <cellStyle name="Normal 17 2 2 2 2 3" xfId="11528"/>
    <cellStyle name="Normal 17 2 2 2 2 4" xfId="11529"/>
    <cellStyle name="Normal 17 2 2 2 3" xfId="11530"/>
    <cellStyle name="Normal 17 2 2 2 3 2" xfId="11531"/>
    <cellStyle name="Normal 17 2 2 2 3 2 2" xfId="11532"/>
    <cellStyle name="Normal 17 2 2 2 3 3" xfId="11533"/>
    <cellStyle name="Normal 17 2 2 2 3 4" xfId="11534"/>
    <cellStyle name="Normal 17 2 2 2 4" xfId="11535"/>
    <cellStyle name="Normal 17 2 2 2 4 2" xfId="11536"/>
    <cellStyle name="Normal 17 2 2 2 4 2 2" xfId="11537"/>
    <cellStyle name="Normal 17 2 2 2 4 3" xfId="11538"/>
    <cellStyle name="Normal 17 2 2 2 4 4" xfId="11539"/>
    <cellStyle name="Normal 17 2 2 2 5" xfId="11540"/>
    <cellStyle name="Normal 17 2 2 2 5 2" xfId="11541"/>
    <cellStyle name="Normal 17 2 2 2 6" xfId="11542"/>
    <cellStyle name="Normal 17 2 2 2 7" xfId="11543"/>
    <cellStyle name="Normal 17 2 2 3" xfId="11544"/>
    <cellStyle name="Normal 17 2 2 3 2" xfId="11545"/>
    <cellStyle name="Normal 17 2 2 3 2 2" xfId="11546"/>
    <cellStyle name="Normal 17 2 2 3 3" xfId="11547"/>
    <cellStyle name="Normal 17 2 2 3 4" xfId="11548"/>
    <cellStyle name="Normal 17 2 2 4" xfId="11549"/>
    <cellStyle name="Normal 17 2 2 4 2" xfId="11550"/>
    <cellStyle name="Normal 17 2 2 4 2 2" xfId="11551"/>
    <cellStyle name="Normal 17 2 2 4 3" xfId="11552"/>
    <cellStyle name="Normal 17 2 2 4 4" xfId="11553"/>
    <cellStyle name="Normal 17 2 2 5" xfId="11554"/>
    <cellStyle name="Normal 17 2 2 5 2" xfId="11555"/>
    <cellStyle name="Normal 17 2 2 5 2 2" xfId="11556"/>
    <cellStyle name="Normal 17 2 2 5 3" xfId="11557"/>
    <cellStyle name="Normal 17 2 2 5 4" xfId="11558"/>
    <cellStyle name="Normal 17 2 2 6" xfId="11559"/>
    <cellStyle name="Normal 17 2 2 6 2" xfId="11560"/>
    <cellStyle name="Normal 17 2 2 7" xfId="11561"/>
    <cellStyle name="Normal 17 2 2 8" xfId="11562"/>
    <cellStyle name="Normal 17 2 3" xfId="11563"/>
    <cellStyle name="Normal 17 2 3 2" xfId="11564"/>
    <cellStyle name="Normal 17 2 3 2 2" xfId="11565"/>
    <cellStyle name="Normal 17 2 3 2 2 2" xfId="11566"/>
    <cellStyle name="Normal 17 2 3 2 2 2 2" xfId="11567"/>
    <cellStyle name="Normal 17 2 3 2 2 3" xfId="11568"/>
    <cellStyle name="Normal 17 2 3 2 2 4" xfId="11569"/>
    <cellStyle name="Normal 17 2 3 2 3" xfId="11570"/>
    <cellStyle name="Normal 17 2 3 2 3 2" xfId="11571"/>
    <cellStyle name="Normal 17 2 3 2 3 2 2" xfId="11572"/>
    <cellStyle name="Normal 17 2 3 2 3 3" xfId="11573"/>
    <cellStyle name="Normal 17 2 3 2 3 4" xfId="11574"/>
    <cellStyle name="Normal 17 2 3 2 4" xfId="11575"/>
    <cellStyle name="Normal 17 2 3 2 4 2" xfId="11576"/>
    <cellStyle name="Normal 17 2 3 2 4 2 2" xfId="11577"/>
    <cellStyle name="Normal 17 2 3 2 4 3" xfId="11578"/>
    <cellStyle name="Normal 17 2 3 2 4 4" xfId="11579"/>
    <cellStyle name="Normal 17 2 3 2 5" xfId="11580"/>
    <cellStyle name="Normal 17 2 3 2 5 2" xfId="11581"/>
    <cellStyle name="Normal 17 2 3 2 6" xfId="11582"/>
    <cellStyle name="Normal 17 2 3 2 7" xfId="11583"/>
    <cellStyle name="Normal 17 2 3 3" xfId="11584"/>
    <cellStyle name="Normal 17 2 3 3 2" xfId="11585"/>
    <cellStyle name="Normal 17 2 3 3 2 2" xfId="11586"/>
    <cellStyle name="Normal 17 2 3 3 3" xfId="11587"/>
    <cellStyle name="Normal 17 2 3 3 4" xfId="11588"/>
    <cellStyle name="Normal 17 2 3 4" xfId="11589"/>
    <cellStyle name="Normal 17 2 3 4 2" xfId="11590"/>
    <cellStyle name="Normal 17 2 3 4 2 2" xfId="11591"/>
    <cellStyle name="Normal 17 2 3 4 3" xfId="11592"/>
    <cellStyle name="Normal 17 2 3 4 4" xfId="11593"/>
    <cellStyle name="Normal 17 2 3 5" xfId="11594"/>
    <cellStyle name="Normal 17 2 3 5 2" xfId="11595"/>
    <cellStyle name="Normal 17 2 3 5 2 2" xfId="11596"/>
    <cellStyle name="Normal 17 2 3 5 3" xfId="11597"/>
    <cellStyle name="Normal 17 2 3 5 4" xfId="11598"/>
    <cellStyle name="Normal 17 2 3 6" xfId="11599"/>
    <cellStyle name="Normal 17 2 3 6 2" xfId="11600"/>
    <cellStyle name="Normal 17 2 3 7" xfId="11601"/>
    <cellStyle name="Normal 17 2 3 8" xfId="11602"/>
    <cellStyle name="Normal 17 2 4" xfId="11603"/>
    <cellStyle name="Normal 17 2 4 2" xfId="11604"/>
    <cellStyle name="Normal 17 2 4 2 2" xfId="11605"/>
    <cellStyle name="Normal 17 2 4 2 2 2" xfId="11606"/>
    <cellStyle name="Normal 17 2 4 2 3" xfId="11607"/>
    <cellStyle name="Normal 17 2 4 2 4" xfId="11608"/>
    <cellStyle name="Normal 17 2 4 3" xfId="11609"/>
    <cellStyle name="Normal 17 2 4 3 2" xfId="11610"/>
    <cellStyle name="Normal 17 2 4 3 2 2" xfId="11611"/>
    <cellStyle name="Normal 17 2 4 3 3" xfId="11612"/>
    <cellStyle name="Normal 17 2 4 3 4" xfId="11613"/>
    <cellStyle name="Normal 17 2 4 4" xfId="11614"/>
    <cellStyle name="Normal 17 2 4 4 2" xfId="11615"/>
    <cellStyle name="Normal 17 2 4 4 2 2" xfId="11616"/>
    <cellStyle name="Normal 17 2 4 4 3" xfId="11617"/>
    <cellStyle name="Normal 17 2 4 4 4" xfId="11618"/>
    <cellStyle name="Normal 17 2 4 5" xfId="11619"/>
    <cellStyle name="Normal 17 2 4 5 2" xfId="11620"/>
    <cellStyle name="Normal 17 2 4 6" xfId="11621"/>
    <cellStyle name="Normal 17 2 4 7" xfId="11622"/>
    <cellStyle name="Normal 17 2 5" xfId="11623"/>
    <cellStyle name="Normal 17 2 5 2" xfId="11624"/>
    <cellStyle name="Normal 17 2 5 2 2" xfId="11625"/>
    <cellStyle name="Normal 17 2 5 3" xfId="11626"/>
    <cellStyle name="Normal 17 2 5 4" xfId="11627"/>
    <cellStyle name="Normal 17 2 6" xfId="11628"/>
    <cellStyle name="Normal 17 2 6 2" xfId="11629"/>
    <cellStyle name="Normal 17 2 6 2 2" xfId="11630"/>
    <cellStyle name="Normal 17 2 6 3" xfId="11631"/>
    <cellStyle name="Normal 17 2 6 4" xfId="11632"/>
    <cellStyle name="Normal 17 2 7" xfId="11633"/>
    <cellStyle name="Normal 17 2 7 2" xfId="11634"/>
    <cellStyle name="Normal 17 2 7 2 2" xfId="11635"/>
    <cellStyle name="Normal 17 2 7 3" xfId="11636"/>
    <cellStyle name="Normal 17 2 7 4" xfId="11637"/>
    <cellStyle name="Normal 17 2 8" xfId="11638"/>
    <cellStyle name="Normal 17 2 8 2" xfId="11639"/>
    <cellStyle name="Normal 17 2 9" xfId="11640"/>
    <cellStyle name="Normal 17 2 9 2" xfId="11641"/>
    <cellStyle name="Normal 17 3" xfId="11642"/>
    <cellStyle name="Normal 17 4" xfId="11643"/>
    <cellStyle name="Normal 17 5" xfId="11644"/>
    <cellStyle name="Normal 17 5 2" xfId="11645"/>
    <cellStyle name="Normal 17 6" xfId="11646"/>
    <cellStyle name="Normal 17 7" xfId="11647"/>
    <cellStyle name="Normal 18" xfId="11648"/>
    <cellStyle name="Normal 18 2" xfId="11649"/>
    <cellStyle name="Normal 18 2 10" xfId="11650"/>
    <cellStyle name="Normal 18 2 2" xfId="11651"/>
    <cellStyle name="Normal 18 2 2 2" xfId="11652"/>
    <cellStyle name="Normal 18 2 2 2 2" xfId="11653"/>
    <cellStyle name="Normal 18 2 2 2 2 2" xfId="11654"/>
    <cellStyle name="Normal 18 2 2 2 2 2 2" xfId="11655"/>
    <cellStyle name="Normal 18 2 2 2 2 3" xfId="11656"/>
    <cellStyle name="Normal 18 2 2 2 2 4" xfId="11657"/>
    <cellStyle name="Normal 18 2 2 2 3" xfId="11658"/>
    <cellStyle name="Normal 18 2 2 2 3 2" xfId="11659"/>
    <cellStyle name="Normal 18 2 2 2 3 2 2" xfId="11660"/>
    <cellStyle name="Normal 18 2 2 2 3 3" xfId="11661"/>
    <cellStyle name="Normal 18 2 2 2 3 4" xfId="11662"/>
    <cellStyle name="Normal 18 2 2 2 4" xfId="11663"/>
    <cellStyle name="Normal 18 2 2 2 4 2" xfId="11664"/>
    <cellStyle name="Normal 18 2 2 2 4 2 2" xfId="11665"/>
    <cellStyle name="Normal 18 2 2 2 4 3" xfId="11666"/>
    <cellStyle name="Normal 18 2 2 2 4 4" xfId="11667"/>
    <cellStyle name="Normal 18 2 2 2 5" xfId="11668"/>
    <cellStyle name="Normal 18 2 2 2 5 2" xfId="11669"/>
    <cellStyle name="Normal 18 2 2 2 6" xfId="11670"/>
    <cellStyle name="Normal 18 2 2 2 7" xfId="11671"/>
    <cellStyle name="Normal 18 2 2 3" xfId="11672"/>
    <cellStyle name="Normal 18 2 2 3 2" xfId="11673"/>
    <cellStyle name="Normal 18 2 2 3 2 2" xfId="11674"/>
    <cellStyle name="Normal 18 2 2 3 3" xfId="11675"/>
    <cellStyle name="Normal 18 2 2 3 4" xfId="11676"/>
    <cellStyle name="Normal 18 2 2 4" xfId="11677"/>
    <cellStyle name="Normal 18 2 2 4 2" xfId="11678"/>
    <cellStyle name="Normal 18 2 2 4 2 2" xfId="11679"/>
    <cellStyle name="Normal 18 2 2 4 3" xfId="11680"/>
    <cellStyle name="Normal 18 2 2 4 4" xfId="11681"/>
    <cellStyle name="Normal 18 2 2 5" xfId="11682"/>
    <cellStyle name="Normal 18 2 2 5 2" xfId="11683"/>
    <cellStyle name="Normal 18 2 2 5 2 2" xfId="11684"/>
    <cellStyle name="Normal 18 2 2 5 3" xfId="11685"/>
    <cellStyle name="Normal 18 2 2 5 4" xfId="11686"/>
    <cellStyle name="Normal 18 2 2 6" xfId="11687"/>
    <cellStyle name="Normal 18 2 2 6 2" xfId="11688"/>
    <cellStyle name="Normal 18 2 2 7" xfId="11689"/>
    <cellStyle name="Normal 18 2 2 8" xfId="11690"/>
    <cellStyle name="Normal 18 2 3" xfId="11691"/>
    <cellStyle name="Normal 18 2 3 2" xfId="11692"/>
    <cellStyle name="Normal 18 2 3 2 2" xfId="11693"/>
    <cellStyle name="Normal 18 2 3 2 2 2" xfId="11694"/>
    <cellStyle name="Normal 18 2 3 2 2 2 2" xfId="11695"/>
    <cellStyle name="Normal 18 2 3 2 2 3" xfId="11696"/>
    <cellStyle name="Normal 18 2 3 2 2 4" xfId="11697"/>
    <cellStyle name="Normal 18 2 3 2 3" xfId="11698"/>
    <cellStyle name="Normal 18 2 3 2 3 2" xfId="11699"/>
    <cellStyle name="Normal 18 2 3 2 3 2 2" xfId="11700"/>
    <cellStyle name="Normal 18 2 3 2 3 3" xfId="11701"/>
    <cellStyle name="Normal 18 2 3 2 3 4" xfId="11702"/>
    <cellStyle name="Normal 18 2 3 2 4" xfId="11703"/>
    <cellStyle name="Normal 18 2 3 2 4 2" xfId="11704"/>
    <cellStyle name="Normal 18 2 3 2 4 2 2" xfId="11705"/>
    <cellStyle name="Normal 18 2 3 2 4 3" xfId="11706"/>
    <cellStyle name="Normal 18 2 3 2 4 4" xfId="11707"/>
    <cellStyle name="Normal 18 2 3 2 5" xfId="11708"/>
    <cellStyle name="Normal 18 2 3 2 5 2" xfId="11709"/>
    <cellStyle name="Normal 18 2 3 2 6" xfId="11710"/>
    <cellStyle name="Normal 18 2 3 2 7" xfId="11711"/>
    <cellStyle name="Normal 18 2 3 3" xfId="11712"/>
    <cellStyle name="Normal 18 2 3 3 2" xfId="11713"/>
    <cellStyle name="Normal 18 2 3 3 2 2" xfId="11714"/>
    <cellStyle name="Normal 18 2 3 3 3" xfId="11715"/>
    <cellStyle name="Normal 18 2 3 3 4" xfId="11716"/>
    <cellStyle name="Normal 18 2 3 4" xfId="11717"/>
    <cellStyle name="Normal 18 2 3 4 2" xfId="11718"/>
    <cellStyle name="Normal 18 2 3 4 2 2" xfId="11719"/>
    <cellStyle name="Normal 18 2 3 4 3" xfId="11720"/>
    <cellStyle name="Normal 18 2 3 4 4" xfId="11721"/>
    <cellStyle name="Normal 18 2 3 5" xfId="11722"/>
    <cellStyle name="Normal 18 2 3 5 2" xfId="11723"/>
    <cellStyle name="Normal 18 2 3 5 2 2" xfId="11724"/>
    <cellStyle name="Normal 18 2 3 5 3" xfId="11725"/>
    <cellStyle name="Normal 18 2 3 5 4" xfId="11726"/>
    <cellStyle name="Normal 18 2 3 6" xfId="11727"/>
    <cellStyle name="Normal 18 2 3 6 2" xfId="11728"/>
    <cellStyle name="Normal 18 2 3 7" xfId="11729"/>
    <cellStyle name="Normal 18 2 3 8" xfId="11730"/>
    <cellStyle name="Normal 18 2 4" xfId="11731"/>
    <cellStyle name="Normal 18 2 4 2" xfId="11732"/>
    <cellStyle name="Normal 18 2 4 2 2" xfId="11733"/>
    <cellStyle name="Normal 18 2 4 2 2 2" xfId="11734"/>
    <cellStyle name="Normal 18 2 4 2 3" xfId="11735"/>
    <cellStyle name="Normal 18 2 4 2 4" xfId="11736"/>
    <cellStyle name="Normal 18 2 4 3" xfId="11737"/>
    <cellStyle name="Normal 18 2 4 3 2" xfId="11738"/>
    <cellStyle name="Normal 18 2 4 3 2 2" xfId="11739"/>
    <cellStyle name="Normal 18 2 4 3 3" xfId="11740"/>
    <cellStyle name="Normal 18 2 4 3 4" xfId="11741"/>
    <cellStyle name="Normal 18 2 4 4" xfId="11742"/>
    <cellStyle name="Normal 18 2 4 4 2" xfId="11743"/>
    <cellStyle name="Normal 18 2 4 4 2 2" xfId="11744"/>
    <cellStyle name="Normal 18 2 4 4 3" xfId="11745"/>
    <cellStyle name="Normal 18 2 4 4 4" xfId="11746"/>
    <cellStyle name="Normal 18 2 4 5" xfId="11747"/>
    <cellStyle name="Normal 18 2 4 5 2" xfId="11748"/>
    <cellStyle name="Normal 18 2 4 6" xfId="11749"/>
    <cellStyle name="Normal 18 2 4 7" xfId="11750"/>
    <cellStyle name="Normal 18 2 5" xfId="11751"/>
    <cellStyle name="Normal 18 2 5 2" xfId="11752"/>
    <cellStyle name="Normal 18 2 5 2 2" xfId="11753"/>
    <cellStyle name="Normal 18 2 5 3" xfId="11754"/>
    <cellStyle name="Normal 18 2 5 4" xfId="11755"/>
    <cellStyle name="Normal 18 2 6" xfId="11756"/>
    <cellStyle name="Normal 18 2 6 2" xfId="11757"/>
    <cellStyle name="Normal 18 2 6 2 2" xfId="11758"/>
    <cellStyle name="Normal 18 2 6 3" xfId="11759"/>
    <cellStyle name="Normal 18 2 6 4" xfId="11760"/>
    <cellStyle name="Normal 18 2 7" xfId="11761"/>
    <cellStyle name="Normal 18 2 7 2" xfId="11762"/>
    <cellStyle name="Normal 18 2 7 2 2" xfId="11763"/>
    <cellStyle name="Normal 18 2 7 3" xfId="11764"/>
    <cellStyle name="Normal 18 2 7 4" xfId="11765"/>
    <cellStyle name="Normal 18 2 8" xfId="11766"/>
    <cellStyle name="Normal 18 2 8 2" xfId="11767"/>
    <cellStyle name="Normal 18 2 9" xfId="11768"/>
    <cellStyle name="Normal 18 2 9 2" xfId="11769"/>
    <cellStyle name="Normal 18 3" xfId="11770"/>
    <cellStyle name="Normal 18 3 2" xfId="11771"/>
    <cellStyle name="Normal 18 4" xfId="11772"/>
    <cellStyle name="Normal 18 5" xfId="11773"/>
    <cellStyle name="Normal 18 5 2" xfId="11774"/>
    <cellStyle name="Normal 18 6" xfId="11775"/>
    <cellStyle name="Normal 18 7" xfId="11776"/>
    <cellStyle name="Normal 19" xfId="11777"/>
    <cellStyle name="Normal 19 2" xfId="11778"/>
    <cellStyle name="Normal 19 2 10" xfId="11779"/>
    <cellStyle name="Normal 19 2 10 2" xfId="11780"/>
    <cellStyle name="Normal 19 2 11" xfId="11781"/>
    <cellStyle name="Normal 19 2 2" xfId="11782"/>
    <cellStyle name="Normal 19 2 2 2" xfId="11783"/>
    <cellStyle name="Normal 19 2 2 2 2" xfId="11784"/>
    <cellStyle name="Normal 19 2 2 2 2 2" xfId="11785"/>
    <cellStyle name="Normal 19 2 2 2 2 2 2" xfId="11786"/>
    <cellStyle name="Normal 19 2 2 2 2 3" xfId="11787"/>
    <cellStyle name="Normal 19 2 2 2 2 4" xfId="11788"/>
    <cellStyle name="Normal 19 2 2 2 3" xfId="11789"/>
    <cellStyle name="Normal 19 2 2 2 3 2" xfId="11790"/>
    <cellStyle name="Normal 19 2 2 2 3 2 2" xfId="11791"/>
    <cellStyle name="Normal 19 2 2 2 3 3" xfId="11792"/>
    <cellStyle name="Normal 19 2 2 2 3 4" xfId="11793"/>
    <cellStyle name="Normal 19 2 2 2 4" xfId="11794"/>
    <cellStyle name="Normal 19 2 2 2 4 2" xfId="11795"/>
    <cellStyle name="Normal 19 2 2 2 4 2 2" xfId="11796"/>
    <cellStyle name="Normal 19 2 2 2 4 3" xfId="11797"/>
    <cellStyle name="Normal 19 2 2 2 4 4" xfId="11798"/>
    <cellStyle name="Normal 19 2 2 2 5" xfId="11799"/>
    <cellStyle name="Normal 19 2 2 2 5 2" xfId="11800"/>
    <cellStyle name="Normal 19 2 2 2 6" xfId="11801"/>
    <cellStyle name="Normal 19 2 2 2 7" xfId="11802"/>
    <cellStyle name="Normal 19 2 2 3" xfId="11803"/>
    <cellStyle name="Normal 19 2 2 3 2" xfId="11804"/>
    <cellStyle name="Normal 19 2 2 3 2 2" xfId="11805"/>
    <cellStyle name="Normal 19 2 2 3 3" xfId="11806"/>
    <cellStyle name="Normal 19 2 2 3 4" xfId="11807"/>
    <cellStyle name="Normal 19 2 2 4" xfId="11808"/>
    <cellStyle name="Normal 19 2 2 4 2" xfId="11809"/>
    <cellStyle name="Normal 19 2 2 4 2 2" xfId="11810"/>
    <cellStyle name="Normal 19 2 2 4 3" xfId="11811"/>
    <cellStyle name="Normal 19 2 2 4 4" xfId="11812"/>
    <cellStyle name="Normal 19 2 2 5" xfId="11813"/>
    <cellStyle name="Normal 19 2 2 5 2" xfId="11814"/>
    <cellStyle name="Normal 19 2 2 5 2 2" xfId="11815"/>
    <cellStyle name="Normal 19 2 2 5 3" xfId="11816"/>
    <cellStyle name="Normal 19 2 2 5 4" xfId="11817"/>
    <cellStyle name="Normal 19 2 2 6" xfId="11818"/>
    <cellStyle name="Normal 19 2 2 6 2" xfId="11819"/>
    <cellStyle name="Normal 19 2 2 7" xfId="11820"/>
    <cellStyle name="Normal 19 2 2 8" xfId="11821"/>
    <cellStyle name="Normal 19 2 3" xfId="11822"/>
    <cellStyle name="Normal 19 2 3 2" xfId="11823"/>
    <cellStyle name="Normal 19 2 3 2 2" xfId="11824"/>
    <cellStyle name="Normal 19 2 3 2 2 2" xfId="11825"/>
    <cellStyle name="Normal 19 2 3 2 2 2 2" xfId="11826"/>
    <cellStyle name="Normal 19 2 3 2 2 3" xfId="11827"/>
    <cellStyle name="Normal 19 2 3 2 2 4" xfId="11828"/>
    <cellStyle name="Normal 19 2 3 2 3" xfId="11829"/>
    <cellStyle name="Normal 19 2 3 2 3 2" xfId="11830"/>
    <cellStyle name="Normal 19 2 3 2 3 2 2" xfId="11831"/>
    <cellStyle name="Normal 19 2 3 2 3 3" xfId="11832"/>
    <cellStyle name="Normal 19 2 3 2 3 4" xfId="11833"/>
    <cellStyle name="Normal 19 2 3 2 4" xfId="11834"/>
    <cellStyle name="Normal 19 2 3 2 4 2" xfId="11835"/>
    <cellStyle name="Normal 19 2 3 2 4 2 2" xfId="11836"/>
    <cellStyle name="Normal 19 2 3 2 4 3" xfId="11837"/>
    <cellStyle name="Normal 19 2 3 2 4 4" xfId="11838"/>
    <cellStyle name="Normal 19 2 3 2 5" xfId="11839"/>
    <cellStyle name="Normal 19 2 3 2 5 2" xfId="11840"/>
    <cellStyle name="Normal 19 2 3 2 6" xfId="11841"/>
    <cellStyle name="Normal 19 2 3 2 7" xfId="11842"/>
    <cellStyle name="Normal 19 2 3 3" xfId="11843"/>
    <cellStyle name="Normal 19 2 3 3 2" xfId="11844"/>
    <cellStyle name="Normal 19 2 3 3 2 2" xfId="11845"/>
    <cellStyle name="Normal 19 2 3 3 3" xfId="11846"/>
    <cellStyle name="Normal 19 2 3 3 4" xfId="11847"/>
    <cellStyle name="Normal 19 2 3 4" xfId="11848"/>
    <cellStyle name="Normal 19 2 3 4 2" xfId="11849"/>
    <cellStyle name="Normal 19 2 3 4 2 2" xfId="11850"/>
    <cellStyle name="Normal 19 2 3 4 3" xfId="11851"/>
    <cellStyle name="Normal 19 2 3 4 4" xfId="11852"/>
    <cellStyle name="Normal 19 2 3 5" xfId="11853"/>
    <cellStyle name="Normal 19 2 3 5 2" xfId="11854"/>
    <cellStyle name="Normal 19 2 3 5 2 2" xfId="11855"/>
    <cellStyle name="Normal 19 2 3 5 3" xfId="11856"/>
    <cellStyle name="Normal 19 2 3 5 4" xfId="11857"/>
    <cellStyle name="Normal 19 2 3 6" xfId="11858"/>
    <cellStyle name="Normal 19 2 3 6 2" xfId="11859"/>
    <cellStyle name="Normal 19 2 3 7" xfId="11860"/>
    <cellStyle name="Normal 19 2 3 8" xfId="11861"/>
    <cellStyle name="Normal 19 2 4" xfId="11862"/>
    <cellStyle name="Normal 19 2 4 2" xfId="11863"/>
    <cellStyle name="Normal 19 2 4 2 2" xfId="11864"/>
    <cellStyle name="Normal 19 2 4 2 2 2" xfId="11865"/>
    <cellStyle name="Normal 19 2 4 2 3" xfId="11866"/>
    <cellStyle name="Normal 19 2 4 2 4" xfId="11867"/>
    <cellStyle name="Normal 19 2 4 3" xfId="11868"/>
    <cellStyle name="Normal 19 2 4 3 2" xfId="11869"/>
    <cellStyle name="Normal 19 2 4 3 2 2" xfId="11870"/>
    <cellStyle name="Normal 19 2 4 3 3" xfId="11871"/>
    <cellStyle name="Normal 19 2 4 3 4" xfId="11872"/>
    <cellStyle name="Normal 19 2 4 4" xfId="11873"/>
    <cellStyle name="Normal 19 2 4 4 2" xfId="11874"/>
    <cellStyle name="Normal 19 2 4 4 2 2" xfId="11875"/>
    <cellStyle name="Normal 19 2 4 4 3" xfId="11876"/>
    <cellStyle name="Normal 19 2 4 4 4" xfId="11877"/>
    <cellStyle name="Normal 19 2 4 5" xfId="11878"/>
    <cellStyle name="Normal 19 2 4 5 2" xfId="11879"/>
    <cellStyle name="Normal 19 2 4 6" xfId="11880"/>
    <cellStyle name="Normal 19 2 4 7" xfId="11881"/>
    <cellStyle name="Normal 19 2 5" xfId="11882"/>
    <cellStyle name="Normal 19 2 5 2" xfId="11883"/>
    <cellStyle name="Normal 19 2 5 2 2" xfId="11884"/>
    <cellStyle name="Normal 19 2 5 3" xfId="11885"/>
    <cellStyle name="Normal 19 2 5 4" xfId="11886"/>
    <cellStyle name="Normal 19 2 6" xfId="11887"/>
    <cellStyle name="Normal 19 2 6 2" xfId="11888"/>
    <cellStyle name="Normal 19 2 6 2 2" xfId="11889"/>
    <cellStyle name="Normal 19 2 6 3" xfId="11890"/>
    <cellStyle name="Normal 19 2 6 4" xfId="11891"/>
    <cellStyle name="Normal 19 2 7" xfId="11892"/>
    <cellStyle name="Normal 19 2 7 2" xfId="11893"/>
    <cellStyle name="Normal 19 2 7 2 2" xfId="11894"/>
    <cellStyle name="Normal 19 2 7 3" xfId="11895"/>
    <cellStyle name="Normal 19 2 7 4" xfId="11896"/>
    <cellStyle name="Normal 19 2 8" xfId="11897"/>
    <cellStyle name="Normal 19 2 8 2" xfId="11898"/>
    <cellStyle name="Normal 19 2 8 2 2" xfId="11899"/>
    <cellStyle name="Normal 19 2 8 3" xfId="11900"/>
    <cellStyle name="Normal 19 2 9" xfId="11901"/>
    <cellStyle name="Normal 19 2 9 2" xfId="11902"/>
    <cellStyle name="Normal 19 3" xfId="11903"/>
    <cellStyle name="Normal 19 3 2" xfId="11904"/>
    <cellStyle name="Normal 19 3 2 2" xfId="11905"/>
    <cellStyle name="Normal 19 3 3" xfId="11906"/>
    <cellStyle name="Normal 19 3 4" xfId="11907"/>
    <cellStyle name="Normal 19 4" xfId="11908"/>
    <cellStyle name="Normal 19 5" xfId="11909"/>
    <cellStyle name="Normal 19 5 2" xfId="11910"/>
    <cellStyle name="Normal 19 5 2 2" xfId="11911"/>
    <cellStyle name="Normal 19 5 3" xfId="11912"/>
    <cellStyle name="Normal 19 6" xfId="11913"/>
    <cellStyle name="Normal 19 6 2" xfId="11914"/>
    <cellStyle name="Normal 19 7" xfId="11915"/>
    <cellStyle name="Normal 19 8" xfId="11916"/>
    <cellStyle name="Normal 2" xfId="11917"/>
    <cellStyle name="Normal 2 10" xfId="11918"/>
    <cellStyle name="Normal 2 10 2" xfId="11919"/>
    <cellStyle name="Normal 2 10 2 2" xfId="11920"/>
    <cellStyle name="Normal 2 10 2 3" xfId="19370"/>
    <cellStyle name="Normal 2 10 3" xfId="11921"/>
    <cellStyle name="Normal 2 11" xfId="11922"/>
    <cellStyle name="Normal 2 11 2" xfId="11923"/>
    <cellStyle name="Normal 2 11 2 2" xfId="27967"/>
    <cellStyle name="Normal 2 11 3" xfId="11924"/>
    <cellStyle name="Normal 2 12" xfId="11925"/>
    <cellStyle name="Normal 2 13" xfId="11926"/>
    <cellStyle name="Normal 2 14" xfId="11927"/>
    <cellStyle name="Normal 2 15" xfId="11928"/>
    <cellStyle name="Normal 2 16" xfId="11929"/>
    <cellStyle name="Normal 2 17" xfId="11930"/>
    <cellStyle name="Normal 2 18" xfId="11931"/>
    <cellStyle name="Normal 2 19" xfId="11932"/>
    <cellStyle name="Normal 2 2" xfId="11933"/>
    <cellStyle name="Normal 2 2 10" xfId="11934"/>
    <cellStyle name="Normal 2 2 2" xfId="11935"/>
    <cellStyle name="Normal 2 2 2 2" xfId="11936"/>
    <cellStyle name="Normal 2 2 2 2 2" xfId="11937"/>
    <cellStyle name="Normal 2 2 2 2 2 2" xfId="11938"/>
    <cellStyle name="Normal 2 2 2 2 2 2 2" xfId="11939"/>
    <cellStyle name="Normal 2 2 2 2 2 2 2 2" xfId="11940"/>
    <cellStyle name="Normal 2 2 2 2 2 2 2 3" xfId="19382"/>
    <cellStyle name="Normal 2 2 2 2 2 2 3" xfId="11941"/>
    <cellStyle name="Normal 2 2 2 2 2 3" xfId="11942"/>
    <cellStyle name="Normal 2 2 2 2 2 4" xfId="11943"/>
    <cellStyle name="Normal 2 2 2 2 2 4 2" xfId="11944"/>
    <cellStyle name="Normal 2 2 2 2 2 4 3" xfId="11945"/>
    <cellStyle name="Normal 2 2 2 2 2 4 4" xfId="11946"/>
    <cellStyle name="Normal 2 2 2 2 2 5" xfId="11947"/>
    <cellStyle name="Normal 2 2 2 2 3" xfId="11948"/>
    <cellStyle name="Normal 2 2 2 2 3 2" xfId="11949"/>
    <cellStyle name="Normal 2 2 2 2 3 2 2" xfId="11950"/>
    <cellStyle name="Normal 2 2 2 2 3 3" xfId="11951"/>
    <cellStyle name="Normal 2 2 2 2 4" xfId="11952"/>
    <cellStyle name="Normal 2 2 2 2 4 2" xfId="11953"/>
    <cellStyle name="Normal 2 2 2 2 4 3" xfId="11954"/>
    <cellStyle name="Normal 2 2 2 2 5" xfId="11955"/>
    <cellStyle name="Normal 2 2 2 2 5 2" xfId="11956"/>
    <cellStyle name="Normal 2 2 2 2 5 3" xfId="11957"/>
    <cellStyle name="Normal 2 2 2 2 6" xfId="11958"/>
    <cellStyle name="Normal 2 2 2 3" xfId="11959"/>
    <cellStyle name="Normal 2 2 2 3 2" xfId="11960"/>
    <cellStyle name="Normal 2 2 2 3 2 2" xfId="11961"/>
    <cellStyle name="Normal 2 2 2 3 2 3" xfId="11962"/>
    <cellStyle name="Normal 2 2 2 3 2 4" xfId="11963"/>
    <cellStyle name="Normal 2 2 2 3 2 4 2" xfId="11964"/>
    <cellStyle name="Normal 2 2 2 3 2 5" xfId="11965"/>
    <cellStyle name="Normal 2 2 2 3 2 6" xfId="11966"/>
    <cellStyle name="Normal 2 2 2 4" xfId="11967"/>
    <cellStyle name="Normal 2 2 2 4 2" xfId="11968"/>
    <cellStyle name="Normal 2 2 2 4 3" xfId="11969"/>
    <cellStyle name="Normal 2 2 2 4 4" xfId="11970"/>
    <cellStyle name="Normal 2 2 2 5" xfId="11971"/>
    <cellStyle name="Normal 2 2 2 5 2" xfId="11972"/>
    <cellStyle name="Normal 2 2 2 5 2 2" xfId="11973"/>
    <cellStyle name="Normal 2 2 2 5 3" xfId="11974"/>
    <cellStyle name="Normal 2 2 2 6" xfId="11975"/>
    <cellStyle name="Normal 2 2 2 6 2" xfId="11976"/>
    <cellStyle name="Normal 2 2 2 7" xfId="11977"/>
    <cellStyle name="Normal 2 2 2 8" xfId="11978"/>
    <cellStyle name="Normal 2 2 3" xfId="11979"/>
    <cellStyle name="Normal 2 2 3 2" xfId="11980"/>
    <cellStyle name="Normal 2 2 3 3" xfId="11981"/>
    <cellStyle name="Normal 2 2 4" xfId="11982"/>
    <cellStyle name="Normal 2 2 4 2" xfId="11983"/>
    <cellStyle name="Normal 2 2 4 3" xfId="11984"/>
    <cellStyle name="Normal 2 2 4 4" xfId="11985"/>
    <cellStyle name="Normal 2 2 5" xfId="11986"/>
    <cellStyle name="Normal 2 2 5 2" xfId="11987"/>
    <cellStyle name="Normal 2 2 5 3" xfId="11988"/>
    <cellStyle name="Normal 2 2 5 3 2" xfId="11989"/>
    <cellStyle name="Normal 2 2 5 4" xfId="11990"/>
    <cellStyle name="Normal 2 2 6" xfId="11991"/>
    <cellStyle name="Normal 2 2 6 2" xfId="11992"/>
    <cellStyle name="Normal 2 2 6 2 2" xfId="11993"/>
    <cellStyle name="Normal 2 2 6 3" xfId="11994"/>
    <cellStyle name="Normal 2 2 6 3 2" xfId="11995"/>
    <cellStyle name="Normal 2 2 6 4" xfId="11996"/>
    <cellStyle name="Normal 2 2 7" xfId="11997"/>
    <cellStyle name="Normal 2 2 7 2" xfId="11998"/>
    <cellStyle name="Normal 2 2 7 2 2" xfId="11999"/>
    <cellStyle name="Normal 2 2 7 3" xfId="12000"/>
    <cellStyle name="Normal 2 2 8" xfId="12001"/>
    <cellStyle name="Normal 2 2 8 2" xfId="12002"/>
    <cellStyle name="Normal 2 2 8 3" xfId="12003"/>
    <cellStyle name="Normal 2 2 9" xfId="12004"/>
    <cellStyle name="Normal 2 2_001- PRESUPUESTO AILA  (26 DE JULIO DEL 2010)" xfId="12005"/>
    <cellStyle name="Normal 2 20" xfId="12006"/>
    <cellStyle name="Normal 2 21" xfId="12007"/>
    <cellStyle name="Normal 2 22" xfId="12008"/>
    <cellStyle name="Normal 2 23" xfId="12009"/>
    <cellStyle name="Normal 2 24" xfId="12010"/>
    <cellStyle name="Normal 2 25" xfId="12011"/>
    <cellStyle name="Normal 2 26" xfId="12012"/>
    <cellStyle name="Normal 2 27" xfId="12013"/>
    <cellStyle name="Normal 2 28" xfId="12014"/>
    <cellStyle name="Normal 2 29" xfId="12015"/>
    <cellStyle name="Normal 2 3" xfId="12016"/>
    <cellStyle name="Normal 2 3 2" xfId="12017"/>
    <cellStyle name="Normal 2 3 2 2" xfId="12018"/>
    <cellStyle name="Normal 2 3 2 2 2" xfId="12019"/>
    <cellStyle name="Normal 2 3 2 2 2 2" xfId="12020"/>
    <cellStyle name="Normal 2 3 2 2 3" xfId="12021"/>
    <cellStyle name="Normal 2 3 2 2 4" xfId="12022"/>
    <cellStyle name="Normal 2 3 2 2 5" xfId="12023"/>
    <cellStyle name="Normal 2 3 2 3" xfId="12024"/>
    <cellStyle name="Normal 2 3 3" xfId="12025"/>
    <cellStyle name="Normal 2 3 3 2" xfId="12026"/>
    <cellStyle name="Normal 2 3 3 2 2" xfId="12027"/>
    <cellStyle name="Normal 2 3 3 2 2 2" xfId="12028"/>
    <cellStyle name="Normal 2 3 3 2 2 2 2" xfId="12029"/>
    <cellStyle name="Normal 2 3 3 2 2 3" xfId="12030"/>
    <cellStyle name="Normal 2 3 3 2 2 4" xfId="12031"/>
    <cellStyle name="Normal 2 3 3 2 3" xfId="12032"/>
    <cellStyle name="Normal 2 3 3 2 3 2" xfId="12033"/>
    <cellStyle name="Normal 2 3 3 2 3 2 2" xfId="12034"/>
    <cellStyle name="Normal 2 3 3 2 3 3" xfId="12035"/>
    <cellStyle name="Normal 2 3 3 2 3 4" xfId="12036"/>
    <cellStyle name="Normal 2 3 3 2 4" xfId="12037"/>
    <cellStyle name="Normal 2 3 3 2 4 2" xfId="12038"/>
    <cellStyle name="Normal 2 3 3 2 4 2 2" xfId="12039"/>
    <cellStyle name="Normal 2 3 3 2 4 3" xfId="12040"/>
    <cellStyle name="Normal 2 3 3 2 4 4" xfId="12041"/>
    <cellStyle name="Normal 2 3 3 2 5" xfId="12042"/>
    <cellStyle name="Normal 2 3 3 2 5 2" xfId="12043"/>
    <cellStyle name="Normal 2 3 3 2 6" xfId="12044"/>
    <cellStyle name="Normal 2 3 3 2 7" xfId="12045"/>
    <cellStyle name="Normal 2 3 3 3" xfId="12046"/>
    <cellStyle name="Normal 2 3 3 3 2" xfId="12047"/>
    <cellStyle name="Normal 2 3 3 3 2 2" xfId="12048"/>
    <cellStyle name="Normal 2 3 3 3 3" xfId="12049"/>
    <cellStyle name="Normal 2 3 3 3 4" xfId="12050"/>
    <cellStyle name="Normal 2 3 3 4" xfId="12051"/>
    <cellStyle name="Normal 2 3 3 4 2" xfId="12052"/>
    <cellStyle name="Normal 2 3 3 4 2 2" xfId="12053"/>
    <cellStyle name="Normal 2 3 3 4 3" xfId="12054"/>
    <cellStyle name="Normal 2 3 3 4 4" xfId="12055"/>
    <cellStyle name="Normal 2 3 3 5" xfId="12056"/>
    <cellStyle name="Normal 2 3 3 5 2" xfId="12057"/>
    <cellStyle name="Normal 2 3 3 5 2 2" xfId="12058"/>
    <cellStyle name="Normal 2 3 3 5 3" xfId="12059"/>
    <cellStyle name="Normal 2 3 3 5 4" xfId="12060"/>
    <cellStyle name="Normal 2 3 3 6" xfId="12061"/>
    <cellStyle name="Normal 2 3 4" xfId="12062"/>
    <cellStyle name="Normal 2 3 4 2" xfId="12063"/>
    <cellStyle name="Normal 2 3 4 2 2" xfId="12064"/>
    <cellStyle name="Normal 2 3 4 2 2 2" xfId="12065"/>
    <cellStyle name="Normal 2 3 4 2 2 2 2" xfId="12066"/>
    <cellStyle name="Normal 2 3 4 2 2 3" xfId="12067"/>
    <cellStyle name="Normal 2 3 4 2 2 4" xfId="12068"/>
    <cellStyle name="Normal 2 3 4 2 3" xfId="12069"/>
    <cellStyle name="Normal 2 3 4 2 3 2" xfId="12070"/>
    <cellStyle name="Normal 2 3 4 2 3 2 2" xfId="12071"/>
    <cellStyle name="Normal 2 3 4 2 3 3" xfId="12072"/>
    <cellStyle name="Normal 2 3 4 2 3 4" xfId="12073"/>
    <cellStyle name="Normal 2 3 4 2 4" xfId="12074"/>
    <cellStyle name="Normal 2 3 4 2 4 2" xfId="12075"/>
    <cellStyle name="Normal 2 3 4 2 4 2 2" xfId="12076"/>
    <cellStyle name="Normal 2 3 4 2 4 3" xfId="12077"/>
    <cellStyle name="Normal 2 3 4 2 4 4" xfId="12078"/>
    <cellStyle name="Normal 2 3 4 2 5" xfId="12079"/>
    <cellStyle name="Normal 2 3 4 2 5 2" xfId="12080"/>
    <cellStyle name="Normal 2 3 4 2 6" xfId="12081"/>
    <cellStyle name="Normal 2 3 4 2 7" xfId="12082"/>
    <cellStyle name="Normal 2 3 4 3" xfId="12083"/>
    <cellStyle name="Normal 2 3 4 3 2" xfId="12084"/>
    <cellStyle name="Normal 2 3 4 3 2 2" xfId="12085"/>
    <cellStyle name="Normal 2 3 4 3 3" xfId="12086"/>
    <cellStyle name="Normal 2 3 4 3 4" xfId="12087"/>
    <cellStyle name="Normal 2 3 4 4" xfId="12088"/>
    <cellStyle name="Normal 2 3 4 4 2" xfId="12089"/>
    <cellStyle name="Normal 2 3 4 4 2 2" xfId="12090"/>
    <cellStyle name="Normal 2 3 4 4 3" xfId="12091"/>
    <cellStyle name="Normal 2 3 4 4 4" xfId="12092"/>
    <cellStyle name="Normal 2 3 4 5" xfId="12093"/>
    <cellStyle name="Normal 2 3 4 5 2" xfId="12094"/>
    <cellStyle name="Normal 2 3 4 5 2 2" xfId="12095"/>
    <cellStyle name="Normal 2 3 4 5 3" xfId="12096"/>
    <cellStyle name="Normal 2 3 4 5 4" xfId="12097"/>
    <cellStyle name="Normal 2 3 4 6" xfId="12098"/>
    <cellStyle name="Normal 2 3 4 6 2" xfId="12099"/>
    <cellStyle name="Normal 2 3 4 6 3" xfId="12100"/>
    <cellStyle name="Normal 2 3 4 7" xfId="12101"/>
    <cellStyle name="Normal 2 3 4 7 2" xfId="12102"/>
    <cellStyle name="Normal 2 3 4 8" xfId="12103"/>
    <cellStyle name="Normal 2 3 5" xfId="12104"/>
    <cellStyle name="Normal 2 3 5 2" xfId="12105"/>
    <cellStyle name="Normal 2 3 5 2 2" xfId="12106"/>
    <cellStyle name="Normal 2 3 5 2 2 2" xfId="12107"/>
    <cellStyle name="Normal 2 3 5 2 3" xfId="12108"/>
    <cellStyle name="Normal 2 3 5 2 4" xfId="12109"/>
    <cellStyle name="Normal 2 3 5 3" xfId="12110"/>
    <cellStyle name="Normal 2 3 5 3 2" xfId="12111"/>
    <cellStyle name="Normal 2 3 5 3 2 2" xfId="12112"/>
    <cellStyle name="Normal 2 3 5 3 3" xfId="12113"/>
    <cellStyle name="Normal 2 3 5 3 4" xfId="12114"/>
    <cellStyle name="Normal 2 3 5 4" xfId="12115"/>
    <cellStyle name="Normal 2 3 5 4 2" xfId="12116"/>
    <cellStyle name="Normal 2 3 5 4 2 2" xfId="12117"/>
    <cellStyle name="Normal 2 3 5 4 3" xfId="12118"/>
    <cellStyle name="Normal 2 3 5 4 4" xfId="12119"/>
    <cellStyle name="Normal 2 3 5 5" xfId="12120"/>
    <cellStyle name="Normal 2 3 5 5 2" xfId="12121"/>
    <cellStyle name="Normal 2 3 5 6" xfId="12122"/>
    <cellStyle name="Normal 2 3 5 7" xfId="12123"/>
    <cellStyle name="Normal 2 3 6" xfId="12124"/>
    <cellStyle name="Normal 2 3 6 2" xfId="12125"/>
    <cellStyle name="Normal 2 3 6 2 2" xfId="12126"/>
    <cellStyle name="Normal 2 3 6 2 2 2" xfId="12127"/>
    <cellStyle name="Normal 2 3 6 2 3" xfId="12128"/>
    <cellStyle name="Normal 2 3 6 2 4" xfId="12129"/>
    <cellStyle name="Normal 2 3 6 3" xfId="12130"/>
    <cellStyle name="Normal 2 3 6 3 2" xfId="12131"/>
    <cellStyle name="Normal 2 3 6 3 2 2" xfId="12132"/>
    <cellStyle name="Normal 2 3 6 3 3" xfId="12133"/>
    <cellStyle name="Normal 2 3 6 3 4" xfId="12134"/>
    <cellStyle name="Normal 2 3 6 4" xfId="12135"/>
    <cellStyle name="Normal 2 3 6 4 2" xfId="12136"/>
    <cellStyle name="Normal 2 3 6 4 2 2" xfId="12137"/>
    <cellStyle name="Normal 2 3 6 4 3" xfId="12138"/>
    <cellStyle name="Normal 2 3 6 4 4" xfId="12139"/>
    <cellStyle name="Normal 2 3 6 5" xfId="12140"/>
    <cellStyle name="Normal 2 3 6 5 2" xfId="12141"/>
    <cellStyle name="Normal 2 3 6 6" xfId="12142"/>
    <cellStyle name="Normal 2 3 6 7" xfId="12143"/>
    <cellStyle name="Normal 2 3 7" xfId="12144"/>
    <cellStyle name="Normal 2 3 7 2" xfId="12145"/>
    <cellStyle name="Normal 2 3 7 3" xfId="12146"/>
    <cellStyle name="Normal 2 3 7 4" xfId="12147"/>
    <cellStyle name="Normal 2 3 7 5" xfId="12148"/>
    <cellStyle name="Normal 2 3 8" xfId="12149"/>
    <cellStyle name="Normal 2 30" xfId="12150"/>
    <cellStyle name="Normal 2 31" xfId="12151"/>
    <cellStyle name="Normal 2 32" xfId="12152"/>
    <cellStyle name="Normal 2 33" xfId="12153"/>
    <cellStyle name="Normal 2 34" xfId="12154"/>
    <cellStyle name="Normal 2 35" xfId="12155"/>
    <cellStyle name="Normal 2 36" xfId="12156"/>
    <cellStyle name="Normal 2 37" xfId="12157"/>
    <cellStyle name="Normal 2 4" xfId="12158"/>
    <cellStyle name="Normal 2 4 2" xfId="12159"/>
    <cellStyle name="Normal 2 4 3" xfId="12160"/>
    <cellStyle name="Normal 2 4 3 2" xfId="12161"/>
    <cellStyle name="Normal 2 4 4" xfId="12162"/>
    <cellStyle name="Normal 2 4 5" xfId="12163"/>
    <cellStyle name="Normal 2 4 6" xfId="12164"/>
    <cellStyle name="Normal 2 4 6 2" xfId="12165"/>
    <cellStyle name="Normal 2 4 7" xfId="12166"/>
    <cellStyle name="Normal 2 4 8" xfId="27968"/>
    <cellStyle name="Normal 2 5" xfId="12167"/>
    <cellStyle name="Normal 2 5 2" xfId="12168"/>
    <cellStyle name="Normal 2 5 2 2" xfId="12169"/>
    <cellStyle name="Normal 2 5 2 3" xfId="12170"/>
    <cellStyle name="Normal 2 5 2 4" xfId="12171"/>
    <cellStyle name="Normal 2 5 3" xfId="12172"/>
    <cellStyle name="Normal 2 5 3 2" xfId="12173"/>
    <cellStyle name="Normal 2 5 3 3" xfId="12174"/>
    <cellStyle name="Normal 2 5 3 4" xfId="12175"/>
    <cellStyle name="Normal 2 5 4" xfId="12176"/>
    <cellStyle name="Normal 2 5 5" xfId="12177"/>
    <cellStyle name="Normal 2 5 5 2" xfId="12178"/>
    <cellStyle name="Normal 2 5 6" xfId="12179"/>
    <cellStyle name="Normal 2 6" xfId="12180"/>
    <cellStyle name="Normal 2 6 2" xfId="12181"/>
    <cellStyle name="Normal 2 6 3" xfId="12182"/>
    <cellStyle name="Normal 2 7" xfId="12183"/>
    <cellStyle name="Normal 2 7 2" xfId="12184"/>
    <cellStyle name="Normal 2 8" xfId="12185"/>
    <cellStyle name="Normal 2 9" xfId="12186"/>
    <cellStyle name="Normal 2 9 2" xfId="12187"/>
    <cellStyle name="Normal 2 9 3" xfId="24927"/>
    <cellStyle name="Normal 2_001- PRESUPUESTO AILA  (26 DE JULIO DEL 2010)" xfId="12188"/>
    <cellStyle name="Normal 20" xfId="12189"/>
    <cellStyle name="Normal 20 2" xfId="12190"/>
    <cellStyle name="Normal 20 2 10" xfId="12191"/>
    <cellStyle name="Normal 20 2 10 2" xfId="12192"/>
    <cellStyle name="Normal 20 2 11" xfId="12193"/>
    <cellStyle name="Normal 20 2 2" xfId="12194"/>
    <cellStyle name="Normal 20 2 2 2" xfId="12195"/>
    <cellStyle name="Normal 20 2 2 2 2" xfId="12196"/>
    <cellStyle name="Normal 20 2 2 2 2 2" xfId="12197"/>
    <cellStyle name="Normal 20 2 2 2 2 2 2" xfId="12198"/>
    <cellStyle name="Normal 20 2 2 2 2 3" xfId="12199"/>
    <cellStyle name="Normal 20 2 2 2 2 4" xfId="12200"/>
    <cellStyle name="Normal 20 2 2 2 3" xfId="12201"/>
    <cellStyle name="Normal 20 2 2 2 3 2" xfId="12202"/>
    <cellStyle name="Normal 20 2 2 2 3 2 2" xfId="12203"/>
    <cellStyle name="Normal 20 2 2 2 3 3" xfId="12204"/>
    <cellStyle name="Normal 20 2 2 2 3 4" xfId="12205"/>
    <cellStyle name="Normal 20 2 2 2 4" xfId="12206"/>
    <cellStyle name="Normal 20 2 2 2 4 2" xfId="12207"/>
    <cellStyle name="Normal 20 2 2 2 4 2 2" xfId="12208"/>
    <cellStyle name="Normal 20 2 2 2 4 3" xfId="12209"/>
    <cellStyle name="Normal 20 2 2 2 4 4" xfId="12210"/>
    <cellStyle name="Normal 20 2 2 2 5" xfId="12211"/>
    <cellStyle name="Normal 20 2 2 2 5 2" xfId="12212"/>
    <cellStyle name="Normal 20 2 2 2 6" xfId="12213"/>
    <cellStyle name="Normal 20 2 2 2 7" xfId="12214"/>
    <cellStyle name="Normal 20 2 2 3" xfId="12215"/>
    <cellStyle name="Normal 20 2 2 3 2" xfId="12216"/>
    <cellStyle name="Normal 20 2 2 3 2 2" xfId="12217"/>
    <cellStyle name="Normal 20 2 2 3 3" xfId="12218"/>
    <cellStyle name="Normal 20 2 2 3 4" xfId="12219"/>
    <cellStyle name="Normal 20 2 2 4" xfId="12220"/>
    <cellStyle name="Normal 20 2 2 4 2" xfId="12221"/>
    <cellStyle name="Normal 20 2 2 4 2 2" xfId="12222"/>
    <cellStyle name="Normal 20 2 2 4 3" xfId="12223"/>
    <cellStyle name="Normal 20 2 2 4 4" xfId="12224"/>
    <cellStyle name="Normal 20 2 2 5" xfId="12225"/>
    <cellStyle name="Normal 20 2 2 5 2" xfId="12226"/>
    <cellStyle name="Normal 20 2 2 5 2 2" xfId="12227"/>
    <cellStyle name="Normal 20 2 2 5 3" xfId="12228"/>
    <cellStyle name="Normal 20 2 2 5 4" xfId="12229"/>
    <cellStyle name="Normal 20 2 2 6" xfId="12230"/>
    <cellStyle name="Normal 20 2 2 6 2" xfId="12231"/>
    <cellStyle name="Normal 20 2 2 7" xfId="12232"/>
    <cellStyle name="Normal 20 2 2 8" xfId="12233"/>
    <cellStyle name="Normal 20 2 3" xfId="12234"/>
    <cellStyle name="Normal 20 2 3 2" xfId="12235"/>
    <cellStyle name="Normal 20 2 3 2 2" xfId="12236"/>
    <cellStyle name="Normal 20 2 3 2 2 2" xfId="12237"/>
    <cellStyle name="Normal 20 2 3 2 2 2 2" xfId="12238"/>
    <cellStyle name="Normal 20 2 3 2 2 3" xfId="12239"/>
    <cellStyle name="Normal 20 2 3 2 2 4" xfId="12240"/>
    <cellStyle name="Normal 20 2 3 2 3" xfId="12241"/>
    <cellStyle name="Normal 20 2 3 2 3 2" xfId="12242"/>
    <cellStyle name="Normal 20 2 3 2 3 2 2" xfId="12243"/>
    <cellStyle name="Normal 20 2 3 2 3 3" xfId="12244"/>
    <cellStyle name="Normal 20 2 3 2 3 4" xfId="12245"/>
    <cellStyle name="Normal 20 2 3 2 4" xfId="12246"/>
    <cellStyle name="Normal 20 2 3 2 4 2" xfId="12247"/>
    <cellStyle name="Normal 20 2 3 2 4 2 2" xfId="12248"/>
    <cellStyle name="Normal 20 2 3 2 4 3" xfId="12249"/>
    <cellStyle name="Normal 20 2 3 2 4 4" xfId="12250"/>
    <cellStyle name="Normal 20 2 3 2 5" xfId="12251"/>
    <cellStyle name="Normal 20 2 3 2 5 2" xfId="12252"/>
    <cellStyle name="Normal 20 2 3 2 6" xfId="12253"/>
    <cellStyle name="Normal 20 2 3 2 7" xfId="12254"/>
    <cellStyle name="Normal 20 2 3 3" xfId="12255"/>
    <cellStyle name="Normal 20 2 3 3 2" xfId="12256"/>
    <cellStyle name="Normal 20 2 3 3 2 2" xfId="12257"/>
    <cellStyle name="Normal 20 2 3 3 3" xfId="12258"/>
    <cellStyle name="Normal 20 2 3 3 4" xfId="12259"/>
    <cellStyle name="Normal 20 2 3 4" xfId="12260"/>
    <cellStyle name="Normal 20 2 3 4 2" xfId="12261"/>
    <cellStyle name="Normal 20 2 3 4 2 2" xfId="12262"/>
    <cellStyle name="Normal 20 2 3 4 3" xfId="12263"/>
    <cellStyle name="Normal 20 2 3 4 4" xfId="12264"/>
    <cellStyle name="Normal 20 2 3 5" xfId="12265"/>
    <cellStyle name="Normal 20 2 3 5 2" xfId="12266"/>
    <cellStyle name="Normal 20 2 3 5 2 2" xfId="12267"/>
    <cellStyle name="Normal 20 2 3 5 3" xfId="12268"/>
    <cellStyle name="Normal 20 2 3 5 4" xfId="12269"/>
    <cellStyle name="Normal 20 2 3 6" xfId="12270"/>
    <cellStyle name="Normal 20 2 3 6 2" xfId="12271"/>
    <cellStyle name="Normal 20 2 3 7" xfId="12272"/>
    <cellStyle name="Normal 20 2 3 8" xfId="12273"/>
    <cellStyle name="Normal 20 2 4" xfId="12274"/>
    <cellStyle name="Normal 20 2 4 2" xfId="12275"/>
    <cellStyle name="Normal 20 2 4 2 2" xfId="12276"/>
    <cellStyle name="Normal 20 2 4 2 2 2" xfId="12277"/>
    <cellStyle name="Normal 20 2 4 2 3" xfId="12278"/>
    <cellStyle name="Normal 20 2 4 2 4" xfId="12279"/>
    <cellStyle name="Normal 20 2 4 3" xfId="12280"/>
    <cellStyle name="Normal 20 2 4 3 2" xfId="12281"/>
    <cellStyle name="Normal 20 2 4 3 2 2" xfId="12282"/>
    <cellStyle name="Normal 20 2 4 3 3" xfId="12283"/>
    <cellStyle name="Normal 20 2 4 3 4" xfId="12284"/>
    <cellStyle name="Normal 20 2 4 4" xfId="12285"/>
    <cellStyle name="Normal 20 2 4 4 2" xfId="12286"/>
    <cellStyle name="Normal 20 2 4 4 2 2" xfId="12287"/>
    <cellStyle name="Normal 20 2 4 4 3" xfId="12288"/>
    <cellStyle name="Normal 20 2 4 4 4" xfId="12289"/>
    <cellStyle name="Normal 20 2 4 5" xfId="12290"/>
    <cellStyle name="Normal 20 2 4 5 2" xfId="12291"/>
    <cellStyle name="Normal 20 2 4 6" xfId="12292"/>
    <cellStyle name="Normal 20 2 4 7" xfId="12293"/>
    <cellStyle name="Normal 20 2 5" xfId="12294"/>
    <cellStyle name="Normal 20 2 5 2" xfId="12295"/>
    <cellStyle name="Normal 20 2 5 2 2" xfId="12296"/>
    <cellStyle name="Normal 20 2 5 3" xfId="12297"/>
    <cellStyle name="Normal 20 2 5 4" xfId="12298"/>
    <cellStyle name="Normal 20 2 6" xfId="12299"/>
    <cellStyle name="Normal 20 2 6 2" xfId="12300"/>
    <cellStyle name="Normal 20 2 6 2 2" xfId="12301"/>
    <cellStyle name="Normal 20 2 6 3" xfId="12302"/>
    <cellStyle name="Normal 20 2 6 4" xfId="12303"/>
    <cellStyle name="Normal 20 2 7" xfId="12304"/>
    <cellStyle name="Normal 20 2 7 2" xfId="12305"/>
    <cellStyle name="Normal 20 2 7 2 2" xfId="12306"/>
    <cellStyle name="Normal 20 2 7 3" xfId="12307"/>
    <cellStyle name="Normal 20 2 7 4" xfId="12308"/>
    <cellStyle name="Normal 20 2 8" xfId="12309"/>
    <cellStyle name="Normal 20 2 8 2" xfId="12310"/>
    <cellStyle name="Normal 20 2 8 2 2" xfId="12311"/>
    <cellStyle name="Normal 20 2 8 3" xfId="12312"/>
    <cellStyle name="Normal 20 2 9" xfId="12313"/>
    <cellStyle name="Normal 20 2 9 2" xfId="12314"/>
    <cellStyle name="Normal 20 3" xfId="12315"/>
    <cellStyle name="Normal 20 3 2" xfId="12316"/>
    <cellStyle name="Normal 20 3 2 2" xfId="12317"/>
    <cellStyle name="Normal 20 3 3" xfId="12318"/>
    <cellStyle name="Normal 20 3 4" xfId="12319"/>
    <cellStyle name="Normal 20 4" xfId="12320"/>
    <cellStyle name="Normal 20 5" xfId="12321"/>
    <cellStyle name="Normal 20 5 2" xfId="12322"/>
    <cellStyle name="Normal 20 5 2 2" xfId="12323"/>
    <cellStyle name="Normal 20 5 3" xfId="12324"/>
    <cellStyle name="Normal 20 6" xfId="12325"/>
    <cellStyle name="Normal 20 7" xfId="12326"/>
    <cellStyle name="Normal 21" xfId="12327"/>
    <cellStyle name="Normal 21 2" xfId="12328"/>
    <cellStyle name="Normal 21 2 2" xfId="12329"/>
    <cellStyle name="Normal 21 2 2 2" xfId="12330"/>
    <cellStyle name="Normal 21 2 2 2 2" xfId="12331"/>
    <cellStyle name="Normal 21 2 2 2 2 2" xfId="12332"/>
    <cellStyle name="Normal 21 2 2 2 2 2 2" xfId="12333"/>
    <cellStyle name="Normal 21 2 2 2 2 3" xfId="12334"/>
    <cellStyle name="Normal 21 2 2 2 2 4" xfId="12335"/>
    <cellStyle name="Normal 21 2 2 2 3" xfId="12336"/>
    <cellStyle name="Normal 21 2 2 2 3 2" xfId="12337"/>
    <cellStyle name="Normal 21 2 2 2 3 2 2" xfId="12338"/>
    <cellStyle name="Normal 21 2 2 2 3 3" xfId="12339"/>
    <cellStyle name="Normal 21 2 2 2 3 4" xfId="12340"/>
    <cellStyle name="Normal 21 2 2 2 4" xfId="12341"/>
    <cellStyle name="Normal 21 2 2 2 4 2" xfId="12342"/>
    <cellStyle name="Normal 21 2 2 2 4 2 2" xfId="12343"/>
    <cellStyle name="Normal 21 2 2 2 4 3" xfId="12344"/>
    <cellStyle name="Normal 21 2 2 2 4 4" xfId="12345"/>
    <cellStyle name="Normal 21 2 2 2 5" xfId="12346"/>
    <cellStyle name="Normal 21 2 2 2 5 2" xfId="12347"/>
    <cellStyle name="Normal 21 2 2 2 6" xfId="12348"/>
    <cellStyle name="Normal 21 2 2 2 7" xfId="12349"/>
    <cellStyle name="Normal 21 2 2 3" xfId="12350"/>
    <cellStyle name="Normal 21 2 2 3 2" xfId="12351"/>
    <cellStyle name="Normal 21 2 2 3 2 2" xfId="12352"/>
    <cellStyle name="Normal 21 2 2 3 3" xfId="12353"/>
    <cellStyle name="Normal 21 2 2 3 4" xfId="12354"/>
    <cellStyle name="Normal 21 2 2 4" xfId="12355"/>
    <cellStyle name="Normal 21 2 2 4 2" xfId="12356"/>
    <cellStyle name="Normal 21 2 2 4 2 2" xfId="12357"/>
    <cellStyle name="Normal 21 2 2 4 3" xfId="12358"/>
    <cellStyle name="Normal 21 2 2 4 4" xfId="12359"/>
    <cellStyle name="Normal 21 2 2 5" xfId="12360"/>
    <cellStyle name="Normal 21 2 2 5 2" xfId="12361"/>
    <cellStyle name="Normal 21 2 2 5 2 2" xfId="12362"/>
    <cellStyle name="Normal 21 2 2 5 3" xfId="12363"/>
    <cellStyle name="Normal 21 2 2 5 4" xfId="12364"/>
    <cellStyle name="Normal 21 2 2 6" xfId="12365"/>
    <cellStyle name="Normal 21 2 2 6 2" xfId="12366"/>
    <cellStyle name="Normal 21 2 2 7" xfId="12367"/>
    <cellStyle name="Normal 21 2 2 8" xfId="12368"/>
    <cellStyle name="Normal 21 2 3" xfId="12369"/>
    <cellStyle name="Normal 21 2 3 2" xfId="12370"/>
    <cellStyle name="Normal 21 2 3 2 2" xfId="12371"/>
    <cellStyle name="Normal 21 2 3 2 2 2" xfId="12372"/>
    <cellStyle name="Normal 21 2 3 2 2 2 2" xfId="12373"/>
    <cellStyle name="Normal 21 2 3 2 2 3" xfId="12374"/>
    <cellStyle name="Normal 21 2 3 2 2 4" xfId="12375"/>
    <cellStyle name="Normal 21 2 3 2 3" xfId="12376"/>
    <cellStyle name="Normal 21 2 3 2 3 2" xfId="12377"/>
    <cellStyle name="Normal 21 2 3 2 3 2 2" xfId="12378"/>
    <cellStyle name="Normal 21 2 3 2 3 3" xfId="12379"/>
    <cellStyle name="Normal 21 2 3 2 3 4" xfId="12380"/>
    <cellStyle name="Normal 21 2 3 2 4" xfId="12381"/>
    <cellStyle name="Normal 21 2 3 2 4 2" xfId="12382"/>
    <cellStyle name="Normal 21 2 3 2 4 2 2" xfId="12383"/>
    <cellStyle name="Normal 21 2 3 2 4 3" xfId="12384"/>
    <cellStyle name="Normal 21 2 3 2 4 4" xfId="12385"/>
    <cellStyle name="Normal 21 2 3 2 5" xfId="12386"/>
    <cellStyle name="Normal 21 2 3 2 5 2" xfId="12387"/>
    <cellStyle name="Normal 21 2 3 2 6" xfId="12388"/>
    <cellStyle name="Normal 21 2 3 2 7" xfId="12389"/>
    <cellStyle name="Normal 21 2 3 3" xfId="12390"/>
    <cellStyle name="Normal 21 2 3 3 2" xfId="12391"/>
    <cellStyle name="Normal 21 2 3 3 2 2" xfId="12392"/>
    <cellStyle name="Normal 21 2 3 3 3" xfId="12393"/>
    <cellStyle name="Normal 21 2 3 3 4" xfId="12394"/>
    <cellStyle name="Normal 21 2 3 4" xfId="12395"/>
    <cellStyle name="Normal 21 2 3 4 2" xfId="12396"/>
    <cellStyle name="Normal 21 2 3 4 2 2" xfId="12397"/>
    <cellStyle name="Normal 21 2 3 4 3" xfId="12398"/>
    <cellStyle name="Normal 21 2 3 4 4" xfId="12399"/>
    <cellStyle name="Normal 21 2 3 5" xfId="12400"/>
    <cellStyle name="Normal 21 2 3 5 2" xfId="12401"/>
    <cellStyle name="Normal 21 2 3 5 2 2" xfId="12402"/>
    <cellStyle name="Normal 21 2 3 5 3" xfId="12403"/>
    <cellStyle name="Normal 21 2 3 5 4" xfId="12404"/>
    <cellStyle name="Normal 21 2 3 6" xfId="12405"/>
    <cellStyle name="Normal 21 2 3 6 2" xfId="12406"/>
    <cellStyle name="Normal 21 2 3 7" xfId="12407"/>
    <cellStyle name="Normal 21 2 3 8" xfId="12408"/>
    <cellStyle name="Normal 21 2 4" xfId="12409"/>
    <cellStyle name="Normal 21 2 4 2" xfId="12410"/>
    <cellStyle name="Normal 21 2 4 2 2" xfId="12411"/>
    <cellStyle name="Normal 21 2 4 2 2 2" xfId="12412"/>
    <cellStyle name="Normal 21 2 4 2 3" xfId="12413"/>
    <cellStyle name="Normal 21 2 4 2 4" xfId="12414"/>
    <cellStyle name="Normal 21 2 4 3" xfId="12415"/>
    <cellStyle name="Normal 21 2 4 3 2" xfId="12416"/>
    <cellStyle name="Normal 21 2 4 3 2 2" xfId="12417"/>
    <cellStyle name="Normal 21 2 4 3 3" xfId="12418"/>
    <cellStyle name="Normal 21 2 4 3 4" xfId="12419"/>
    <cellStyle name="Normal 21 2 4 4" xfId="12420"/>
    <cellStyle name="Normal 21 2 4 4 2" xfId="12421"/>
    <cellStyle name="Normal 21 2 4 4 2 2" xfId="12422"/>
    <cellStyle name="Normal 21 2 4 4 3" xfId="12423"/>
    <cellStyle name="Normal 21 2 4 4 4" xfId="12424"/>
    <cellStyle name="Normal 21 2 4 5" xfId="12425"/>
    <cellStyle name="Normal 21 2 4 5 2" xfId="12426"/>
    <cellStyle name="Normal 21 2 4 6" xfId="12427"/>
    <cellStyle name="Normal 21 2 4 7" xfId="12428"/>
    <cellStyle name="Normal 21 2 5" xfId="12429"/>
    <cellStyle name="Normal 21 2 5 2" xfId="12430"/>
    <cellStyle name="Normal 21 2 5 2 2" xfId="12431"/>
    <cellStyle name="Normal 21 2 5 3" xfId="12432"/>
    <cellStyle name="Normal 21 2 5 4" xfId="12433"/>
    <cellStyle name="Normal 21 2 6" xfId="12434"/>
    <cellStyle name="Normal 21 2 6 2" xfId="12435"/>
    <cellStyle name="Normal 21 2 6 2 2" xfId="12436"/>
    <cellStyle name="Normal 21 2 6 3" xfId="12437"/>
    <cellStyle name="Normal 21 2 6 4" xfId="12438"/>
    <cellStyle name="Normal 21 2 7" xfId="12439"/>
    <cellStyle name="Normal 21 2 7 2" xfId="12440"/>
    <cellStyle name="Normal 21 2 7 2 2" xfId="12441"/>
    <cellStyle name="Normal 21 2 7 3" xfId="12442"/>
    <cellStyle name="Normal 21 2 7 4" xfId="12443"/>
    <cellStyle name="Normal 21 2 8" xfId="12444"/>
    <cellStyle name="Normal 21 3" xfId="12445"/>
    <cellStyle name="Normal 21 4" xfId="12446"/>
    <cellStyle name="Normal 21 5" xfId="12447"/>
    <cellStyle name="Normal 21 5 2" xfId="12448"/>
    <cellStyle name="Normal 21 5 3" xfId="12449"/>
    <cellStyle name="Normal 21 6" xfId="12450"/>
    <cellStyle name="Normal 21 6 2" xfId="12451"/>
    <cellStyle name="Normal 22" xfId="12452"/>
    <cellStyle name="Normal 22 2" xfId="12453"/>
    <cellStyle name="Normal 22 2 10" xfId="12454"/>
    <cellStyle name="Normal 22 2 11" xfId="12455"/>
    <cellStyle name="Normal 22 2 2" xfId="12456"/>
    <cellStyle name="Normal 22 2 2 2" xfId="12457"/>
    <cellStyle name="Normal 22 2 2 2 2" xfId="12458"/>
    <cellStyle name="Normal 22 2 2 2 2 2" xfId="12459"/>
    <cellStyle name="Normal 22 2 2 2 2 2 2" xfId="12460"/>
    <cellStyle name="Normal 22 2 2 2 2 3" xfId="12461"/>
    <cellStyle name="Normal 22 2 2 2 2 4" xfId="12462"/>
    <cellStyle name="Normal 22 2 2 2 3" xfId="12463"/>
    <cellStyle name="Normal 22 2 2 2 3 2" xfId="12464"/>
    <cellStyle name="Normal 22 2 2 2 3 2 2" xfId="12465"/>
    <cellStyle name="Normal 22 2 2 2 3 3" xfId="12466"/>
    <cellStyle name="Normal 22 2 2 2 3 4" xfId="12467"/>
    <cellStyle name="Normal 22 2 2 2 4" xfId="12468"/>
    <cellStyle name="Normal 22 2 2 2 4 2" xfId="12469"/>
    <cellStyle name="Normal 22 2 2 2 4 2 2" xfId="12470"/>
    <cellStyle name="Normal 22 2 2 2 4 3" xfId="12471"/>
    <cellStyle name="Normal 22 2 2 2 4 4" xfId="12472"/>
    <cellStyle name="Normal 22 2 2 2 5" xfId="12473"/>
    <cellStyle name="Normal 22 2 2 2 5 2" xfId="12474"/>
    <cellStyle name="Normal 22 2 2 2 6" xfId="12475"/>
    <cellStyle name="Normal 22 2 2 2 7" xfId="12476"/>
    <cellStyle name="Normal 22 2 2 3" xfId="12477"/>
    <cellStyle name="Normal 22 2 2 3 2" xfId="12478"/>
    <cellStyle name="Normal 22 2 2 3 2 2" xfId="12479"/>
    <cellStyle name="Normal 22 2 2 3 3" xfId="12480"/>
    <cellStyle name="Normal 22 2 2 3 4" xfId="12481"/>
    <cellStyle name="Normal 22 2 2 4" xfId="12482"/>
    <cellStyle name="Normal 22 2 2 4 2" xfId="12483"/>
    <cellStyle name="Normal 22 2 2 4 2 2" xfId="12484"/>
    <cellStyle name="Normal 22 2 2 4 3" xfId="12485"/>
    <cellStyle name="Normal 22 2 2 4 4" xfId="12486"/>
    <cellStyle name="Normal 22 2 2 5" xfId="12487"/>
    <cellStyle name="Normal 22 2 2 5 2" xfId="12488"/>
    <cellStyle name="Normal 22 2 2 5 2 2" xfId="12489"/>
    <cellStyle name="Normal 22 2 2 5 3" xfId="12490"/>
    <cellStyle name="Normal 22 2 2 5 4" xfId="12491"/>
    <cellStyle name="Normal 22 2 2 6" xfId="12492"/>
    <cellStyle name="Normal 22 2 2 6 2" xfId="12493"/>
    <cellStyle name="Normal 22 2 2 7" xfId="12494"/>
    <cellStyle name="Normal 22 2 2 8" xfId="12495"/>
    <cellStyle name="Normal 22 2 3" xfId="12496"/>
    <cellStyle name="Normal 22 2 3 2" xfId="12497"/>
    <cellStyle name="Normal 22 2 3 2 2" xfId="12498"/>
    <cellStyle name="Normal 22 2 3 2 2 2" xfId="12499"/>
    <cellStyle name="Normal 22 2 3 2 2 2 2" xfId="12500"/>
    <cellStyle name="Normal 22 2 3 2 2 3" xfId="12501"/>
    <cellStyle name="Normal 22 2 3 2 2 4" xfId="12502"/>
    <cellStyle name="Normal 22 2 3 2 3" xfId="12503"/>
    <cellStyle name="Normal 22 2 3 2 3 2" xfId="12504"/>
    <cellStyle name="Normal 22 2 3 2 3 2 2" xfId="12505"/>
    <cellStyle name="Normal 22 2 3 2 3 3" xfId="12506"/>
    <cellStyle name="Normal 22 2 3 2 3 4" xfId="12507"/>
    <cellStyle name="Normal 22 2 3 2 4" xfId="12508"/>
    <cellStyle name="Normal 22 2 3 2 4 2" xfId="12509"/>
    <cellStyle name="Normal 22 2 3 2 4 2 2" xfId="12510"/>
    <cellStyle name="Normal 22 2 3 2 4 3" xfId="12511"/>
    <cellStyle name="Normal 22 2 3 2 4 4" xfId="12512"/>
    <cellStyle name="Normal 22 2 3 2 5" xfId="12513"/>
    <cellStyle name="Normal 22 2 3 2 5 2" xfId="12514"/>
    <cellStyle name="Normal 22 2 3 2 6" xfId="12515"/>
    <cellStyle name="Normal 22 2 3 2 7" xfId="12516"/>
    <cellStyle name="Normal 22 2 3 3" xfId="12517"/>
    <cellStyle name="Normal 22 2 3 3 2" xfId="12518"/>
    <cellStyle name="Normal 22 2 3 3 2 2" xfId="12519"/>
    <cellStyle name="Normal 22 2 3 3 3" xfId="12520"/>
    <cellStyle name="Normal 22 2 3 3 4" xfId="12521"/>
    <cellStyle name="Normal 22 2 3 4" xfId="12522"/>
    <cellStyle name="Normal 22 2 3 4 2" xfId="12523"/>
    <cellStyle name="Normal 22 2 3 4 2 2" xfId="12524"/>
    <cellStyle name="Normal 22 2 3 4 3" xfId="12525"/>
    <cellStyle name="Normal 22 2 3 4 4" xfId="12526"/>
    <cellStyle name="Normal 22 2 3 5" xfId="12527"/>
    <cellStyle name="Normal 22 2 3 5 2" xfId="12528"/>
    <cellStyle name="Normal 22 2 3 5 2 2" xfId="12529"/>
    <cellStyle name="Normal 22 2 3 5 3" xfId="12530"/>
    <cellStyle name="Normal 22 2 3 5 4" xfId="12531"/>
    <cellStyle name="Normal 22 2 3 6" xfId="12532"/>
    <cellStyle name="Normal 22 2 3 6 2" xfId="12533"/>
    <cellStyle name="Normal 22 2 3 7" xfId="12534"/>
    <cellStyle name="Normal 22 2 3 8" xfId="12535"/>
    <cellStyle name="Normal 22 2 4" xfId="12536"/>
    <cellStyle name="Normal 22 2 4 2" xfId="12537"/>
    <cellStyle name="Normal 22 2 4 2 2" xfId="12538"/>
    <cellStyle name="Normal 22 2 4 2 2 2" xfId="12539"/>
    <cellStyle name="Normal 22 2 4 2 3" xfId="12540"/>
    <cellStyle name="Normal 22 2 4 2 4" xfId="12541"/>
    <cellStyle name="Normal 22 2 4 3" xfId="12542"/>
    <cellStyle name="Normal 22 2 4 3 2" xfId="12543"/>
    <cellStyle name="Normal 22 2 4 3 2 2" xfId="12544"/>
    <cellStyle name="Normal 22 2 4 3 3" xfId="12545"/>
    <cellStyle name="Normal 22 2 4 3 4" xfId="12546"/>
    <cellStyle name="Normal 22 2 4 4" xfId="12547"/>
    <cellStyle name="Normal 22 2 4 4 2" xfId="12548"/>
    <cellStyle name="Normal 22 2 4 4 2 2" xfId="12549"/>
    <cellStyle name="Normal 22 2 4 4 3" xfId="12550"/>
    <cellStyle name="Normal 22 2 4 4 4" xfId="12551"/>
    <cellStyle name="Normal 22 2 4 5" xfId="12552"/>
    <cellStyle name="Normal 22 2 4 5 2" xfId="12553"/>
    <cellStyle name="Normal 22 2 4 6" xfId="12554"/>
    <cellStyle name="Normal 22 2 4 7" xfId="12555"/>
    <cellStyle name="Normal 22 2 5" xfId="12556"/>
    <cellStyle name="Normal 22 2 5 2" xfId="12557"/>
    <cellStyle name="Normal 22 2 5 2 2" xfId="12558"/>
    <cellStyle name="Normal 22 2 5 3" xfId="12559"/>
    <cellStyle name="Normal 22 2 5 4" xfId="12560"/>
    <cellStyle name="Normal 22 2 6" xfId="12561"/>
    <cellStyle name="Normal 22 2 6 2" xfId="12562"/>
    <cellStyle name="Normal 22 2 6 2 2" xfId="12563"/>
    <cellStyle name="Normal 22 2 6 3" xfId="12564"/>
    <cellStyle name="Normal 22 2 6 4" xfId="12565"/>
    <cellStyle name="Normal 22 2 7" xfId="12566"/>
    <cellStyle name="Normal 22 2 7 2" xfId="12567"/>
    <cellStyle name="Normal 22 2 7 2 2" xfId="12568"/>
    <cellStyle name="Normal 22 2 7 3" xfId="12569"/>
    <cellStyle name="Normal 22 2 7 4" xfId="12570"/>
    <cellStyle name="Normal 22 2 8" xfId="12571"/>
    <cellStyle name="Normal 22 2 9" xfId="12572"/>
    <cellStyle name="Normal 22 3" xfId="12573"/>
    <cellStyle name="Normal 22 3 2" xfId="12574"/>
    <cellStyle name="Normal 22 4" xfId="12575"/>
    <cellStyle name="Normal 22 4 2" xfId="12576"/>
    <cellStyle name="Normal 22 5" xfId="12577"/>
    <cellStyle name="Normal 23" xfId="12578"/>
    <cellStyle name="Normal 23 2" xfId="12579"/>
    <cellStyle name="Normal 23 2 2" xfId="12580"/>
    <cellStyle name="Normal 23 2 2 2" xfId="12581"/>
    <cellStyle name="Normal 23 2 2 2 2" xfId="12582"/>
    <cellStyle name="Normal 23 2 2 2 2 2" xfId="12583"/>
    <cellStyle name="Normal 23 2 2 2 2 2 2" xfId="12584"/>
    <cellStyle name="Normal 23 2 2 2 2 3" xfId="12585"/>
    <cellStyle name="Normal 23 2 2 2 2 4" xfId="12586"/>
    <cellStyle name="Normal 23 2 2 2 3" xfId="12587"/>
    <cellStyle name="Normal 23 2 2 2 3 2" xfId="12588"/>
    <cellStyle name="Normal 23 2 2 2 3 2 2" xfId="12589"/>
    <cellStyle name="Normal 23 2 2 2 3 3" xfId="12590"/>
    <cellStyle name="Normal 23 2 2 2 3 4" xfId="12591"/>
    <cellStyle name="Normal 23 2 2 2 4" xfId="12592"/>
    <cellStyle name="Normal 23 2 2 2 4 2" xfId="12593"/>
    <cellStyle name="Normal 23 2 2 2 4 2 2" xfId="12594"/>
    <cellStyle name="Normal 23 2 2 2 4 3" xfId="12595"/>
    <cellStyle name="Normal 23 2 2 2 4 4" xfId="12596"/>
    <cellStyle name="Normal 23 2 2 2 5" xfId="12597"/>
    <cellStyle name="Normal 23 2 2 2 5 2" xfId="12598"/>
    <cellStyle name="Normal 23 2 2 2 6" xfId="12599"/>
    <cellStyle name="Normal 23 2 2 2 7" xfId="12600"/>
    <cellStyle name="Normal 23 2 2 3" xfId="12601"/>
    <cellStyle name="Normal 23 2 2 3 2" xfId="12602"/>
    <cellStyle name="Normal 23 2 2 3 2 2" xfId="12603"/>
    <cellStyle name="Normal 23 2 2 3 3" xfId="12604"/>
    <cellStyle name="Normal 23 2 2 3 4" xfId="12605"/>
    <cellStyle name="Normal 23 2 2 4" xfId="12606"/>
    <cellStyle name="Normal 23 2 2 4 2" xfId="12607"/>
    <cellStyle name="Normal 23 2 2 4 2 2" xfId="12608"/>
    <cellStyle name="Normal 23 2 2 4 3" xfId="12609"/>
    <cellStyle name="Normal 23 2 2 4 4" xfId="12610"/>
    <cellStyle name="Normal 23 2 2 5" xfId="12611"/>
    <cellStyle name="Normal 23 2 2 5 2" xfId="12612"/>
    <cellStyle name="Normal 23 2 2 5 2 2" xfId="12613"/>
    <cellStyle name="Normal 23 2 2 5 3" xfId="12614"/>
    <cellStyle name="Normal 23 2 2 5 4" xfId="12615"/>
    <cellStyle name="Normal 23 2 2 6" xfId="12616"/>
    <cellStyle name="Normal 23 2 2 6 2" xfId="12617"/>
    <cellStyle name="Normal 23 2 2 7" xfId="12618"/>
    <cellStyle name="Normal 23 2 2 8" xfId="12619"/>
    <cellStyle name="Normal 23 2 3" xfId="12620"/>
    <cellStyle name="Normal 23 2 3 2" xfId="12621"/>
    <cellStyle name="Normal 23 2 3 2 2" xfId="12622"/>
    <cellStyle name="Normal 23 2 3 2 2 2" xfId="12623"/>
    <cellStyle name="Normal 23 2 3 2 2 2 2" xfId="12624"/>
    <cellStyle name="Normal 23 2 3 2 2 3" xfId="12625"/>
    <cellStyle name="Normal 23 2 3 2 2 4" xfId="12626"/>
    <cellStyle name="Normal 23 2 3 2 3" xfId="12627"/>
    <cellStyle name="Normal 23 2 3 2 3 2" xfId="12628"/>
    <cellStyle name="Normal 23 2 3 2 3 2 2" xfId="12629"/>
    <cellStyle name="Normal 23 2 3 2 3 3" xfId="12630"/>
    <cellStyle name="Normal 23 2 3 2 3 4" xfId="12631"/>
    <cellStyle name="Normal 23 2 3 2 4" xfId="12632"/>
    <cellStyle name="Normal 23 2 3 2 4 2" xfId="12633"/>
    <cellStyle name="Normal 23 2 3 2 4 2 2" xfId="12634"/>
    <cellStyle name="Normal 23 2 3 2 4 3" xfId="12635"/>
    <cellStyle name="Normal 23 2 3 2 4 4" xfId="12636"/>
    <cellStyle name="Normal 23 2 3 2 5" xfId="12637"/>
    <cellStyle name="Normal 23 2 3 2 5 2" xfId="12638"/>
    <cellStyle name="Normal 23 2 3 2 6" xfId="12639"/>
    <cellStyle name="Normal 23 2 3 2 7" xfId="12640"/>
    <cellStyle name="Normal 23 2 3 3" xfId="12641"/>
    <cellStyle name="Normal 23 2 3 3 2" xfId="12642"/>
    <cellStyle name="Normal 23 2 3 3 2 2" xfId="12643"/>
    <cellStyle name="Normal 23 2 3 3 3" xfId="12644"/>
    <cellStyle name="Normal 23 2 3 3 4" xfId="12645"/>
    <cellStyle name="Normal 23 2 3 4" xfId="12646"/>
    <cellStyle name="Normal 23 2 3 4 2" xfId="12647"/>
    <cellStyle name="Normal 23 2 3 4 2 2" xfId="12648"/>
    <cellStyle name="Normal 23 2 3 4 3" xfId="12649"/>
    <cellStyle name="Normal 23 2 3 4 4" xfId="12650"/>
    <cellStyle name="Normal 23 2 3 5" xfId="12651"/>
    <cellStyle name="Normal 23 2 3 5 2" xfId="12652"/>
    <cellStyle name="Normal 23 2 3 5 2 2" xfId="12653"/>
    <cellStyle name="Normal 23 2 3 5 3" xfId="12654"/>
    <cellStyle name="Normal 23 2 3 5 4" xfId="12655"/>
    <cellStyle name="Normal 23 2 3 6" xfId="12656"/>
    <cellStyle name="Normal 23 2 3 6 2" xfId="12657"/>
    <cellStyle name="Normal 23 2 3 7" xfId="12658"/>
    <cellStyle name="Normal 23 2 3 8" xfId="12659"/>
    <cellStyle name="Normal 23 2 4" xfId="12660"/>
    <cellStyle name="Normal 23 2 4 2" xfId="12661"/>
    <cellStyle name="Normal 23 2 4 2 2" xfId="12662"/>
    <cellStyle name="Normal 23 2 4 2 2 2" xfId="12663"/>
    <cellStyle name="Normal 23 2 4 2 3" xfId="12664"/>
    <cellStyle name="Normal 23 2 4 2 4" xfId="12665"/>
    <cellStyle name="Normal 23 2 4 3" xfId="12666"/>
    <cellStyle name="Normal 23 2 4 3 2" xfId="12667"/>
    <cellStyle name="Normal 23 2 4 3 2 2" xfId="12668"/>
    <cellStyle name="Normal 23 2 4 3 3" xfId="12669"/>
    <cellStyle name="Normal 23 2 4 3 4" xfId="12670"/>
    <cellStyle name="Normal 23 2 4 4" xfId="12671"/>
    <cellStyle name="Normal 23 2 4 4 2" xfId="12672"/>
    <cellStyle name="Normal 23 2 4 4 2 2" xfId="12673"/>
    <cellStyle name="Normal 23 2 4 4 3" xfId="12674"/>
    <cellStyle name="Normal 23 2 4 4 4" xfId="12675"/>
    <cellStyle name="Normal 23 2 4 5" xfId="12676"/>
    <cellStyle name="Normal 23 2 4 5 2" xfId="12677"/>
    <cellStyle name="Normal 23 2 4 6" xfId="12678"/>
    <cellStyle name="Normal 23 2 4 7" xfId="12679"/>
    <cellStyle name="Normal 23 2 5" xfId="12680"/>
    <cellStyle name="Normal 23 2 5 2" xfId="12681"/>
    <cellStyle name="Normal 23 2 5 2 2" xfId="12682"/>
    <cellStyle name="Normal 23 2 5 3" xfId="12683"/>
    <cellStyle name="Normal 23 2 5 4" xfId="12684"/>
    <cellStyle name="Normal 23 2 6" xfId="12685"/>
    <cellStyle name="Normal 23 2 6 2" xfId="12686"/>
    <cellStyle name="Normal 23 2 6 2 2" xfId="12687"/>
    <cellStyle name="Normal 23 2 6 3" xfId="12688"/>
    <cellStyle name="Normal 23 2 6 4" xfId="12689"/>
    <cellStyle name="Normal 23 2 7" xfId="12690"/>
    <cellStyle name="Normal 23 2 7 2" xfId="12691"/>
    <cellStyle name="Normal 23 2 7 2 2" xfId="12692"/>
    <cellStyle name="Normal 23 2 7 3" xfId="12693"/>
    <cellStyle name="Normal 23 2 7 4" xfId="12694"/>
    <cellStyle name="Normal 23 2 8" xfId="12695"/>
    <cellStyle name="Normal 23 3" xfId="12696"/>
    <cellStyle name="Normal 23 4" xfId="12697"/>
    <cellStyle name="Normal 23 5" xfId="12698"/>
    <cellStyle name="Normal 24" xfId="12699"/>
    <cellStyle name="Normal 24 10" xfId="12700"/>
    <cellStyle name="Normal 24 10 2" xfId="12701"/>
    <cellStyle name="Normal 24 11" xfId="12702"/>
    <cellStyle name="Normal 24 2" xfId="12703"/>
    <cellStyle name="Normal 24 2 2" xfId="12704"/>
    <cellStyle name="Normal 24 2 2 2" xfId="12705"/>
    <cellStyle name="Normal 24 2 2 2 2" xfId="12706"/>
    <cellStyle name="Normal 24 2 2 2 2 2" xfId="12707"/>
    <cellStyle name="Normal 24 2 2 2 3" xfId="12708"/>
    <cellStyle name="Normal 24 2 2 2 4" xfId="12709"/>
    <cellStyle name="Normal 24 2 2 3" xfId="12710"/>
    <cellStyle name="Normal 24 2 2 3 2" xfId="12711"/>
    <cellStyle name="Normal 24 2 2 3 2 2" xfId="12712"/>
    <cellStyle name="Normal 24 2 2 3 3" xfId="12713"/>
    <cellStyle name="Normal 24 2 2 3 4" xfId="12714"/>
    <cellStyle name="Normal 24 2 2 4" xfId="12715"/>
    <cellStyle name="Normal 24 2 2 4 2" xfId="12716"/>
    <cellStyle name="Normal 24 2 2 4 2 2" xfId="12717"/>
    <cellStyle name="Normal 24 2 2 4 3" xfId="12718"/>
    <cellStyle name="Normal 24 2 2 4 4" xfId="12719"/>
    <cellStyle name="Normal 24 2 2 5" xfId="12720"/>
    <cellStyle name="Normal 24 2 2 5 2" xfId="12721"/>
    <cellStyle name="Normal 24 2 2 6" xfId="12722"/>
    <cellStyle name="Normal 24 2 2 7" xfId="12723"/>
    <cellStyle name="Normal 24 2 3" xfId="12724"/>
    <cellStyle name="Normal 24 2 3 2" xfId="12725"/>
    <cellStyle name="Normal 24 2 3 2 2" xfId="12726"/>
    <cellStyle name="Normal 24 2 3 3" xfId="12727"/>
    <cellStyle name="Normal 24 2 3 4" xfId="12728"/>
    <cellStyle name="Normal 24 2 4" xfId="12729"/>
    <cellStyle name="Normal 24 2 4 2" xfId="12730"/>
    <cellStyle name="Normal 24 2 4 2 2" xfId="12731"/>
    <cellStyle name="Normal 24 2 4 3" xfId="12732"/>
    <cellStyle name="Normal 24 2 4 4" xfId="12733"/>
    <cellStyle name="Normal 24 2 5" xfId="12734"/>
    <cellStyle name="Normal 24 2 5 2" xfId="12735"/>
    <cellStyle name="Normal 24 2 5 2 2" xfId="12736"/>
    <cellStyle name="Normal 24 2 5 3" xfId="12737"/>
    <cellStyle name="Normal 24 2 5 4" xfId="12738"/>
    <cellStyle name="Normal 24 2 6" xfId="12739"/>
    <cellStyle name="Normal 24 2 6 2" xfId="12740"/>
    <cellStyle name="Normal 24 2 6 3" xfId="12741"/>
    <cellStyle name="Normal 24 2 7" xfId="12742"/>
    <cellStyle name="Normal 24 2 7 2" xfId="12743"/>
    <cellStyle name="Normal 24 2 8" xfId="12744"/>
    <cellStyle name="Normal 24 3" xfId="12745"/>
    <cellStyle name="Normal 24 3 2" xfId="12746"/>
    <cellStyle name="Normal 24 3 2 2" xfId="12747"/>
    <cellStyle name="Normal 24 3 2 2 2" xfId="12748"/>
    <cellStyle name="Normal 24 3 2 2 2 2" xfId="12749"/>
    <cellStyle name="Normal 24 3 2 2 3" xfId="12750"/>
    <cellStyle name="Normal 24 3 2 2 4" xfId="12751"/>
    <cellStyle name="Normal 24 3 2 3" xfId="12752"/>
    <cellStyle name="Normal 24 3 2 3 2" xfId="12753"/>
    <cellStyle name="Normal 24 3 2 3 2 2" xfId="12754"/>
    <cellStyle name="Normal 24 3 2 3 3" xfId="12755"/>
    <cellStyle name="Normal 24 3 2 3 4" xfId="12756"/>
    <cellStyle name="Normal 24 3 2 4" xfId="12757"/>
    <cellStyle name="Normal 24 3 2 4 2" xfId="12758"/>
    <cellStyle name="Normal 24 3 2 4 2 2" xfId="12759"/>
    <cellStyle name="Normal 24 3 2 4 3" xfId="12760"/>
    <cellStyle name="Normal 24 3 2 4 4" xfId="12761"/>
    <cellStyle name="Normal 24 3 2 5" xfId="12762"/>
    <cellStyle name="Normal 24 3 2 5 2" xfId="12763"/>
    <cellStyle name="Normal 24 3 2 6" xfId="12764"/>
    <cellStyle name="Normal 24 3 2 7" xfId="12765"/>
    <cellStyle name="Normal 24 3 3" xfId="12766"/>
    <cellStyle name="Normal 24 3 3 2" xfId="12767"/>
    <cellStyle name="Normal 24 3 3 2 2" xfId="12768"/>
    <cellStyle name="Normal 24 3 3 3" xfId="12769"/>
    <cellStyle name="Normal 24 3 3 4" xfId="12770"/>
    <cellStyle name="Normal 24 3 4" xfId="12771"/>
    <cellStyle name="Normal 24 3 4 2" xfId="12772"/>
    <cellStyle name="Normal 24 3 4 2 2" xfId="12773"/>
    <cellStyle name="Normal 24 3 4 3" xfId="12774"/>
    <cellStyle name="Normal 24 3 4 4" xfId="12775"/>
    <cellStyle name="Normal 24 3 5" xfId="12776"/>
    <cellStyle name="Normal 24 3 5 2" xfId="12777"/>
    <cellStyle name="Normal 24 3 5 2 2" xfId="12778"/>
    <cellStyle name="Normal 24 3 5 3" xfId="12779"/>
    <cellStyle name="Normal 24 3 5 4" xfId="12780"/>
    <cellStyle name="Normal 24 3 6" xfId="12781"/>
    <cellStyle name="Normal 24 3 7" xfId="12782"/>
    <cellStyle name="Normal 24 3 8" xfId="12783"/>
    <cellStyle name="Normal 24 4" xfId="12784"/>
    <cellStyle name="Normal 24 4 2" xfId="12785"/>
    <cellStyle name="Normal 24 4 2 2" xfId="12786"/>
    <cellStyle name="Normal 24 4 2 2 2" xfId="12787"/>
    <cellStyle name="Normal 24 4 2 3" xfId="12788"/>
    <cellStyle name="Normal 24 4 2 4" xfId="12789"/>
    <cellStyle name="Normal 24 4 3" xfId="12790"/>
    <cellStyle name="Normal 24 4 3 2" xfId="12791"/>
    <cellStyle name="Normal 24 4 3 2 2" xfId="12792"/>
    <cellStyle name="Normal 24 4 3 3" xfId="12793"/>
    <cellStyle name="Normal 24 4 3 4" xfId="12794"/>
    <cellStyle name="Normal 24 4 4" xfId="12795"/>
    <cellStyle name="Normal 24 4 4 2" xfId="12796"/>
    <cellStyle name="Normal 24 4 4 2 2" xfId="12797"/>
    <cellStyle name="Normal 24 4 4 3" xfId="12798"/>
    <cellStyle name="Normal 24 4 4 4" xfId="12799"/>
    <cellStyle name="Normal 24 4 5" xfId="12800"/>
    <cellStyle name="Normal 24 4 5 2" xfId="12801"/>
    <cellStyle name="Normal 24 4 6" xfId="12802"/>
    <cellStyle name="Normal 24 4 7" xfId="12803"/>
    <cellStyle name="Normal 24 5" xfId="12804"/>
    <cellStyle name="Normal 24 5 2" xfId="12805"/>
    <cellStyle name="Normal 24 5 2 2" xfId="12806"/>
    <cellStyle name="Normal 24 5 3" xfId="12807"/>
    <cellStyle name="Normal 24 5 4" xfId="12808"/>
    <cellStyle name="Normal 24 6" xfId="12809"/>
    <cellStyle name="Normal 24 6 2" xfId="12810"/>
    <cellStyle name="Normal 24 6 2 2" xfId="12811"/>
    <cellStyle name="Normal 24 6 3" xfId="12812"/>
    <cellStyle name="Normal 24 6 4" xfId="12813"/>
    <cellStyle name="Normal 24 7" xfId="12814"/>
    <cellStyle name="Normal 24 7 2" xfId="12815"/>
    <cellStyle name="Normal 24 7 2 2" xfId="12816"/>
    <cellStyle name="Normal 24 7 3" xfId="12817"/>
    <cellStyle name="Normal 24 7 4" xfId="12818"/>
    <cellStyle name="Normal 24 8" xfId="12819"/>
    <cellStyle name="Normal 24 9" xfId="12820"/>
    <cellStyle name="Normal 25" xfId="12821"/>
    <cellStyle name="Normal 25 10" xfId="12822"/>
    <cellStyle name="Normal 25 10 2" xfId="12823"/>
    <cellStyle name="Normal 25 2" xfId="12824"/>
    <cellStyle name="Normal 25 2 2" xfId="12825"/>
    <cellStyle name="Normal 25 2 2 2" xfId="12826"/>
    <cellStyle name="Normal 25 2 2 2 2" xfId="12827"/>
    <cellStyle name="Normal 25 2 2 2 2 2" xfId="12828"/>
    <cellStyle name="Normal 25 2 2 2 3" xfId="12829"/>
    <cellStyle name="Normal 25 2 2 2 4" xfId="12830"/>
    <cellStyle name="Normal 25 2 2 3" xfId="12831"/>
    <cellStyle name="Normal 25 2 2 3 2" xfId="12832"/>
    <cellStyle name="Normal 25 2 2 3 2 2" xfId="12833"/>
    <cellStyle name="Normal 25 2 2 3 3" xfId="12834"/>
    <cellStyle name="Normal 25 2 2 3 4" xfId="12835"/>
    <cellStyle name="Normal 25 2 2 4" xfId="12836"/>
    <cellStyle name="Normal 25 2 2 4 2" xfId="12837"/>
    <cellStyle name="Normal 25 2 2 4 2 2" xfId="12838"/>
    <cellStyle name="Normal 25 2 2 4 3" xfId="12839"/>
    <cellStyle name="Normal 25 2 2 4 4" xfId="12840"/>
    <cellStyle name="Normal 25 2 2 5" xfId="12841"/>
    <cellStyle name="Normal 25 2 2 5 2" xfId="12842"/>
    <cellStyle name="Normal 25 2 2 6" xfId="12843"/>
    <cellStyle name="Normal 25 2 2 7" xfId="12844"/>
    <cellStyle name="Normal 25 2 3" xfId="12845"/>
    <cellStyle name="Normal 25 2 3 2" xfId="12846"/>
    <cellStyle name="Normal 25 2 3 2 2" xfId="12847"/>
    <cellStyle name="Normal 25 2 3 3" xfId="12848"/>
    <cellStyle name="Normal 25 2 3 4" xfId="12849"/>
    <cellStyle name="Normal 25 2 4" xfId="12850"/>
    <cellStyle name="Normal 25 2 4 2" xfId="12851"/>
    <cellStyle name="Normal 25 2 4 2 2" xfId="12852"/>
    <cellStyle name="Normal 25 2 4 3" xfId="12853"/>
    <cellStyle name="Normal 25 2 4 4" xfId="12854"/>
    <cellStyle name="Normal 25 2 5" xfId="12855"/>
    <cellStyle name="Normal 25 2 5 2" xfId="12856"/>
    <cellStyle name="Normal 25 2 5 2 2" xfId="12857"/>
    <cellStyle name="Normal 25 2 5 3" xfId="12858"/>
    <cellStyle name="Normal 25 2 5 4" xfId="12859"/>
    <cellStyle name="Normal 25 2 6" xfId="12860"/>
    <cellStyle name="Normal 25 2 6 2" xfId="12861"/>
    <cellStyle name="Normal 25 2 7" xfId="12862"/>
    <cellStyle name="Normal 25 2 8" xfId="12863"/>
    <cellStyle name="Normal 25 3" xfId="12864"/>
    <cellStyle name="Normal 25 3 2" xfId="12865"/>
    <cellStyle name="Normal 25 3 2 2" xfId="12866"/>
    <cellStyle name="Normal 25 3 2 2 2" xfId="12867"/>
    <cellStyle name="Normal 25 3 2 2 2 2" xfId="12868"/>
    <cellStyle name="Normal 25 3 2 2 3" xfId="12869"/>
    <cellStyle name="Normal 25 3 2 2 4" xfId="12870"/>
    <cellStyle name="Normal 25 3 2 3" xfId="12871"/>
    <cellStyle name="Normal 25 3 2 3 2" xfId="12872"/>
    <cellStyle name="Normal 25 3 2 3 2 2" xfId="12873"/>
    <cellStyle name="Normal 25 3 2 3 3" xfId="12874"/>
    <cellStyle name="Normal 25 3 2 3 4" xfId="12875"/>
    <cellStyle name="Normal 25 3 2 4" xfId="12876"/>
    <cellStyle name="Normal 25 3 2 4 2" xfId="12877"/>
    <cellStyle name="Normal 25 3 2 4 2 2" xfId="12878"/>
    <cellStyle name="Normal 25 3 2 4 3" xfId="12879"/>
    <cellStyle name="Normal 25 3 2 4 4" xfId="12880"/>
    <cellStyle name="Normal 25 3 2 5" xfId="12881"/>
    <cellStyle name="Normal 25 3 2 5 2" xfId="12882"/>
    <cellStyle name="Normal 25 3 2 6" xfId="12883"/>
    <cellStyle name="Normal 25 3 2 7" xfId="12884"/>
    <cellStyle name="Normal 25 3 3" xfId="12885"/>
    <cellStyle name="Normal 25 3 3 2" xfId="12886"/>
    <cellStyle name="Normal 25 3 3 2 2" xfId="12887"/>
    <cellStyle name="Normal 25 3 3 3" xfId="12888"/>
    <cellStyle name="Normal 25 3 3 4" xfId="12889"/>
    <cellStyle name="Normal 25 3 4" xfId="12890"/>
    <cellStyle name="Normal 25 3 4 2" xfId="12891"/>
    <cellStyle name="Normal 25 3 4 2 2" xfId="12892"/>
    <cellStyle name="Normal 25 3 4 3" xfId="12893"/>
    <cellStyle name="Normal 25 3 4 4" xfId="12894"/>
    <cellStyle name="Normal 25 3 5" xfId="12895"/>
    <cellStyle name="Normal 25 3 5 2" xfId="12896"/>
    <cellStyle name="Normal 25 3 5 2 2" xfId="12897"/>
    <cellStyle name="Normal 25 3 5 3" xfId="12898"/>
    <cellStyle name="Normal 25 3 5 4" xfId="12899"/>
    <cellStyle name="Normal 25 3 6" xfId="12900"/>
    <cellStyle name="Normal 25 3 6 2" xfId="12901"/>
    <cellStyle name="Normal 25 3 7" xfId="12902"/>
    <cellStyle name="Normal 25 3 8" xfId="12903"/>
    <cellStyle name="Normal 25 4" xfId="12904"/>
    <cellStyle name="Normal 25 4 2" xfId="12905"/>
    <cellStyle name="Normal 25 4 2 2" xfId="12906"/>
    <cellStyle name="Normal 25 4 2 2 2" xfId="12907"/>
    <cellStyle name="Normal 25 4 2 3" xfId="12908"/>
    <cellStyle name="Normal 25 4 2 4" xfId="12909"/>
    <cellStyle name="Normal 25 4 3" xfId="12910"/>
    <cellStyle name="Normal 25 4 3 2" xfId="12911"/>
    <cellStyle name="Normal 25 4 3 2 2" xfId="12912"/>
    <cellStyle name="Normal 25 4 3 3" xfId="12913"/>
    <cellStyle name="Normal 25 4 3 4" xfId="12914"/>
    <cellStyle name="Normal 25 4 4" xfId="12915"/>
    <cellStyle name="Normal 25 4 4 2" xfId="12916"/>
    <cellStyle name="Normal 25 4 4 2 2" xfId="12917"/>
    <cellStyle name="Normal 25 4 4 3" xfId="12918"/>
    <cellStyle name="Normal 25 4 4 4" xfId="12919"/>
    <cellStyle name="Normal 25 4 5" xfId="12920"/>
    <cellStyle name="Normal 25 4 5 2" xfId="12921"/>
    <cellStyle name="Normal 25 4 6" xfId="12922"/>
    <cellStyle name="Normal 25 4 7" xfId="12923"/>
    <cellStyle name="Normal 25 5" xfId="12924"/>
    <cellStyle name="Normal 25 5 2" xfId="12925"/>
    <cellStyle name="Normal 25 5 2 2" xfId="12926"/>
    <cellStyle name="Normal 25 5 3" xfId="12927"/>
    <cellStyle name="Normal 25 5 4" xfId="12928"/>
    <cellStyle name="Normal 25 6" xfId="12929"/>
    <cellStyle name="Normal 25 6 2" xfId="12930"/>
    <cellStyle name="Normal 25 6 2 2" xfId="12931"/>
    <cellStyle name="Normal 25 6 3" xfId="12932"/>
    <cellStyle name="Normal 25 6 4" xfId="12933"/>
    <cellStyle name="Normal 25 7" xfId="12934"/>
    <cellStyle name="Normal 25 7 2" xfId="12935"/>
    <cellStyle name="Normal 25 7 2 2" xfId="12936"/>
    <cellStyle name="Normal 25 7 3" xfId="12937"/>
    <cellStyle name="Normal 25 7 4" xfId="12938"/>
    <cellStyle name="Normal 25 8" xfId="12939"/>
    <cellStyle name="Normal 25 8 2" xfId="12940"/>
    <cellStyle name="Normal 25 8 3" xfId="12941"/>
    <cellStyle name="Normal 25 9" xfId="12942"/>
    <cellStyle name="Normal 258" xfId="12943"/>
    <cellStyle name="Normal 259" xfId="12944"/>
    <cellStyle name="Normal 26" xfId="12945"/>
    <cellStyle name="Normal 26 2" xfId="12946"/>
    <cellStyle name="Normal 26 2 2" xfId="12947"/>
    <cellStyle name="Normal 26 2 2 2" xfId="12948"/>
    <cellStyle name="Normal 26 2 3" xfId="12949"/>
    <cellStyle name="Normal 26 2 4" xfId="12950"/>
    <cellStyle name="Normal 26 3" xfId="12951"/>
    <cellStyle name="Normal 26 4" xfId="12952"/>
    <cellStyle name="Normal 26 4 2" xfId="12953"/>
    <cellStyle name="Normal 26 5" xfId="12954"/>
    <cellStyle name="Normal 27" xfId="12955"/>
    <cellStyle name="Normal 27 2" xfId="12956"/>
    <cellStyle name="Normal 27 2 2" xfId="12957"/>
    <cellStyle name="Normal 27 2 2 2" xfId="12958"/>
    <cellStyle name="Normal 27 2 2 2 2" xfId="12959"/>
    <cellStyle name="Normal 27 2 2 3" xfId="12960"/>
    <cellStyle name="Normal 27 2 2 4" xfId="12961"/>
    <cellStyle name="Normal 27 3" xfId="12962"/>
    <cellStyle name="Normal 27 3 2" xfId="12963"/>
    <cellStyle name="Normal 27 3 2 2" xfId="12964"/>
    <cellStyle name="Normal 27 3 3" xfId="12965"/>
    <cellStyle name="Normal 27 3 4" xfId="12966"/>
    <cellStyle name="Normal 27 4" xfId="12967"/>
    <cellStyle name="Normal 27 5" xfId="12968"/>
    <cellStyle name="Normal 28" xfId="12969"/>
    <cellStyle name="Normal 28 2" xfId="12970"/>
    <cellStyle name="Normal 28 2 2" xfId="12971"/>
    <cellStyle name="Normal 28 2 2 2" xfId="12972"/>
    <cellStyle name="Normal 28 2 2 2 2" xfId="12973"/>
    <cellStyle name="Normal 28 2 2 2 2 2" xfId="12974"/>
    <cellStyle name="Normal 28 2 2 2 3" xfId="12975"/>
    <cellStyle name="Normal 28 2 2 2 4" xfId="12976"/>
    <cellStyle name="Normal 28 2 2 3" xfId="12977"/>
    <cellStyle name="Normal 28 2 2 3 2" xfId="12978"/>
    <cellStyle name="Normal 28 2 2 3 2 2" xfId="12979"/>
    <cellStyle name="Normal 28 2 2 3 3" xfId="12980"/>
    <cellStyle name="Normal 28 2 2 3 4" xfId="12981"/>
    <cellStyle name="Normal 28 2 2 4" xfId="12982"/>
    <cellStyle name="Normal 28 2 2 4 2" xfId="12983"/>
    <cellStyle name="Normal 28 2 2 4 2 2" xfId="12984"/>
    <cellStyle name="Normal 28 2 2 4 3" xfId="12985"/>
    <cellStyle name="Normal 28 2 2 4 4" xfId="12986"/>
    <cellStyle name="Normal 28 2 2 5" xfId="12987"/>
    <cellStyle name="Normal 28 2 2 5 2" xfId="12988"/>
    <cellStyle name="Normal 28 2 2 6" xfId="12989"/>
    <cellStyle name="Normal 28 2 2 7" xfId="12990"/>
    <cellStyle name="Normal 28 2 3" xfId="12991"/>
    <cellStyle name="Normal 28 2 3 2" xfId="12992"/>
    <cellStyle name="Normal 28 2 3 2 2" xfId="12993"/>
    <cellStyle name="Normal 28 2 3 3" xfId="12994"/>
    <cellStyle name="Normal 28 2 3 4" xfId="12995"/>
    <cellStyle name="Normal 28 2 4" xfId="12996"/>
    <cellStyle name="Normal 28 2 4 2" xfId="12997"/>
    <cellStyle name="Normal 28 2 4 2 2" xfId="12998"/>
    <cellStyle name="Normal 28 2 4 3" xfId="12999"/>
    <cellStyle name="Normal 28 2 4 4" xfId="13000"/>
    <cellStyle name="Normal 28 2 5" xfId="13001"/>
    <cellStyle name="Normal 28 2 5 2" xfId="13002"/>
    <cellStyle name="Normal 28 2 5 2 2" xfId="13003"/>
    <cellStyle name="Normal 28 2 5 3" xfId="13004"/>
    <cellStyle name="Normal 28 2 5 4" xfId="13005"/>
    <cellStyle name="Normal 28 2 6" xfId="13006"/>
    <cellStyle name="Normal 28 2 7" xfId="13007"/>
    <cellStyle name="Normal 28 3" xfId="13008"/>
    <cellStyle name="Normal 28 3 2" xfId="13009"/>
    <cellStyle name="Normal 28 3 2 2" xfId="13010"/>
    <cellStyle name="Normal 28 3 2 2 2" xfId="13011"/>
    <cellStyle name="Normal 28 3 2 2 2 2" xfId="13012"/>
    <cellStyle name="Normal 28 3 2 2 3" xfId="13013"/>
    <cellStyle name="Normal 28 3 2 2 4" xfId="13014"/>
    <cellStyle name="Normal 28 3 2 3" xfId="13015"/>
    <cellStyle name="Normal 28 3 2 3 2" xfId="13016"/>
    <cellStyle name="Normal 28 3 2 3 2 2" xfId="13017"/>
    <cellStyle name="Normal 28 3 2 3 3" xfId="13018"/>
    <cellStyle name="Normal 28 3 2 3 4" xfId="13019"/>
    <cellStyle name="Normal 28 3 2 4" xfId="13020"/>
    <cellStyle name="Normal 28 3 2 4 2" xfId="13021"/>
    <cellStyle name="Normal 28 3 2 4 2 2" xfId="13022"/>
    <cellStyle name="Normal 28 3 2 4 3" xfId="13023"/>
    <cellStyle name="Normal 28 3 2 4 4" xfId="13024"/>
    <cellStyle name="Normal 28 3 2 5" xfId="13025"/>
    <cellStyle name="Normal 28 3 2 5 2" xfId="13026"/>
    <cellStyle name="Normal 28 3 2 6" xfId="13027"/>
    <cellStyle name="Normal 28 3 2 7" xfId="13028"/>
    <cellStyle name="Normal 28 3 3" xfId="13029"/>
    <cellStyle name="Normal 28 3 3 2" xfId="13030"/>
    <cellStyle name="Normal 28 3 3 2 2" xfId="13031"/>
    <cellStyle name="Normal 28 3 3 3" xfId="13032"/>
    <cellStyle name="Normal 28 3 3 4" xfId="13033"/>
    <cellStyle name="Normal 28 3 4" xfId="13034"/>
    <cellStyle name="Normal 28 3 4 2" xfId="13035"/>
    <cellStyle name="Normal 28 3 4 2 2" xfId="13036"/>
    <cellStyle name="Normal 28 3 4 3" xfId="13037"/>
    <cellStyle name="Normal 28 3 4 4" xfId="13038"/>
    <cellStyle name="Normal 28 3 5" xfId="13039"/>
    <cellStyle name="Normal 28 3 5 2" xfId="13040"/>
    <cellStyle name="Normal 28 3 5 2 2" xfId="13041"/>
    <cellStyle name="Normal 28 3 5 3" xfId="13042"/>
    <cellStyle name="Normal 28 3 5 4" xfId="13043"/>
    <cellStyle name="Normal 28 3 6" xfId="13044"/>
    <cellStyle name="Normal 28 3 6 2" xfId="13045"/>
    <cellStyle name="Normal 28 3 7" xfId="13046"/>
    <cellStyle name="Normal 28 3 8" xfId="13047"/>
    <cellStyle name="Normal 28 4" xfId="13048"/>
    <cellStyle name="Normal 28 4 2" xfId="13049"/>
    <cellStyle name="Normal 28 4 2 2" xfId="13050"/>
    <cellStyle name="Normal 28 4 2 2 2" xfId="13051"/>
    <cellStyle name="Normal 28 4 2 3" xfId="13052"/>
    <cellStyle name="Normal 28 4 2 4" xfId="13053"/>
    <cellStyle name="Normal 28 4 3" xfId="13054"/>
    <cellStyle name="Normal 28 4 3 2" xfId="13055"/>
    <cellStyle name="Normal 28 4 3 2 2" xfId="13056"/>
    <cellStyle name="Normal 28 4 3 3" xfId="13057"/>
    <cellStyle name="Normal 28 4 3 4" xfId="13058"/>
    <cellStyle name="Normal 28 4 4" xfId="13059"/>
    <cellStyle name="Normal 28 4 4 2" xfId="13060"/>
    <cellStyle name="Normal 28 4 4 2 2" xfId="13061"/>
    <cellStyle name="Normal 28 4 4 3" xfId="13062"/>
    <cellStyle name="Normal 28 4 4 4" xfId="13063"/>
    <cellStyle name="Normal 28 4 5" xfId="13064"/>
    <cellStyle name="Normal 28 4 5 2" xfId="13065"/>
    <cellStyle name="Normal 28 4 6" xfId="13066"/>
    <cellStyle name="Normal 28 4 7" xfId="13067"/>
    <cellStyle name="Normal 28 5" xfId="13068"/>
    <cellStyle name="Normal 28 5 2" xfId="13069"/>
    <cellStyle name="Normal 28 5 2 2" xfId="13070"/>
    <cellStyle name="Normal 28 5 3" xfId="13071"/>
    <cellStyle name="Normal 28 5 4" xfId="13072"/>
    <cellStyle name="Normal 28 6" xfId="13073"/>
    <cellStyle name="Normal 28 6 2" xfId="13074"/>
    <cellStyle name="Normal 28 6 2 2" xfId="13075"/>
    <cellStyle name="Normal 28 6 3" xfId="13076"/>
    <cellStyle name="Normal 28 6 4" xfId="13077"/>
    <cellStyle name="Normal 28 7" xfId="13078"/>
    <cellStyle name="Normal 28 7 2" xfId="13079"/>
    <cellStyle name="Normal 28 7 2 2" xfId="13080"/>
    <cellStyle name="Normal 28 7 3" xfId="13081"/>
    <cellStyle name="Normal 28 7 4" xfId="13082"/>
    <cellStyle name="Normal 28 8" xfId="13083"/>
    <cellStyle name="Normal 28 9" xfId="13084"/>
    <cellStyle name="Normal 29" xfId="13085"/>
    <cellStyle name="Normal 29 10" xfId="13086"/>
    <cellStyle name="Normal 29 2" xfId="1"/>
    <cellStyle name="Normal 29 2 2" xfId="13087"/>
    <cellStyle name="Normal 29 2 2 2" xfId="13088"/>
    <cellStyle name="Normal 29 2 2 2 2" xfId="13089"/>
    <cellStyle name="Normal 29 2 2 2 2 2" xfId="13090"/>
    <cellStyle name="Normal 29 2 2 2 3" xfId="13091"/>
    <cellStyle name="Normal 29 2 2 2 4" xfId="13092"/>
    <cellStyle name="Normal 29 2 2 3" xfId="13093"/>
    <cellStyle name="Normal 29 2 2 3 2" xfId="13094"/>
    <cellStyle name="Normal 29 2 2 3 2 2" xfId="13095"/>
    <cellStyle name="Normal 29 2 2 3 3" xfId="13096"/>
    <cellStyle name="Normal 29 2 2 3 4" xfId="13097"/>
    <cellStyle name="Normal 29 2 2 4" xfId="13098"/>
    <cellStyle name="Normal 29 2 2 4 2" xfId="13099"/>
    <cellStyle name="Normal 29 2 2 4 2 2" xfId="13100"/>
    <cellStyle name="Normal 29 2 2 4 3" xfId="13101"/>
    <cellStyle name="Normal 29 2 2 4 4" xfId="13102"/>
    <cellStyle name="Normal 29 2 2 5" xfId="13103"/>
    <cellStyle name="Normal 29 2 2 5 2" xfId="13104"/>
    <cellStyle name="Normal 29 2 2 6" xfId="13105"/>
    <cellStyle name="Normal 29 2 2 7" xfId="13106"/>
    <cellStyle name="Normal 29 2 3" xfId="13107"/>
    <cellStyle name="Normal 29 2 3 2" xfId="13108"/>
    <cellStyle name="Normal 29 2 3 2 2" xfId="13109"/>
    <cellStyle name="Normal 29 2 3 3" xfId="13110"/>
    <cellStyle name="Normal 29 2 3 4" xfId="13111"/>
    <cellStyle name="Normal 29 2 4" xfId="13112"/>
    <cellStyle name="Normal 29 2 4 2" xfId="13113"/>
    <cellStyle name="Normal 29 2 4 2 2" xfId="13114"/>
    <cellStyle name="Normal 29 2 4 3" xfId="13115"/>
    <cellStyle name="Normal 29 2 4 4" xfId="13116"/>
    <cellStyle name="Normal 29 2 5" xfId="13117"/>
    <cellStyle name="Normal 29 2 5 2" xfId="13118"/>
    <cellStyle name="Normal 29 2 5 2 2" xfId="13119"/>
    <cellStyle name="Normal 29 2 5 3" xfId="13120"/>
    <cellStyle name="Normal 29 2 5 4" xfId="13121"/>
    <cellStyle name="Normal 29 2 6" xfId="13122"/>
    <cellStyle name="Normal 29 2 6 2" xfId="13123"/>
    <cellStyle name="Normal 29 2 7" xfId="13124"/>
    <cellStyle name="Normal 29 2 8" xfId="13125"/>
    <cellStyle name="Normal 29 2 9" xfId="13126"/>
    <cellStyle name="Normal 29 3" xfId="13127"/>
    <cellStyle name="Normal 29 3 2" xfId="13128"/>
    <cellStyle name="Normal 29 3 2 2" xfId="13129"/>
    <cellStyle name="Normal 29 3 2 2 2" xfId="13130"/>
    <cellStyle name="Normal 29 3 2 2 2 2" xfId="13131"/>
    <cellStyle name="Normal 29 3 2 2 3" xfId="13132"/>
    <cellStyle name="Normal 29 3 2 2 4" xfId="13133"/>
    <cellStyle name="Normal 29 3 2 3" xfId="13134"/>
    <cellStyle name="Normal 29 3 2 3 2" xfId="13135"/>
    <cellStyle name="Normal 29 3 2 3 2 2" xfId="13136"/>
    <cellStyle name="Normal 29 3 2 3 3" xfId="13137"/>
    <cellStyle name="Normal 29 3 2 3 4" xfId="13138"/>
    <cellStyle name="Normal 29 3 2 4" xfId="13139"/>
    <cellStyle name="Normal 29 3 2 4 2" xfId="13140"/>
    <cellStyle name="Normal 29 3 2 4 2 2" xfId="13141"/>
    <cellStyle name="Normal 29 3 2 4 3" xfId="13142"/>
    <cellStyle name="Normal 29 3 2 4 4" xfId="13143"/>
    <cellStyle name="Normal 29 3 2 5" xfId="13144"/>
    <cellStyle name="Normal 29 3 2 5 2" xfId="13145"/>
    <cellStyle name="Normal 29 3 2 6" xfId="13146"/>
    <cellStyle name="Normal 29 3 2 7" xfId="13147"/>
    <cellStyle name="Normal 29 3 3" xfId="13148"/>
    <cellStyle name="Normal 29 3 3 2" xfId="13149"/>
    <cellStyle name="Normal 29 3 3 2 2" xfId="13150"/>
    <cellStyle name="Normal 29 3 3 3" xfId="13151"/>
    <cellStyle name="Normal 29 3 3 4" xfId="13152"/>
    <cellStyle name="Normal 29 3 4" xfId="13153"/>
    <cellStyle name="Normal 29 3 4 2" xfId="13154"/>
    <cellStyle name="Normal 29 3 4 2 2" xfId="13155"/>
    <cellStyle name="Normal 29 3 4 3" xfId="13156"/>
    <cellStyle name="Normal 29 3 4 4" xfId="13157"/>
    <cellStyle name="Normal 29 3 5" xfId="13158"/>
    <cellStyle name="Normal 29 3 5 2" xfId="13159"/>
    <cellStyle name="Normal 29 3 5 2 2" xfId="13160"/>
    <cellStyle name="Normal 29 3 5 3" xfId="13161"/>
    <cellStyle name="Normal 29 3 5 4" xfId="13162"/>
    <cellStyle name="Normal 29 3 6" xfId="13163"/>
    <cellStyle name="Normal 29 3 6 2" xfId="13164"/>
    <cellStyle name="Normal 29 3 7" xfId="13165"/>
    <cellStyle name="Normal 29 3 8" xfId="13166"/>
    <cellStyle name="Normal 29 4" xfId="13167"/>
    <cellStyle name="Normal 29 4 2" xfId="13168"/>
    <cellStyle name="Normal 29 4 2 2" xfId="13169"/>
    <cellStyle name="Normal 29 4 2 2 2" xfId="13170"/>
    <cellStyle name="Normal 29 4 2 3" xfId="13171"/>
    <cellStyle name="Normal 29 4 2 4" xfId="13172"/>
    <cellStyle name="Normal 29 4 3" xfId="13173"/>
    <cellStyle name="Normal 29 4 3 2" xfId="13174"/>
    <cellStyle name="Normal 29 4 3 2 2" xfId="13175"/>
    <cellStyle name="Normal 29 4 3 3" xfId="13176"/>
    <cellStyle name="Normal 29 4 3 4" xfId="13177"/>
    <cellStyle name="Normal 29 4 4" xfId="13178"/>
    <cellStyle name="Normal 29 4 4 2" xfId="13179"/>
    <cellStyle name="Normal 29 4 4 2 2" xfId="13180"/>
    <cellStyle name="Normal 29 4 4 3" xfId="13181"/>
    <cellStyle name="Normal 29 4 4 4" xfId="13182"/>
    <cellStyle name="Normal 29 4 5" xfId="13183"/>
    <cellStyle name="Normal 29 4 5 2" xfId="13184"/>
    <cellStyle name="Normal 29 4 6" xfId="13185"/>
    <cellStyle name="Normal 29 4 7" xfId="13186"/>
    <cellStyle name="Normal 29 5" xfId="13187"/>
    <cellStyle name="Normal 29 5 2" xfId="13188"/>
    <cellStyle name="Normal 29 5 2 2" xfId="13189"/>
    <cellStyle name="Normal 29 5 3" xfId="13190"/>
    <cellStyle name="Normal 29 5 4" xfId="13191"/>
    <cellStyle name="Normal 29 6" xfId="13192"/>
    <cellStyle name="Normal 29 6 2" xfId="13193"/>
    <cellStyle name="Normal 29 6 2 2" xfId="13194"/>
    <cellStyle name="Normal 29 6 3" xfId="13195"/>
    <cellStyle name="Normal 29 6 4" xfId="13196"/>
    <cellStyle name="Normal 29 7" xfId="13197"/>
    <cellStyle name="Normal 29 7 2" xfId="13198"/>
    <cellStyle name="Normal 29 7 2 2" xfId="13199"/>
    <cellStyle name="Normal 29 7 3" xfId="13200"/>
    <cellStyle name="Normal 29 7 4" xfId="13201"/>
    <cellStyle name="Normal 29 8" xfId="13202"/>
    <cellStyle name="Normal 29 8 2" xfId="13203"/>
    <cellStyle name="Normal 29 8 3" xfId="13204"/>
    <cellStyle name="Normal 29 9" xfId="13205"/>
    <cellStyle name="Normal 3" xfId="13206"/>
    <cellStyle name="Normal 3 10" xfId="13207"/>
    <cellStyle name="Normal 3 2" xfId="13208"/>
    <cellStyle name="Normal 3 2 2" xfId="13209"/>
    <cellStyle name="Normal 3 2 2 2" xfId="13210"/>
    <cellStyle name="Normal 3 2 2 2 2" xfId="13211"/>
    <cellStyle name="Normal 3 2 2 2 3" xfId="13212"/>
    <cellStyle name="Normal 3 2 2 2 4" xfId="13213"/>
    <cellStyle name="Normal 3 2 2 2 5" xfId="13214"/>
    <cellStyle name="Normal 3 2 2 3" xfId="13215"/>
    <cellStyle name="Normal 3 2 2 3 2" xfId="13216"/>
    <cellStyle name="Normal 3 2 2 3 3" xfId="13217"/>
    <cellStyle name="Normal 3 2 2 3 4" xfId="13218"/>
    <cellStyle name="Normal 3 2 2 3 5" xfId="13219"/>
    <cellStyle name="Normal 3 2 2 4" xfId="13220"/>
    <cellStyle name="Normal 3 2 2 5" xfId="13221"/>
    <cellStyle name="Normal 3 2 2 6" xfId="13222"/>
    <cellStyle name="Normal 3 2 3" xfId="13223"/>
    <cellStyle name="Normal 3 2 3 2" xfId="13224"/>
    <cellStyle name="Normal 3 2 3 3" xfId="13225"/>
    <cellStyle name="Normal 3 2 3 3 2" xfId="13226"/>
    <cellStyle name="Normal 3 2 3 4" xfId="13227"/>
    <cellStyle name="Normal 3 2 4" xfId="13228"/>
    <cellStyle name="Normal 3 2 4 2" xfId="13229"/>
    <cellStyle name="Normal 3 2 4 2 2" xfId="13230"/>
    <cellStyle name="Normal 3 2 4 3" xfId="13231"/>
    <cellStyle name="Normal 3 2 5" xfId="13232"/>
    <cellStyle name="Normal 3 2 5 2" xfId="13233"/>
    <cellStyle name="Normal 3 2 5 3" xfId="13234"/>
    <cellStyle name="Normal 3 2 6" xfId="13235"/>
    <cellStyle name="Normal 3 2 6 2" xfId="13236"/>
    <cellStyle name="Normal 3 2 7" xfId="13237"/>
    <cellStyle name="Normal 3 2 8" xfId="13238"/>
    <cellStyle name="Normal 3 2_001- PRESUPUESTO AILA  (26 DE JULIO DEL 2010)" xfId="13239"/>
    <cellStyle name="Normal 3 3" xfId="13240"/>
    <cellStyle name="Normal 3 3 10" xfId="13241"/>
    <cellStyle name="Normal 3 3 10 2" xfId="13242"/>
    <cellStyle name="Normal 3 3 10 2 2" xfId="13243"/>
    <cellStyle name="Normal 3 3 10 3" xfId="13244"/>
    <cellStyle name="Normal 3 3 11" xfId="13245"/>
    <cellStyle name="Normal 3 3 11 2" xfId="13246"/>
    <cellStyle name="Normal 3 3 12" xfId="13247"/>
    <cellStyle name="Normal 3 3 2" xfId="13248"/>
    <cellStyle name="Normal 3 3 2 2" xfId="13249"/>
    <cellStyle name="Normal 3 3 2 2 2" xfId="13250"/>
    <cellStyle name="Normal 3 3 2 2 2 2" xfId="13251"/>
    <cellStyle name="Normal 3 3 2 2 2 2 2" xfId="13252"/>
    <cellStyle name="Normal 3 3 2 2 2 3" xfId="13253"/>
    <cellStyle name="Normal 3 3 2 2 2 4" xfId="13254"/>
    <cellStyle name="Normal 3 3 2 2 3" xfId="13255"/>
    <cellStyle name="Normal 3 3 2 2 3 2" xfId="13256"/>
    <cellStyle name="Normal 3 3 2 2 3 2 2" xfId="13257"/>
    <cellStyle name="Normal 3 3 2 2 3 3" xfId="13258"/>
    <cellStyle name="Normal 3 3 2 2 3 4" xfId="13259"/>
    <cellStyle name="Normal 3 3 2 2 4" xfId="13260"/>
    <cellStyle name="Normal 3 3 2 2 4 2" xfId="13261"/>
    <cellStyle name="Normal 3 3 2 2 4 2 2" xfId="13262"/>
    <cellStyle name="Normal 3 3 2 2 4 3" xfId="13263"/>
    <cellStyle name="Normal 3 3 2 2 4 4" xfId="13264"/>
    <cellStyle name="Normal 3 3 2 2 5" xfId="13265"/>
    <cellStyle name="Normal 3 3 2 2 5 2" xfId="13266"/>
    <cellStyle name="Normal 3 3 2 2 6" xfId="13267"/>
    <cellStyle name="Normal 3 3 2 2 7" xfId="13268"/>
    <cellStyle name="Normal 3 3 2 3" xfId="13269"/>
    <cellStyle name="Normal 3 3 2 3 2" xfId="13270"/>
    <cellStyle name="Normal 3 3 2 3 2 2" xfId="13271"/>
    <cellStyle name="Normal 3 3 2 3 3" xfId="13272"/>
    <cellStyle name="Normal 3 3 2 3 4" xfId="13273"/>
    <cellStyle name="Normal 3 3 2 4" xfId="13274"/>
    <cellStyle name="Normal 3 3 2 4 2" xfId="13275"/>
    <cellStyle name="Normal 3 3 2 4 2 2" xfId="13276"/>
    <cellStyle name="Normal 3 3 2 4 3" xfId="13277"/>
    <cellStyle name="Normal 3 3 2 4 4" xfId="13278"/>
    <cellStyle name="Normal 3 3 2 5" xfId="13279"/>
    <cellStyle name="Normal 3 3 2 5 2" xfId="13280"/>
    <cellStyle name="Normal 3 3 2 5 2 2" xfId="13281"/>
    <cellStyle name="Normal 3 3 2 5 3" xfId="13282"/>
    <cellStyle name="Normal 3 3 2 5 4" xfId="13283"/>
    <cellStyle name="Normal 3 3 2 6" xfId="13284"/>
    <cellStyle name="Normal 3 3 2 6 2" xfId="13285"/>
    <cellStyle name="Normal 3 3 2 6 3" xfId="13286"/>
    <cellStyle name="Normal 3 3 2 7" xfId="13287"/>
    <cellStyle name="Normal 3 3 2 8" xfId="13288"/>
    <cellStyle name="Normal 3 3 3" xfId="13289"/>
    <cellStyle name="Normal 3 3 3 2" xfId="13290"/>
    <cellStyle name="Normal 3 3 3 2 2" xfId="13291"/>
    <cellStyle name="Normal 3 3 3 2 2 2" xfId="13292"/>
    <cellStyle name="Normal 3 3 3 2 2 2 2" xfId="13293"/>
    <cellStyle name="Normal 3 3 3 2 2 3" xfId="13294"/>
    <cellStyle name="Normal 3 3 3 2 2 4" xfId="13295"/>
    <cellStyle name="Normal 3 3 3 2 3" xfId="13296"/>
    <cellStyle name="Normal 3 3 3 2 3 2" xfId="13297"/>
    <cellStyle name="Normal 3 3 3 2 3 2 2" xfId="13298"/>
    <cellStyle name="Normal 3 3 3 2 3 3" xfId="13299"/>
    <cellStyle name="Normal 3 3 3 2 3 4" xfId="13300"/>
    <cellStyle name="Normal 3 3 3 2 4" xfId="13301"/>
    <cellStyle name="Normal 3 3 3 2 4 2" xfId="13302"/>
    <cellStyle name="Normal 3 3 3 2 4 2 2" xfId="13303"/>
    <cellStyle name="Normal 3 3 3 2 4 3" xfId="13304"/>
    <cellStyle name="Normal 3 3 3 2 4 4" xfId="13305"/>
    <cellStyle name="Normal 3 3 3 2 5" xfId="13306"/>
    <cellStyle name="Normal 3 3 3 2 5 2" xfId="13307"/>
    <cellStyle name="Normal 3 3 3 2 6" xfId="13308"/>
    <cellStyle name="Normal 3 3 3 2 7" xfId="13309"/>
    <cellStyle name="Normal 3 3 3 3" xfId="13310"/>
    <cellStyle name="Normal 3 3 3 3 2" xfId="13311"/>
    <cellStyle name="Normal 3 3 3 3 2 2" xfId="13312"/>
    <cellStyle name="Normal 3 3 3 3 3" xfId="13313"/>
    <cellStyle name="Normal 3 3 3 3 4" xfId="13314"/>
    <cellStyle name="Normal 3 3 3 4" xfId="13315"/>
    <cellStyle name="Normal 3 3 3 4 2" xfId="13316"/>
    <cellStyle name="Normal 3 3 3 4 2 2" xfId="13317"/>
    <cellStyle name="Normal 3 3 3 4 3" xfId="13318"/>
    <cellStyle name="Normal 3 3 3 4 4" xfId="13319"/>
    <cellStyle name="Normal 3 3 3 5" xfId="13320"/>
    <cellStyle name="Normal 3 3 3 5 2" xfId="13321"/>
    <cellStyle name="Normal 3 3 3 5 2 2" xfId="13322"/>
    <cellStyle name="Normal 3 3 3 5 3" xfId="13323"/>
    <cellStyle name="Normal 3 3 3 5 4" xfId="13324"/>
    <cellStyle name="Normal 3 3 3 6" xfId="13325"/>
    <cellStyle name="Normal 3 3 3 6 2" xfId="13326"/>
    <cellStyle name="Normal 3 3 3 7" xfId="13327"/>
    <cellStyle name="Normal 3 3 3 8" xfId="13328"/>
    <cellStyle name="Normal 3 3 4" xfId="13329"/>
    <cellStyle name="Normal 3 3 4 2" xfId="13330"/>
    <cellStyle name="Normal 3 3 4 2 2" xfId="13331"/>
    <cellStyle name="Normal 3 3 4 2 2 2" xfId="13332"/>
    <cellStyle name="Normal 3 3 4 2 3" xfId="13333"/>
    <cellStyle name="Normal 3 3 4 2 4" xfId="13334"/>
    <cellStyle name="Normal 3 3 4 3" xfId="13335"/>
    <cellStyle name="Normal 3 3 4 3 2" xfId="13336"/>
    <cellStyle name="Normal 3 3 4 3 2 2" xfId="13337"/>
    <cellStyle name="Normal 3 3 4 3 3" xfId="13338"/>
    <cellStyle name="Normal 3 3 4 3 4" xfId="13339"/>
    <cellStyle name="Normal 3 3 4 4" xfId="13340"/>
    <cellStyle name="Normal 3 3 4 4 2" xfId="13341"/>
    <cellStyle name="Normal 3 3 4 4 2 2" xfId="13342"/>
    <cellStyle name="Normal 3 3 4 4 3" xfId="13343"/>
    <cellStyle name="Normal 3 3 4 4 4" xfId="13344"/>
    <cellStyle name="Normal 3 3 4 5" xfId="13345"/>
    <cellStyle name="Normal 3 3 4 5 2" xfId="13346"/>
    <cellStyle name="Normal 3 3 4 6" xfId="13347"/>
    <cellStyle name="Normal 3 3 4 7" xfId="13348"/>
    <cellStyle name="Normal 3 3 5" xfId="13349"/>
    <cellStyle name="Normal 3 3 5 2" xfId="13350"/>
    <cellStyle name="Normal 3 3 5 2 2" xfId="13351"/>
    <cellStyle name="Normal 3 3 5 2 2 2" xfId="13352"/>
    <cellStyle name="Normal 3 3 5 2 3" xfId="13353"/>
    <cellStyle name="Normal 3 3 5 2 4" xfId="13354"/>
    <cellStyle name="Normal 3 3 5 3" xfId="13355"/>
    <cellStyle name="Normal 3 3 5 3 2" xfId="13356"/>
    <cellStyle name="Normal 3 3 5 3 2 2" xfId="13357"/>
    <cellStyle name="Normal 3 3 5 3 3" xfId="13358"/>
    <cellStyle name="Normal 3 3 5 3 4" xfId="13359"/>
    <cellStyle name="Normal 3 3 5 4" xfId="13360"/>
    <cellStyle name="Normal 3 3 5 4 2" xfId="13361"/>
    <cellStyle name="Normal 3 3 5 4 2 2" xfId="13362"/>
    <cellStyle name="Normal 3 3 5 4 3" xfId="13363"/>
    <cellStyle name="Normal 3 3 5 4 4" xfId="13364"/>
    <cellStyle name="Normal 3 3 5 5" xfId="13365"/>
    <cellStyle name="Normal 3 3 5 5 2" xfId="13366"/>
    <cellStyle name="Normal 3 3 5 6" xfId="13367"/>
    <cellStyle name="Normal 3 3 5 7" xfId="13368"/>
    <cellStyle name="Normal 3 3 6" xfId="13369"/>
    <cellStyle name="Normal 3 3 6 2" xfId="13370"/>
    <cellStyle name="Normal 3 3 6 2 2" xfId="13371"/>
    <cellStyle name="Normal 3 3 6 3" xfId="13372"/>
    <cellStyle name="Normal 3 3 6 4" xfId="13373"/>
    <cellStyle name="Normal 3 3 7" xfId="13374"/>
    <cellStyle name="Normal 3 3 7 2" xfId="13375"/>
    <cellStyle name="Normal 3 3 7 2 2" xfId="13376"/>
    <cellStyle name="Normal 3 3 7 3" xfId="13377"/>
    <cellStyle name="Normal 3 3 7 4" xfId="13378"/>
    <cellStyle name="Normal 3 3 8" xfId="13379"/>
    <cellStyle name="Normal 3 3 8 2" xfId="13380"/>
    <cellStyle name="Normal 3 3 8 2 2" xfId="13381"/>
    <cellStyle name="Normal 3 3 8 3" xfId="13382"/>
    <cellStyle name="Normal 3 3 8 4" xfId="13383"/>
    <cellStyle name="Normal 3 3 9" xfId="13384"/>
    <cellStyle name="Normal 3 3 9 2" xfId="13385"/>
    <cellStyle name="Normal 3 3 9 3" xfId="13386"/>
    <cellStyle name="Normal 3 3 9 4" xfId="13387"/>
    <cellStyle name="Normal 3 3_001- PRESUPUESTO AILA  (26 DE JULIO DEL 2010)" xfId="13388"/>
    <cellStyle name="Normal 3 4" xfId="13389"/>
    <cellStyle name="Normal 3 4 2" xfId="13390"/>
    <cellStyle name="Normal 3 4 2 2" xfId="13391"/>
    <cellStyle name="Normal 3 4 2 2 2" xfId="13392"/>
    <cellStyle name="Normal 3 4 2 2 2 2" xfId="13393"/>
    <cellStyle name="Normal 3 4 2 2 2 2 2" xfId="13394"/>
    <cellStyle name="Normal 3 4 2 2 2 3" xfId="13395"/>
    <cellStyle name="Normal 3 4 2 2 2 4" xfId="13396"/>
    <cellStyle name="Normal 3 4 2 2 3" xfId="13397"/>
    <cellStyle name="Normal 3 4 2 2 3 2" xfId="13398"/>
    <cellStyle name="Normal 3 4 2 2 3 2 2" xfId="13399"/>
    <cellStyle name="Normal 3 4 2 2 3 3" xfId="13400"/>
    <cellStyle name="Normal 3 4 2 2 3 4" xfId="13401"/>
    <cellStyle name="Normal 3 4 2 2 4" xfId="13402"/>
    <cellStyle name="Normal 3 4 2 2 4 2" xfId="13403"/>
    <cellStyle name="Normal 3 4 2 2 4 2 2" xfId="13404"/>
    <cellStyle name="Normal 3 4 2 2 4 3" xfId="13405"/>
    <cellStyle name="Normal 3 4 2 2 4 4" xfId="13406"/>
    <cellStyle name="Normal 3 4 2 2 5" xfId="13407"/>
    <cellStyle name="Normal 3 4 2 2 5 2" xfId="13408"/>
    <cellStyle name="Normal 3 4 2 2 6" xfId="13409"/>
    <cellStyle name="Normal 3 4 2 2 7" xfId="13410"/>
    <cellStyle name="Normal 3 4 2 3" xfId="13411"/>
    <cellStyle name="Normal 3 4 2 3 2" xfId="13412"/>
    <cellStyle name="Normal 3 4 2 3 2 2" xfId="13413"/>
    <cellStyle name="Normal 3 4 2 3 3" xfId="13414"/>
    <cellStyle name="Normal 3 4 2 3 4" xfId="13415"/>
    <cellStyle name="Normal 3 4 2 4" xfId="13416"/>
    <cellStyle name="Normal 3 4 2 4 2" xfId="13417"/>
    <cellStyle name="Normal 3 4 2 4 2 2" xfId="13418"/>
    <cellStyle name="Normal 3 4 2 4 3" xfId="13419"/>
    <cellStyle name="Normal 3 4 2 4 4" xfId="13420"/>
    <cellStyle name="Normal 3 4 2 5" xfId="13421"/>
    <cellStyle name="Normal 3 4 2 5 2" xfId="13422"/>
    <cellStyle name="Normal 3 4 2 5 2 2" xfId="13423"/>
    <cellStyle name="Normal 3 4 2 5 3" xfId="13424"/>
    <cellStyle name="Normal 3 4 2 5 4" xfId="13425"/>
    <cellStyle name="Normal 3 4 2 6" xfId="13426"/>
    <cellStyle name="Normal 3 4 2 7" xfId="13427"/>
    <cellStyle name="Normal 3 4 2 8" xfId="13428"/>
    <cellStyle name="Normal 3 4 2 9" xfId="13429"/>
    <cellStyle name="Normal 3 4 3" xfId="13430"/>
    <cellStyle name="Normal 3 4 3 2" xfId="13431"/>
    <cellStyle name="Normal 3 4 3 2 2" xfId="13432"/>
    <cellStyle name="Normal 3 4 3 2 2 2" xfId="13433"/>
    <cellStyle name="Normal 3 4 3 2 2 2 2" xfId="13434"/>
    <cellStyle name="Normal 3 4 3 2 2 3" xfId="13435"/>
    <cellStyle name="Normal 3 4 3 2 2 4" xfId="13436"/>
    <cellStyle name="Normal 3 4 3 2 3" xfId="13437"/>
    <cellStyle name="Normal 3 4 3 2 3 2" xfId="13438"/>
    <cellStyle name="Normal 3 4 3 2 3 2 2" xfId="13439"/>
    <cellStyle name="Normal 3 4 3 2 3 3" xfId="13440"/>
    <cellStyle name="Normal 3 4 3 2 3 4" xfId="13441"/>
    <cellStyle name="Normal 3 4 3 2 4" xfId="13442"/>
    <cellStyle name="Normal 3 4 3 2 4 2" xfId="13443"/>
    <cellStyle name="Normal 3 4 3 2 4 2 2" xfId="13444"/>
    <cellStyle name="Normal 3 4 3 2 4 3" xfId="13445"/>
    <cellStyle name="Normal 3 4 3 2 4 4" xfId="13446"/>
    <cellStyle name="Normal 3 4 3 2 5" xfId="13447"/>
    <cellStyle name="Normal 3 4 3 2 5 2" xfId="13448"/>
    <cellStyle name="Normal 3 4 3 2 6" xfId="13449"/>
    <cellStyle name="Normal 3 4 3 2 7" xfId="13450"/>
    <cellStyle name="Normal 3 4 3 3" xfId="13451"/>
    <cellStyle name="Normal 3 4 3 3 2" xfId="13452"/>
    <cellStyle name="Normal 3 4 3 3 2 2" xfId="13453"/>
    <cellStyle name="Normal 3 4 3 3 3" xfId="13454"/>
    <cellStyle name="Normal 3 4 3 3 4" xfId="13455"/>
    <cellStyle name="Normal 3 4 3 4" xfId="13456"/>
    <cellStyle name="Normal 3 4 3 4 2" xfId="13457"/>
    <cellStyle name="Normal 3 4 3 4 2 2" xfId="13458"/>
    <cellStyle name="Normal 3 4 3 4 3" xfId="13459"/>
    <cellStyle name="Normal 3 4 3 4 4" xfId="13460"/>
    <cellStyle name="Normal 3 4 3 5" xfId="13461"/>
    <cellStyle name="Normal 3 4 3 5 2" xfId="13462"/>
    <cellStyle name="Normal 3 4 3 5 2 2" xfId="13463"/>
    <cellStyle name="Normal 3 4 3 5 3" xfId="13464"/>
    <cellStyle name="Normal 3 4 3 5 4" xfId="13465"/>
    <cellStyle name="Normal 3 4 3 6" xfId="13466"/>
    <cellStyle name="Normal 3 4 3 6 2" xfId="13467"/>
    <cellStyle name="Normal 3 4 3 7" xfId="13468"/>
    <cellStyle name="Normal 3 4 3 7 2" xfId="13469"/>
    <cellStyle name="Normal 3 4 3 8" xfId="13470"/>
    <cellStyle name="Normal 3 4 4" xfId="13471"/>
    <cellStyle name="Normal 3 4 4 2" xfId="13472"/>
    <cellStyle name="Normal 3 4 4 2 2" xfId="13473"/>
    <cellStyle name="Normal 3 4 4 2 2 2" xfId="13474"/>
    <cellStyle name="Normal 3 4 4 2 3" xfId="13475"/>
    <cellStyle name="Normal 3 4 4 2 4" xfId="13476"/>
    <cellStyle name="Normal 3 4 4 3" xfId="13477"/>
    <cellStyle name="Normal 3 4 4 3 2" xfId="13478"/>
    <cellStyle name="Normal 3 4 4 3 2 2" xfId="13479"/>
    <cellStyle name="Normal 3 4 4 3 3" xfId="13480"/>
    <cellStyle name="Normal 3 4 4 3 4" xfId="13481"/>
    <cellStyle name="Normal 3 4 4 4" xfId="13482"/>
    <cellStyle name="Normal 3 4 4 4 2" xfId="13483"/>
    <cellStyle name="Normal 3 4 4 4 2 2" xfId="13484"/>
    <cellStyle name="Normal 3 4 4 4 3" xfId="13485"/>
    <cellStyle name="Normal 3 4 4 4 4" xfId="13486"/>
    <cellStyle name="Normal 3 4 4 5" xfId="13487"/>
    <cellStyle name="Normal 3 4 4 5 2" xfId="13488"/>
    <cellStyle name="Normal 3 4 4 6" xfId="13489"/>
    <cellStyle name="Normal 3 4 4 7" xfId="13490"/>
    <cellStyle name="Normal 3 4 5" xfId="13491"/>
    <cellStyle name="Normal 3 4 5 2" xfId="13492"/>
    <cellStyle name="Normal 3 4 5 2 2" xfId="13493"/>
    <cellStyle name="Normal 3 4 5 3" xfId="13494"/>
    <cellStyle name="Normal 3 4 5 4" xfId="13495"/>
    <cellStyle name="Normal 3 4 6" xfId="13496"/>
    <cellStyle name="Normal 3 4 6 2" xfId="13497"/>
    <cellStyle name="Normal 3 4 6 2 2" xfId="13498"/>
    <cellStyle name="Normal 3 4 6 3" xfId="13499"/>
    <cellStyle name="Normal 3 4 6 4" xfId="13500"/>
    <cellStyle name="Normal 3 4 7" xfId="13501"/>
    <cellStyle name="Normal 3 4 7 2" xfId="13502"/>
    <cellStyle name="Normal 3 4 7 2 2" xfId="13503"/>
    <cellStyle name="Normal 3 4 7 3" xfId="13504"/>
    <cellStyle name="Normal 3 4 7 4" xfId="13505"/>
    <cellStyle name="Normal 3 4 8" xfId="13506"/>
    <cellStyle name="Normal 3 5" xfId="13507"/>
    <cellStyle name="Normal 3 5 2" xfId="13508"/>
    <cellStyle name="Normal 3 6" xfId="13509"/>
    <cellStyle name="Normal 3 6 2" xfId="13510"/>
    <cellStyle name="Normal 3 6 3" xfId="13511"/>
    <cellStyle name="Normal 3 6 4" xfId="13512"/>
    <cellStyle name="Normal 3 7" xfId="13513"/>
    <cellStyle name="Normal 3 7 2" xfId="13514"/>
    <cellStyle name="Normal 3 7 3" xfId="13515"/>
    <cellStyle name="Normal 3 8" xfId="13516"/>
    <cellStyle name="Normal 3 8 2" xfId="13517"/>
    <cellStyle name="Normal 3 9" xfId="13518"/>
    <cellStyle name="Normal 3_001- PRESUPUESTO AILA  (26 DE JULIO DEL 2010)" xfId="13519"/>
    <cellStyle name="Normal 30" xfId="13520"/>
    <cellStyle name="Normal 30 2" xfId="13521"/>
    <cellStyle name="Normal 30 2 2" xfId="13522"/>
    <cellStyle name="Normal 30 2 2 2" xfId="13523"/>
    <cellStyle name="Normal 30 2 2 2 2" xfId="13524"/>
    <cellStyle name="Normal 30 2 2 2 2 2" xfId="13525"/>
    <cellStyle name="Normal 30 2 2 2 3" xfId="13526"/>
    <cellStyle name="Normal 30 2 2 2 4" xfId="13527"/>
    <cellStyle name="Normal 30 2 2 3" xfId="13528"/>
    <cellStyle name="Normal 30 2 2 3 2" xfId="13529"/>
    <cellStyle name="Normal 30 2 2 3 2 2" xfId="13530"/>
    <cellStyle name="Normal 30 2 2 3 3" xfId="13531"/>
    <cellStyle name="Normal 30 2 2 3 4" xfId="13532"/>
    <cellStyle name="Normal 30 2 2 4" xfId="13533"/>
    <cellStyle name="Normal 30 2 2 4 2" xfId="13534"/>
    <cellStyle name="Normal 30 2 2 4 2 2" xfId="13535"/>
    <cellStyle name="Normal 30 2 2 4 3" xfId="13536"/>
    <cellStyle name="Normal 30 2 2 4 4" xfId="13537"/>
    <cellStyle name="Normal 30 2 2 5" xfId="13538"/>
    <cellStyle name="Normal 30 2 2 5 2" xfId="13539"/>
    <cellStyle name="Normal 30 2 2 6" xfId="13540"/>
    <cellStyle name="Normal 30 2 2 7" xfId="13541"/>
    <cellStyle name="Normal 30 2 3" xfId="13542"/>
    <cellStyle name="Normal 30 2 3 2" xfId="13543"/>
    <cellStyle name="Normal 30 2 3 2 2" xfId="13544"/>
    <cellStyle name="Normal 30 2 3 3" xfId="13545"/>
    <cellStyle name="Normal 30 2 3 4" xfId="13546"/>
    <cellStyle name="Normal 30 2 4" xfId="13547"/>
    <cellStyle name="Normal 30 2 4 2" xfId="13548"/>
    <cellStyle name="Normal 30 2 4 2 2" xfId="13549"/>
    <cellStyle name="Normal 30 2 4 3" xfId="13550"/>
    <cellStyle name="Normal 30 2 4 4" xfId="13551"/>
    <cellStyle name="Normal 30 2 5" xfId="13552"/>
    <cellStyle name="Normal 30 2 5 2" xfId="13553"/>
    <cellStyle name="Normal 30 2 5 2 2" xfId="13554"/>
    <cellStyle name="Normal 30 2 5 3" xfId="13555"/>
    <cellStyle name="Normal 30 2 5 4" xfId="13556"/>
    <cellStyle name="Normal 30 2 6" xfId="13557"/>
    <cellStyle name="Normal 30 2 6 2" xfId="13558"/>
    <cellStyle name="Normal 30 2 7" xfId="13559"/>
    <cellStyle name="Normal 30 2 8" xfId="13560"/>
    <cellStyle name="Normal 30 3" xfId="13561"/>
    <cellStyle name="Normal 30 3 2" xfId="13562"/>
    <cellStyle name="Normal 30 3 2 2" xfId="13563"/>
    <cellStyle name="Normal 30 3 2 2 2" xfId="13564"/>
    <cellStyle name="Normal 30 3 2 2 2 2" xfId="13565"/>
    <cellStyle name="Normal 30 3 2 2 3" xfId="13566"/>
    <cellStyle name="Normal 30 3 2 2 4" xfId="13567"/>
    <cellStyle name="Normal 30 3 2 3" xfId="13568"/>
    <cellStyle name="Normal 30 3 2 3 2" xfId="13569"/>
    <cellStyle name="Normal 30 3 2 3 2 2" xfId="13570"/>
    <cellStyle name="Normal 30 3 2 3 3" xfId="13571"/>
    <cellStyle name="Normal 30 3 2 3 4" xfId="13572"/>
    <cellStyle name="Normal 30 3 2 4" xfId="13573"/>
    <cellStyle name="Normal 30 3 2 4 2" xfId="13574"/>
    <cellStyle name="Normal 30 3 2 4 2 2" xfId="13575"/>
    <cellStyle name="Normal 30 3 2 4 3" xfId="13576"/>
    <cellStyle name="Normal 30 3 2 4 4" xfId="13577"/>
    <cellStyle name="Normal 30 3 2 5" xfId="13578"/>
    <cellStyle name="Normal 30 3 2 5 2" xfId="13579"/>
    <cellStyle name="Normal 30 3 2 6" xfId="13580"/>
    <cellStyle name="Normal 30 3 2 7" xfId="13581"/>
    <cellStyle name="Normal 30 3 3" xfId="13582"/>
    <cellStyle name="Normal 30 3 3 2" xfId="13583"/>
    <cellStyle name="Normal 30 3 3 2 2" xfId="13584"/>
    <cellStyle name="Normal 30 3 3 3" xfId="13585"/>
    <cellStyle name="Normal 30 3 3 4" xfId="13586"/>
    <cellStyle name="Normal 30 3 4" xfId="13587"/>
    <cellStyle name="Normal 30 3 4 2" xfId="13588"/>
    <cellStyle name="Normal 30 3 4 2 2" xfId="13589"/>
    <cellStyle name="Normal 30 3 4 3" xfId="13590"/>
    <cellStyle name="Normal 30 3 4 4" xfId="13591"/>
    <cellStyle name="Normal 30 3 5" xfId="13592"/>
    <cellStyle name="Normal 30 3 5 2" xfId="13593"/>
    <cellStyle name="Normal 30 3 5 2 2" xfId="13594"/>
    <cellStyle name="Normal 30 3 5 3" xfId="13595"/>
    <cellStyle name="Normal 30 3 5 4" xfId="13596"/>
    <cellStyle name="Normal 30 3 6" xfId="13597"/>
    <cellStyle name="Normal 30 3 6 2" xfId="13598"/>
    <cellStyle name="Normal 30 3 7" xfId="13599"/>
    <cellStyle name="Normal 30 3 8" xfId="13600"/>
    <cellStyle name="Normal 30 4" xfId="13601"/>
    <cellStyle name="Normal 30 4 2" xfId="13602"/>
    <cellStyle name="Normal 30 4 2 2" xfId="13603"/>
    <cellStyle name="Normal 30 4 2 2 2" xfId="13604"/>
    <cellStyle name="Normal 30 4 2 3" xfId="13605"/>
    <cellStyle name="Normal 30 4 2 4" xfId="13606"/>
    <cellStyle name="Normal 30 4 3" xfId="13607"/>
    <cellStyle name="Normal 30 4 3 2" xfId="13608"/>
    <cellStyle name="Normal 30 4 3 2 2" xfId="13609"/>
    <cellStyle name="Normal 30 4 3 3" xfId="13610"/>
    <cellStyle name="Normal 30 4 3 4" xfId="13611"/>
    <cellStyle name="Normal 30 4 4" xfId="13612"/>
    <cellStyle name="Normal 30 4 4 2" xfId="13613"/>
    <cellStyle name="Normal 30 4 4 2 2" xfId="13614"/>
    <cellStyle name="Normal 30 4 4 3" xfId="13615"/>
    <cellStyle name="Normal 30 4 4 4" xfId="13616"/>
    <cellStyle name="Normal 30 4 5" xfId="13617"/>
    <cellStyle name="Normal 30 4 5 2" xfId="13618"/>
    <cellStyle name="Normal 30 4 6" xfId="13619"/>
    <cellStyle name="Normal 30 4 7" xfId="13620"/>
    <cellStyle name="Normal 30 5" xfId="13621"/>
    <cellStyle name="Normal 30 5 2" xfId="13622"/>
    <cellStyle name="Normal 30 5 2 2" xfId="13623"/>
    <cellStyle name="Normal 30 5 3" xfId="13624"/>
    <cellStyle name="Normal 30 5 4" xfId="13625"/>
    <cellStyle name="Normal 30 6" xfId="13626"/>
    <cellStyle name="Normal 30 6 2" xfId="13627"/>
    <cellStyle name="Normal 30 6 2 2" xfId="13628"/>
    <cellStyle name="Normal 30 6 3" xfId="13629"/>
    <cellStyle name="Normal 30 6 4" xfId="13630"/>
    <cellStyle name="Normal 30 7" xfId="13631"/>
    <cellStyle name="Normal 30 7 2" xfId="13632"/>
    <cellStyle name="Normal 30 7 2 2" xfId="13633"/>
    <cellStyle name="Normal 30 7 3" xfId="13634"/>
    <cellStyle name="Normal 30 7 4" xfId="13635"/>
    <cellStyle name="Normal 30 8" xfId="13636"/>
    <cellStyle name="Normal 30 9" xfId="13637"/>
    <cellStyle name="Normal 31" xfId="13638"/>
    <cellStyle name="Normal 31 10" xfId="13639"/>
    <cellStyle name="Normal 31 2" xfId="13640"/>
    <cellStyle name="Normal 31 2 2" xfId="13641"/>
    <cellStyle name="Normal 31 2 2 2" xfId="13642"/>
    <cellStyle name="Normal 31 2 2 2 2" xfId="13643"/>
    <cellStyle name="Normal 31 2 2 2 2 2" xfId="13644"/>
    <cellStyle name="Normal 31 2 2 2 3" xfId="13645"/>
    <cellStyle name="Normal 31 2 2 2 4" xfId="13646"/>
    <cellStyle name="Normal 31 2 2 3" xfId="13647"/>
    <cellStyle name="Normal 31 2 2 3 2" xfId="13648"/>
    <cellStyle name="Normal 31 2 2 3 2 2" xfId="13649"/>
    <cellStyle name="Normal 31 2 2 3 3" xfId="13650"/>
    <cellStyle name="Normal 31 2 2 3 4" xfId="13651"/>
    <cellStyle name="Normal 31 2 2 4" xfId="13652"/>
    <cellStyle name="Normal 31 2 2 4 2" xfId="13653"/>
    <cellStyle name="Normal 31 2 2 4 2 2" xfId="13654"/>
    <cellStyle name="Normal 31 2 2 4 3" xfId="13655"/>
    <cellStyle name="Normal 31 2 2 4 4" xfId="13656"/>
    <cellStyle name="Normal 31 2 2 5" xfId="13657"/>
    <cellStyle name="Normal 31 2 2 5 2" xfId="13658"/>
    <cellStyle name="Normal 31 2 2 6" xfId="13659"/>
    <cellStyle name="Normal 31 2 2 7" xfId="13660"/>
    <cellStyle name="Normal 31 2 3" xfId="13661"/>
    <cellStyle name="Normal 31 2 3 2" xfId="13662"/>
    <cellStyle name="Normal 31 2 3 2 2" xfId="13663"/>
    <cellStyle name="Normal 31 2 3 3" xfId="13664"/>
    <cellStyle name="Normal 31 2 3 4" xfId="13665"/>
    <cellStyle name="Normal 31 2 4" xfId="13666"/>
    <cellStyle name="Normal 31 2 4 2" xfId="13667"/>
    <cellStyle name="Normal 31 2 4 2 2" xfId="13668"/>
    <cellStyle name="Normal 31 2 4 3" xfId="13669"/>
    <cellStyle name="Normal 31 2 4 4" xfId="13670"/>
    <cellStyle name="Normal 31 2 5" xfId="13671"/>
    <cellStyle name="Normal 31 2 5 2" xfId="13672"/>
    <cellStyle name="Normal 31 2 5 2 2" xfId="13673"/>
    <cellStyle name="Normal 31 2 5 3" xfId="13674"/>
    <cellStyle name="Normal 31 2 5 4" xfId="13675"/>
    <cellStyle name="Normal 31 2 6" xfId="13676"/>
    <cellStyle name="Normal 31 2 6 2" xfId="13677"/>
    <cellStyle name="Normal 31 2 7" xfId="13678"/>
    <cellStyle name="Normal 31 2 8" xfId="13679"/>
    <cellStyle name="Normal 31 3" xfId="13680"/>
    <cellStyle name="Normal 31 3 2" xfId="13681"/>
    <cellStyle name="Normal 31 3 2 2" xfId="13682"/>
    <cellStyle name="Normal 31 3 2 2 2" xfId="13683"/>
    <cellStyle name="Normal 31 3 2 2 2 2" xfId="13684"/>
    <cellStyle name="Normal 31 3 2 2 3" xfId="13685"/>
    <cellStyle name="Normal 31 3 2 2 4" xfId="13686"/>
    <cellStyle name="Normal 31 3 2 3" xfId="13687"/>
    <cellStyle name="Normal 31 3 2 3 2" xfId="13688"/>
    <cellStyle name="Normal 31 3 2 3 2 2" xfId="13689"/>
    <cellStyle name="Normal 31 3 2 3 3" xfId="13690"/>
    <cellStyle name="Normal 31 3 2 3 4" xfId="13691"/>
    <cellStyle name="Normal 31 3 2 4" xfId="13692"/>
    <cellStyle name="Normal 31 3 2 4 2" xfId="13693"/>
    <cellStyle name="Normal 31 3 2 4 2 2" xfId="13694"/>
    <cellStyle name="Normal 31 3 2 4 3" xfId="13695"/>
    <cellStyle name="Normal 31 3 2 4 4" xfId="13696"/>
    <cellStyle name="Normal 31 3 2 5" xfId="13697"/>
    <cellStyle name="Normal 31 3 2 5 2" xfId="13698"/>
    <cellStyle name="Normal 31 3 2 6" xfId="13699"/>
    <cellStyle name="Normal 31 3 2 7" xfId="13700"/>
    <cellStyle name="Normal 31 3 3" xfId="13701"/>
    <cellStyle name="Normal 31 3 3 2" xfId="13702"/>
    <cellStyle name="Normal 31 3 3 2 2" xfId="13703"/>
    <cellStyle name="Normal 31 3 3 3" xfId="13704"/>
    <cellStyle name="Normal 31 3 3 4" xfId="13705"/>
    <cellStyle name="Normal 31 3 4" xfId="13706"/>
    <cellStyle name="Normal 31 3 4 2" xfId="13707"/>
    <cellStyle name="Normal 31 3 4 2 2" xfId="13708"/>
    <cellStyle name="Normal 31 3 4 3" xfId="13709"/>
    <cellStyle name="Normal 31 3 4 4" xfId="13710"/>
    <cellStyle name="Normal 31 3 5" xfId="13711"/>
    <cellStyle name="Normal 31 3 5 2" xfId="13712"/>
    <cellStyle name="Normal 31 3 5 2 2" xfId="13713"/>
    <cellStyle name="Normal 31 3 5 3" xfId="13714"/>
    <cellStyle name="Normal 31 3 5 4" xfId="13715"/>
    <cellStyle name="Normal 31 3 6" xfId="13716"/>
    <cellStyle name="Normal 31 3 6 2" xfId="13717"/>
    <cellStyle name="Normal 31 3 7" xfId="13718"/>
    <cellStyle name="Normal 31 3 8" xfId="13719"/>
    <cellStyle name="Normal 31 4" xfId="13720"/>
    <cellStyle name="Normal 31 4 2" xfId="13721"/>
    <cellStyle name="Normal 31 4 2 2" xfId="13722"/>
    <cellStyle name="Normal 31 4 2 2 2" xfId="13723"/>
    <cellStyle name="Normal 31 4 2 3" xfId="13724"/>
    <cellStyle name="Normal 31 4 2 4" xfId="13725"/>
    <cellStyle name="Normal 31 4 3" xfId="13726"/>
    <cellStyle name="Normal 31 4 3 2" xfId="13727"/>
    <cellStyle name="Normal 31 4 3 2 2" xfId="13728"/>
    <cellStyle name="Normal 31 4 3 3" xfId="13729"/>
    <cellStyle name="Normal 31 4 3 4" xfId="13730"/>
    <cellStyle name="Normal 31 4 4" xfId="13731"/>
    <cellStyle name="Normal 31 4 4 2" xfId="13732"/>
    <cellStyle name="Normal 31 4 4 2 2" xfId="13733"/>
    <cellStyle name="Normal 31 4 4 3" xfId="13734"/>
    <cellStyle name="Normal 31 4 4 4" xfId="13735"/>
    <cellStyle name="Normal 31 4 5" xfId="13736"/>
    <cellStyle name="Normal 31 4 5 2" xfId="13737"/>
    <cellStyle name="Normal 31 4 6" xfId="13738"/>
    <cellStyle name="Normal 31 4 7" xfId="13739"/>
    <cellStyle name="Normal 31 5" xfId="13740"/>
    <cellStyle name="Normal 31 5 2" xfId="13741"/>
    <cellStyle name="Normal 31 5 2 2" xfId="13742"/>
    <cellStyle name="Normal 31 5 3" xfId="13743"/>
    <cellStyle name="Normal 31 5 4" xfId="13744"/>
    <cellStyle name="Normal 31 6" xfId="13745"/>
    <cellStyle name="Normal 31 6 2" xfId="13746"/>
    <cellStyle name="Normal 31 6 2 2" xfId="13747"/>
    <cellStyle name="Normal 31 6 3" xfId="13748"/>
    <cellStyle name="Normal 31 6 4" xfId="13749"/>
    <cellStyle name="Normal 31 7" xfId="13750"/>
    <cellStyle name="Normal 31 7 2" xfId="13751"/>
    <cellStyle name="Normal 31 7 2 2" xfId="13752"/>
    <cellStyle name="Normal 31 7 3" xfId="13753"/>
    <cellStyle name="Normal 31 7 4" xfId="13754"/>
    <cellStyle name="Normal 31 8" xfId="13755"/>
    <cellStyle name="Normal 31 8 2" xfId="13756"/>
    <cellStyle name="Normal 31 8 3" xfId="13757"/>
    <cellStyle name="Normal 31 9" xfId="13758"/>
    <cellStyle name="Normal 32" xfId="13759"/>
    <cellStyle name="Normal 32 2" xfId="13760"/>
    <cellStyle name="Normal 32 3" xfId="13761"/>
    <cellStyle name="Normal 32 4" xfId="13762"/>
    <cellStyle name="Normal 33" xfId="13763"/>
    <cellStyle name="Normal 33 2" xfId="13764"/>
    <cellStyle name="Normal 33 2 2" xfId="13765"/>
    <cellStyle name="Normal 33 3" xfId="13766"/>
    <cellStyle name="Normal 33 3 2" xfId="13767"/>
    <cellStyle name="Normal 33 4" xfId="13768"/>
    <cellStyle name="Normal 33 5" xfId="13769"/>
    <cellStyle name="Normal 34" xfId="13770"/>
    <cellStyle name="Normal 34 10" xfId="13771"/>
    <cellStyle name="Normal 34 11" xfId="13772"/>
    <cellStyle name="Normal 34 2" xfId="13773"/>
    <cellStyle name="Normal 34 2 2" xfId="13774"/>
    <cellStyle name="Normal 34 2 2 2" xfId="13775"/>
    <cellStyle name="Normal 34 2 2 2 2" xfId="13776"/>
    <cellStyle name="Normal 34 2 2 2 2 2" xfId="13777"/>
    <cellStyle name="Normal 34 2 2 2 3" xfId="13778"/>
    <cellStyle name="Normal 34 2 2 2 4" xfId="13779"/>
    <cellStyle name="Normal 34 2 2 3" xfId="13780"/>
    <cellStyle name="Normal 34 2 2 3 2" xfId="13781"/>
    <cellStyle name="Normal 34 2 2 3 2 2" xfId="13782"/>
    <cellStyle name="Normal 34 2 2 3 3" xfId="13783"/>
    <cellStyle name="Normal 34 2 2 3 4" xfId="13784"/>
    <cellStyle name="Normal 34 2 2 4" xfId="13785"/>
    <cellStyle name="Normal 34 2 2 4 2" xfId="13786"/>
    <cellStyle name="Normal 34 2 2 4 2 2" xfId="13787"/>
    <cellStyle name="Normal 34 2 2 4 3" xfId="13788"/>
    <cellStyle name="Normal 34 2 2 4 4" xfId="13789"/>
    <cellStyle name="Normal 34 2 2 5" xfId="13790"/>
    <cellStyle name="Normal 34 2 2 5 2" xfId="13791"/>
    <cellStyle name="Normal 34 2 2 6" xfId="13792"/>
    <cellStyle name="Normal 34 2 2 7" xfId="13793"/>
    <cellStyle name="Normal 34 2 3" xfId="13794"/>
    <cellStyle name="Normal 34 2 3 2" xfId="13795"/>
    <cellStyle name="Normal 34 2 3 2 2" xfId="13796"/>
    <cellStyle name="Normal 34 2 3 3" xfId="13797"/>
    <cellStyle name="Normal 34 2 3 4" xfId="13798"/>
    <cellStyle name="Normal 34 2 4" xfId="13799"/>
    <cellStyle name="Normal 34 2 4 2" xfId="13800"/>
    <cellStyle name="Normal 34 2 4 2 2" xfId="13801"/>
    <cellStyle name="Normal 34 2 4 3" xfId="13802"/>
    <cellStyle name="Normal 34 2 4 4" xfId="13803"/>
    <cellStyle name="Normal 34 2 5" xfId="13804"/>
    <cellStyle name="Normal 34 2 5 2" xfId="13805"/>
    <cellStyle name="Normal 34 2 5 2 2" xfId="13806"/>
    <cellStyle name="Normal 34 2 5 3" xfId="13807"/>
    <cellStyle name="Normal 34 2 5 4" xfId="13808"/>
    <cellStyle name="Normal 34 2 6" xfId="13809"/>
    <cellStyle name="Normal 34 2 7" xfId="13810"/>
    <cellStyle name="Normal 34 2 8" xfId="13811"/>
    <cellStyle name="Normal 34 3" xfId="13812"/>
    <cellStyle name="Normal 34 3 2" xfId="13813"/>
    <cellStyle name="Normal 34 3 2 2" xfId="13814"/>
    <cellStyle name="Normal 34 3 2 2 2" xfId="13815"/>
    <cellStyle name="Normal 34 3 2 2 2 2" xfId="13816"/>
    <cellStyle name="Normal 34 3 2 2 3" xfId="13817"/>
    <cellStyle name="Normal 34 3 2 2 4" xfId="13818"/>
    <cellStyle name="Normal 34 3 2 3" xfId="13819"/>
    <cellStyle name="Normal 34 3 2 3 2" xfId="13820"/>
    <cellStyle name="Normal 34 3 2 3 2 2" xfId="13821"/>
    <cellStyle name="Normal 34 3 2 3 3" xfId="13822"/>
    <cellStyle name="Normal 34 3 2 3 4" xfId="13823"/>
    <cellStyle name="Normal 34 3 2 4" xfId="13824"/>
    <cellStyle name="Normal 34 3 2 4 2" xfId="13825"/>
    <cellStyle name="Normal 34 3 2 4 2 2" xfId="13826"/>
    <cellStyle name="Normal 34 3 2 4 3" xfId="13827"/>
    <cellStyle name="Normal 34 3 2 4 4" xfId="13828"/>
    <cellStyle name="Normal 34 3 2 5" xfId="13829"/>
    <cellStyle name="Normal 34 3 2 5 2" xfId="13830"/>
    <cellStyle name="Normal 34 3 2 6" xfId="13831"/>
    <cellStyle name="Normal 34 3 2 7" xfId="13832"/>
    <cellStyle name="Normal 34 3 3" xfId="13833"/>
    <cellStyle name="Normal 34 3 3 2" xfId="13834"/>
    <cellStyle name="Normal 34 3 3 2 2" xfId="13835"/>
    <cellStyle name="Normal 34 3 3 3" xfId="13836"/>
    <cellStyle name="Normal 34 3 3 4" xfId="13837"/>
    <cellStyle name="Normal 34 3 4" xfId="13838"/>
    <cellStyle name="Normal 34 3 4 2" xfId="13839"/>
    <cellStyle name="Normal 34 3 4 2 2" xfId="13840"/>
    <cellStyle name="Normal 34 3 4 3" xfId="13841"/>
    <cellStyle name="Normal 34 3 4 4" xfId="13842"/>
    <cellStyle name="Normal 34 3 5" xfId="13843"/>
    <cellStyle name="Normal 34 3 5 2" xfId="13844"/>
    <cellStyle name="Normal 34 3 5 2 2" xfId="13845"/>
    <cellStyle name="Normal 34 3 5 3" xfId="13846"/>
    <cellStyle name="Normal 34 3 5 4" xfId="13847"/>
    <cellStyle name="Normal 34 3 6" xfId="13848"/>
    <cellStyle name="Normal 34 3 6 2" xfId="13849"/>
    <cellStyle name="Normal 34 3 7" xfId="13850"/>
    <cellStyle name="Normal 34 3 8" xfId="13851"/>
    <cellStyle name="Normal 34 4" xfId="13852"/>
    <cellStyle name="Normal 34 4 2" xfId="13853"/>
    <cellStyle name="Normal 34 4 2 2" xfId="13854"/>
    <cellStyle name="Normal 34 4 2 2 2" xfId="13855"/>
    <cellStyle name="Normal 34 4 2 3" xfId="13856"/>
    <cellStyle name="Normal 34 4 2 4" xfId="13857"/>
    <cellStyle name="Normal 34 4 3" xfId="13858"/>
    <cellStyle name="Normal 34 4 3 2" xfId="13859"/>
    <cellStyle name="Normal 34 4 3 2 2" xfId="13860"/>
    <cellStyle name="Normal 34 4 3 3" xfId="13861"/>
    <cellStyle name="Normal 34 4 3 4" xfId="13862"/>
    <cellStyle name="Normal 34 4 4" xfId="13863"/>
    <cellStyle name="Normal 34 4 4 2" xfId="13864"/>
    <cellStyle name="Normal 34 4 4 2 2" xfId="13865"/>
    <cellStyle name="Normal 34 4 4 3" xfId="13866"/>
    <cellStyle name="Normal 34 4 4 4" xfId="13867"/>
    <cellStyle name="Normal 34 4 5" xfId="13868"/>
    <cellStyle name="Normal 34 4 5 2" xfId="13869"/>
    <cellStyle name="Normal 34 4 6" xfId="13870"/>
    <cellStyle name="Normal 34 4 7" xfId="13871"/>
    <cellStyle name="Normal 34 5" xfId="13872"/>
    <cellStyle name="Normal 34 5 2" xfId="13873"/>
    <cellStyle name="Normal 34 5 2 2" xfId="13874"/>
    <cellStyle name="Normal 34 5 3" xfId="13875"/>
    <cellStyle name="Normal 34 5 4" xfId="13876"/>
    <cellStyle name="Normal 34 6" xfId="13877"/>
    <cellStyle name="Normal 34 6 2" xfId="13878"/>
    <cellStyle name="Normal 34 6 2 2" xfId="13879"/>
    <cellStyle name="Normal 34 6 3" xfId="13880"/>
    <cellStyle name="Normal 34 6 4" xfId="13881"/>
    <cellStyle name="Normal 34 7" xfId="13882"/>
    <cellStyle name="Normal 34 7 2" xfId="13883"/>
    <cellStyle name="Normal 34 7 2 2" xfId="13884"/>
    <cellStyle name="Normal 34 7 3" xfId="13885"/>
    <cellStyle name="Normal 34 7 4" xfId="13886"/>
    <cellStyle name="Normal 34 8" xfId="13887"/>
    <cellStyle name="Normal 34 8 2" xfId="13888"/>
    <cellStyle name="Normal 34 9" xfId="13889"/>
    <cellStyle name="Normal 34 9 2" xfId="13890"/>
    <cellStyle name="Normal 34 9 2 2" xfId="13891"/>
    <cellStyle name="Normal 34 9 2 3" xfId="19377"/>
    <cellStyle name="Normal 35" xfId="13892"/>
    <cellStyle name="Normal 35 2" xfId="13893"/>
    <cellStyle name="Normal 35 2 2" xfId="13894"/>
    <cellStyle name="Normal 35 3" xfId="13895"/>
    <cellStyle name="Normal 35 3 2" xfId="13896"/>
    <cellStyle name="Normal 35 4" xfId="13897"/>
    <cellStyle name="Normal 36" xfId="13898"/>
    <cellStyle name="Normal 36 2" xfId="13899"/>
    <cellStyle name="Normal 36 3" xfId="13900"/>
    <cellStyle name="Normal 36 4" xfId="13901"/>
    <cellStyle name="Normal 37" xfId="13902"/>
    <cellStyle name="Normal 37 10" xfId="13903"/>
    <cellStyle name="Normal 37 10 2" xfId="13904"/>
    <cellStyle name="Normal 37 10 2 2" xfId="13905"/>
    <cellStyle name="Normal 37 10 2 2 2" xfId="13906"/>
    <cellStyle name="Normal 37 10 2 2 2 2" xfId="24928"/>
    <cellStyle name="Normal 37 10 2 2 3" xfId="13907"/>
    <cellStyle name="Normal 37 10 2 2 3 2" xfId="24929"/>
    <cellStyle name="Normal 37 10 2 2 4" xfId="24930"/>
    <cellStyle name="Normal 37 10 2 2 5" xfId="24931"/>
    <cellStyle name="Normal 37 10 2 3" xfId="13908"/>
    <cellStyle name="Normal 37 10 2 3 2" xfId="24932"/>
    <cellStyle name="Normal 37 10 2 4" xfId="13909"/>
    <cellStyle name="Normal 37 10 2 4 2" xfId="24933"/>
    <cellStyle name="Normal 37 10 2 5" xfId="24934"/>
    <cellStyle name="Normal 37 10 2 6" xfId="24935"/>
    <cellStyle name="Normal 37 10 3" xfId="13910"/>
    <cellStyle name="Normal 37 10 3 2" xfId="13911"/>
    <cellStyle name="Normal 37 10 3 2 2" xfId="24936"/>
    <cellStyle name="Normal 37 10 3 3" xfId="24937"/>
    <cellStyle name="Normal 37 10 3 3 2" xfId="24938"/>
    <cellStyle name="Normal 37 10 3 4" xfId="24939"/>
    <cellStyle name="Normal 37 10 3 5" xfId="24940"/>
    <cellStyle name="Normal 37 10 4" xfId="13912"/>
    <cellStyle name="Normal 37 10 4 2" xfId="24941"/>
    <cellStyle name="Normal 37 10 5" xfId="13913"/>
    <cellStyle name="Normal 37 10 5 2" xfId="24942"/>
    <cellStyle name="Normal 37 10 6" xfId="24943"/>
    <cellStyle name="Normal 37 10 7" xfId="24944"/>
    <cellStyle name="Normal 37 11" xfId="13914"/>
    <cellStyle name="Normal 37 11 2" xfId="13915"/>
    <cellStyle name="Normal 37 12" xfId="13916"/>
    <cellStyle name="Normal 37 13" xfId="24945"/>
    <cellStyle name="Normal 37 14" xfId="24946"/>
    <cellStyle name="Normal 37 2" xfId="13917"/>
    <cellStyle name="Normal 37 2 10" xfId="24947"/>
    <cellStyle name="Normal 37 2 2" xfId="13918"/>
    <cellStyle name="Normal 37 2 2 2" xfId="13919"/>
    <cellStyle name="Normal 37 2 2 2 2" xfId="13920"/>
    <cellStyle name="Normal 37 2 2 2 2 2" xfId="13921"/>
    <cellStyle name="Normal 37 2 2 2 2 2 2" xfId="24948"/>
    <cellStyle name="Normal 37 2 2 2 2 3" xfId="13922"/>
    <cellStyle name="Normal 37 2 2 2 2 3 2" xfId="24949"/>
    <cellStyle name="Normal 37 2 2 2 2 4" xfId="24950"/>
    <cellStyle name="Normal 37 2 2 2 2 5" xfId="24951"/>
    <cellStyle name="Normal 37 2 2 2 3" xfId="13923"/>
    <cellStyle name="Normal 37 2 2 2 3 2" xfId="24952"/>
    <cellStyle name="Normal 37 2 2 2 4" xfId="13924"/>
    <cellStyle name="Normal 37 2 2 2 4 2" xfId="24953"/>
    <cellStyle name="Normal 37 2 2 2 5" xfId="24954"/>
    <cellStyle name="Normal 37 2 2 2 6" xfId="24955"/>
    <cellStyle name="Normal 37 2 2 3" xfId="13925"/>
    <cellStyle name="Normal 37 2 2 3 2" xfId="13926"/>
    <cellStyle name="Normal 37 2 2 3 2 2" xfId="24956"/>
    <cellStyle name="Normal 37 2 2 3 3" xfId="24957"/>
    <cellStyle name="Normal 37 2 2 3 3 2" xfId="24958"/>
    <cellStyle name="Normal 37 2 2 3 4" xfId="24959"/>
    <cellStyle name="Normal 37 2 2 3 5" xfId="24960"/>
    <cellStyle name="Normal 37 2 2 4" xfId="13927"/>
    <cellStyle name="Normal 37 2 2 4 2" xfId="24961"/>
    <cellStyle name="Normal 37 2 2 5" xfId="13928"/>
    <cellStyle name="Normal 37 2 2 5 2" xfId="24962"/>
    <cellStyle name="Normal 37 2 2 6" xfId="24963"/>
    <cellStyle name="Normal 37 2 2 7" xfId="24964"/>
    <cellStyle name="Normal 37 2 3" xfId="13929"/>
    <cellStyle name="Normal 37 2 3 2" xfId="13930"/>
    <cellStyle name="Normal 37 2 3 2 2" xfId="13931"/>
    <cellStyle name="Normal 37 2 3 2 2 2" xfId="13932"/>
    <cellStyle name="Normal 37 2 3 2 2 2 2" xfId="24965"/>
    <cellStyle name="Normal 37 2 3 2 2 3" xfId="13933"/>
    <cellStyle name="Normal 37 2 3 2 2 3 2" xfId="24966"/>
    <cellStyle name="Normal 37 2 3 2 2 4" xfId="24967"/>
    <cellStyle name="Normal 37 2 3 2 2 5" xfId="24968"/>
    <cellStyle name="Normal 37 2 3 2 3" xfId="13934"/>
    <cellStyle name="Normal 37 2 3 2 3 2" xfId="24969"/>
    <cellStyle name="Normal 37 2 3 2 4" xfId="13935"/>
    <cellStyle name="Normal 37 2 3 2 4 2" xfId="24970"/>
    <cellStyle name="Normal 37 2 3 2 5" xfId="24971"/>
    <cellStyle name="Normal 37 2 3 2 6" xfId="24972"/>
    <cellStyle name="Normal 37 2 3 3" xfId="13936"/>
    <cellStyle name="Normal 37 2 3 3 2" xfId="13937"/>
    <cellStyle name="Normal 37 2 3 3 2 2" xfId="24973"/>
    <cellStyle name="Normal 37 2 3 3 3" xfId="24974"/>
    <cellStyle name="Normal 37 2 3 3 3 2" xfId="24975"/>
    <cellStyle name="Normal 37 2 3 3 4" xfId="24976"/>
    <cellStyle name="Normal 37 2 3 3 5" xfId="24977"/>
    <cellStyle name="Normal 37 2 3 4" xfId="13938"/>
    <cellStyle name="Normal 37 2 3 4 2" xfId="24978"/>
    <cellStyle name="Normal 37 2 3 5" xfId="13939"/>
    <cellStyle name="Normal 37 2 3 5 2" xfId="24979"/>
    <cellStyle name="Normal 37 2 3 6" xfId="24980"/>
    <cellStyle name="Normal 37 2 3 7" xfId="24981"/>
    <cellStyle name="Normal 37 2 4" xfId="13940"/>
    <cellStyle name="Normal 37 2 4 2" xfId="13941"/>
    <cellStyle name="Normal 37 2 4 2 2" xfId="13942"/>
    <cellStyle name="Normal 37 2 4 2 2 2" xfId="13943"/>
    <cellStyle name="Normal 37 2 4 2 2 2 2" xfId="24982"/>
    <cellStyle name="Normal 37 2 4 2 2 3" xfId="13944"/>
    <cellStyle name="Normal 37 2 4 2 2 3 2" xfId="24983"/>
    <cellStyle name="Normal 37 2 4 2 2 4" xfId="24984"/>
    <cellStyle name="Normal 37 2 4 2 2 5" xfId="24985"/>
    <cellStyle name="Normal 37 2 4 2 3" xfId="13945"/>
    <cellStyle name="Normal 37 2 4 2 3 2" xfId="24986"/>
    <cellStyle name="Normal 37 2 4 2 4" xfId="13946"/>
    <cellStyle name="Normal 37 2 4 2 4 2" xfId="24987"/>
    <cellStyle name="Normal 37 2 4 2 5" xfId="24988"/>
    <cellStyle name="Normal 37 2 4 2 6" xfId="24989"/>
    <cellStyle name="Normal 37 2 4 3" xfId="13947"/>
    <cellStyle name="Normal 37 2 4 3 2" xfId="13948"/>
    <cellStyle name="Normal 37 2 4 3 2 2" xfId="24990"/>
    <cellStyle name="Normal 37 2 4 3 3" xfId="24991"/>
    <cellStyle name="Normal 37 2 4 3 3 2" xfId="24992"/>
    <cellStyle name="Normal 37 2 4 3 4" xfId="24993"/>
    <cellStyle name="Normal 37 2 4 3 5" xfId="24994"/>
    <cellStyle name="Normal 37 2 4 4" xfId="13949"/>
    <cellStyle name="Normal 37 2 4 4 2" xfId="24995"/>
    <cellStyle name="Normal 37 2 4 5" xfId="13950"/>
    <cellStyle name="Normal 37 2 4 5 2" xfId="24996"/>
    <cellStyle name="Normal 37 2 4 6" xfId="24997"/>
    <cellStyle name="Normal 37 2 4 7" xfId="24998"/>
    <cellStyle name="Normal 37 2 5" xfId="13951"/>
    <cellStyle name="Normal 37 2 5 2" xfId="13952"/>
    <cellStyle name="Normal 37 2 5 2 2" xfId="13953"/>
    <cellStyle name="Normal 37 2 5 2 2 2" xfId="24999"/>
    <cellStyle name="Normal 37 2 5 2 3" xfId="13954"/>
    <cellStyle name="Normal 37 2 5 2 3 2" xfId="25000"/>
    <cellStyle name="Normal 37 2 5 2 4" xfId="25001"/>
    <cellStyle name="Normal 37 2 5 2 5" xfId="25002"/>
    <cellStyle name="Normal 37 2 5 3" xfId="13955"/>
    <cellStyle name="Normal 37 2 5 3 2" xfId="25003"/>
    <cellStyle name="Normal 37 2 5 4" xfId="13956"/>
    <cellStyle name="Normal 37 2 5 4 2" xfId="25004"/>
    <cellStyle name="Normal 37 2 5 5" xfId="25005"/>
    <cellStyle name="Normal 37 2 5 6" xfId="25006"/>
    <cellStyle name="Normal 37 2 6" xfId="13957"/>
    <cellStyle name="Normal 37 2 6 2" xfId="13958"/>
    <cellStyle name="Normal 37 2 6 2 2" xfId="25007"/>
    <cellStyle name="Normal 37 2 6 3" xfId="25008"/>
    <cellStyle name="Normal 37 2 6 3 2" xfId="25009"/>
    <cellStyle name="Normal 37 2 6 4" xfId="25010"/>
    <cellStyle name="Normal 37 2 6 5" xfId="25011"/>
    <cellStyle name="Normal 37 2 7" xfId="13959"/>
    <cellStyle name="Normal 37 2 7 2" xfId="25012"/>
    <cellStyle name="Normal 37 2 8" xfId="13960"/>
    <cellStyle name="Normal 37 2 8 2" xfId="25013"/>
    <cellStyle name="Normal 37 2 9" xfId="25014"/>
    <cellStyle name="Normal 37 3" xfId="13961"/>
    <cellStyle name="Normal 37 3 10" xfId="25015"/>
    <cellStyle name="Normal 37 3 2" xfId="13962"/>
    <cellStyle name="Normal 37 3 2 2" xfId="13963"/>
    <cellStyle name="Normal 37 3 2 2 2" xfId="13964"/>
    <cellStyle name="Normal 37 3 2 2 2 2" xfId="13965"/>
    <cellStyle name="Normal 37 3 2 2 2 2 2" xfId="25016"/>
    <cellStyle name="Normal 37 3 2 2 2 3" xfId="13966"/>
    <cellStyle name="Normal 37 3 2 2 2 3 2" xfId="25017"/>
    <cellStyle name="Normal 37 3 2 2 2 4" xfId="25018"/>
    <cellStyle name="Normal 37 3 2 2 2 5" xfId="25019"/>
    <cellStyle name="Normal 37 3 2 2 3" xfId="13967"/>
    <cellStyle name="Normal 37 3 2 2 3 2" xfId="25020"/>
    <cellStyle name="Normal 37 3 2 2 4" xfId="13968"/>
    <cellStyle name="Normal 37 3 2 2 4 2" xfId="25021"/>
    <cellStyle name="Normal 37 3 2 2 5" xfId="25022"/>
    <cellStyle name="Normal 37 3 2 2 6" xfId="25023"/>
    <cellStyle name="Normal 37 3 2 3" xfId="13969"/>
    <cellStyle name="Normal 37 3 2 3 2" xfId="13970"/>
    <cellStyle name="Normal 37 3 2 3 2 2" xfId="25024"/>
    <cellStyle name="Normal 37 3 2 3 3" xfId="25025"/>
    <cellStyle name="Normal 37 3 2 3 3 2" xfId="25026"/>
    <cellStyle name="Normal 37 3 2 3 4" xfId="25027"/>
    <cellStyle name="Normal 37 3 2 3 5" xfId="25028"/>
    <cellStyle name="Normal 37 3 2 4" xfId="13971"/>
    <cellStyle name="Normal 37 3 2 4 2" xfId="25029"/>
    <cellStyle name="Normal 37 3 2 5" xfId="13972"/>
    <cellStyle name="Normal 37 3 2 5 2" xfId="25030"/>
    <cellStyle name="Normal 37 3 2 6" xfId="25031"/>
    <cellStyle name="Normal 37 3 2 7" xfId="25032"/>
    <cellStyle name="Normal 37 3 3" xfId="13973"/>
    <cellStyle name="Normal 37 3 3 2" xfId="13974"/>
    <cellStyle name="Normal 37 3 3 2 2" xfId="13975"/>
    <cellStyle name="Normal 37 3 3 2 2 2" xfId="13976"/>
    <cellStyle name="Normal 37 3 3 2 2 2 2" xfId="25033"/>
    <cellStyle name="Normal 37 3 3 2 2 3" xfId="13977"/>
    <cellStyle name="Normal 37 3 3 2 2 3 2" xfId="25034"/>
    <cellStyle name="Normal 37 3 3 2 2 4" xfId="25035"/>
    <cellStyle name="Normal 37 3 3 2 2 5" xfId="25036"/>
    <cellStyle name="Normal 37 3 3 2 3" xfId="13978"/>
    <cellStyle name="Normal 37 3 3 2 3 2" xfId="25037"/>
    <cellStyle name="Normal 37 3 3 2 4" xfId="13979"/>
    <cellStyle name="Normal 37 3 3 2 4 2" xfId="25038"/>
    <cellStyle name="Normal 37 3 3 2 5" xfId="25039"/>
    <cellStyle name="Normal 37 3 3 2 6" xfId="25040"/>
    <cellStyle name="Normal 37 3 3 3" xfId="13980"/>
    <cellStyle name="Normal 37 3 3 3 2" xfId="13981"/>
    <cellStyle name="Normal 37 3 3 3 2 2" xfId="25041"/>
    <cellStyle name="Normal 37 3 3 3 3" xfId="25042"/>
    <cellStyle name="Normal 37 3 3 3 3 2" xfId="25043"/>
    <cellStyle name="Normal 37 3 3 3 4" xfId="25044"/>
    <cellStyle name="Normal 37 3 3 3 5" xfId="25045"/>
    <cellStyle name="Normal 37 3 3 4" xfId="13982"/>
    <cellStyle name="Normal 37 3 3 4 2" xfId="25046"/>
    <cellStyle name="Normal 37 3 3 5" xfId="13983"/>
    <cellStyle name="Normal 37 3 3 5 2" xfId="25047"/>
    <cellStyle name="Normal 37 3 3 6" xfId="25048"/>
    <cellStyle name="Normal 37 3 3 7" xfId="25049"/>
    <cellStyle name="Normal 37 3 4" xfId="13984"/>
    <cellStyle name="Normal 37 3 4 2" xfId="13985"/>
    <cellStyle name="Normal 37 3 4 2 2" xfId="13986"/>
    <cellStyle name="Normal 37 3 4 2 2 2" xfId="13987"/>
    <cellStyle name="Normal 37 3 4 2 2 2 2" xfId="25050"/>
    <cellStyle name="Normal 37 3 4 2 2 3" xfId="13988"/>
    <cellStyle name="Normal 37 3 4 2 2 3 2" xfId="25051"/>
    <cellStyle name="Normal 37 3 4 2 2 4" xfId="25052"/>
    <cellStyle name="Normal 37 3 4 2 2 5" xfId="25053"/>
    <cellStyle name="Normal 37 3 4 2 3" xfId="13989"/>
    <cellStyle name="Normal 37 3 4 2 3 2" xfId="25054"/>
    <cellStyle name="Normal 37 3 4 2 4" xfId="13990"/>
    <cellStyle name="Normal 37 3 4 2 4 2" xfId="25055"/>
    <cellStyle name="Normal 37 3 4 2 5" xfId="25056"/>
    <cellStyle name="Normal 37 3 4 2 6" xfId="25057"/>
    <cellStyle name="Normal 37 3 4 3" xfId="13991"/>
    <cellStyle name="Normal 37 3 4 3 2" xfId="13992"/>
    <cellStyle name="Normal 37 3 4 3 2 2" xfId="25058"/>
    <cellStyle name="Normal 37 3 4 3 3" xfId="25059"/>
    <cellStyle name="Normal 37 3 4 3 3 2" xfId="25060"/>
    <cellStyle name="Normal 37 3 4 3 4" xfId="25061"/>
    <cellStyle name="Normal 37 3 4 3 5" xfId="25062"/>
    <cellStyle name="Normal 37 3 4 4" xfId="13993"/>
    <cellStyle name="Normal 37 3 4 4 2" xfId="25063"/>
    <cellStyle name="Normal 37 3 4 5" xfId="13994"/>
    <cellStyle name="Normal 37 3 4 5 2" xfId="25064"/>
    <cellStyle name="Normal 37 3 4 6" xfId="25065"/>
    <cellStyle name="Normal 37 3 4 7" xfId="25066"/>
    <cellStyle name="Normal 37 3 5" xfId="13995"/>
    <cellStyle name="Normal 37 3 5 2" xfId="13996"/>
    <cellStyle name="Normal 37 3 5 2 2" xfId="13997"/>
    <cellStyle name="Normal 37 3 5 2 2 2" xfId="25067"/>
    <cellStyle name="Normal 37 3 5 2 3" xfId="13998"/>
    <cellStyle name="Normal 37 3 5 2 3 2" xfId="25068"/>
    <cellStyle name="Normal 37 3 5 2 4" xfId="25069"/>
    <cellStyle name="Normal 37 3 5 2 5" xfId="25070"/>
    <cellStyle name="Normal 37 3 5 3" xfId="13999"/>
    <cellStyle name="Normal 37 3 5 3 2" xfId="25071"/>
    <cellStyle name="Normal 37 3 5 4" xfId="14000"/>
    <cellStyle name="Normal 37 3 5 4 2" xfId="25072"/>
    <cellStyle name="Normal 37 3 5 5" xfId="25073"/>
    <cellStyle name="Normal 37 3 5 6" xfId="25074"/>
    <cellStyle name="Normal 37 3 6" xfId="14001"/>
    <cellStyle name="Normal 37 3 6 2" xfId="14002"/>
    <cellStyle name="Normal 37 3 6 2 2" xfId="25075"/>
    <cellStyle name="Normal 37 3 6 3" xfId="25076"/>
    <cellStyle name="Normal 37 3 6 3 2" xfId="25077"/>
    <cellStyle name="Normal 37 3 6 4" xfId="25078"/>
    <cellStyle name="Normal 37 3 6 5" xfId="25079"/>
    <cellStyle name="Normal 37 3 7" xfId="14003"/>
    <cellStyle name="Normal 37 3 7 2" xfId="25080"/>
    <cellStyle name="Normal 37 3 8" xfId="14004"/>
    <cellStyle name="Normal 37 3 8 2" xfId="25081"/>
    <cellStyle name="Normal 37 3 9" xfId="25082"/>
    <cellStyle name="Normal 37 4" xfId="14005"/>
    <cellStyle name="Normal 37 4 2" xfId="14006"/>
    <cellStyle name="Normal 37 4 2 2" xfId="14007"/>
    <cellStyle name="Normal 37 4 2 2 2" xfId="14008"/>
    <cellStyle name="Normal 37 4 2 2 2 2" xfId="25083"/>
    <cellStyle name="Normal 37 4 2 2 3" xfId="14009"/>
    <cellStyle name="Normal 37 4 2 2 3 2" xfId="25084"/>
    <cellStyle name="Normal 37 4 2 2 4" xfId="25085"/>
    <cellStyle name="Normal 37 4 2 2 5" xfId="25086"/>
    <cellStyle name="Normal 37 4 2 3" xfId="14010"/>
    <cellStyle name="Normal 37 4 2 3 2" xfId="25087"/>
    <cellStyle name="Normal 37 4 2 4" xfId="14011"/>
    <cellStyle name="Normal 37 4 2 4 2" xfId="25088"/>
    <cellStyle name="Normal 37 4 2 5" xfId="25089"/>
    <cellStyle name="Normal 37 4 2 6" xfId="25090"/>
    <cellStyle name="Normal 37 4 3" xfId="14012"/>
    <cellStyle name="Normal 37 4 3 2" xfId="14013"/>
    <cellStyle name="Normal 37 4 3 2 2" xfId="25091"/>
    <cellStyle name="Normal 37 4 3 3" xfId="25092"/>
    <cellStyle name="Normal 37 4 3 3 2" xfId="25093"/>
    <cellStyle name="Normal 37 4 3 4" xfId="25094"/>
    <cellStyle name="Normal 37 4 3 5" xfId="25095"/>
    <cellStyle name="Normal 37 4 4" xfId="14014"/>
    <cellStyle name="Normal 37 4 4 2" xfId="25096"/>
    <cellStyle name="Normal 37 4 5" xfId="14015"/>
    <cellStyle name="Normal 37 4 5 2" xfId="25097"/>
    <cellStyle name="Normal 37 4 6" xfId="25098"/>
    <cellStyle name="Normal 37 4 7" xfId="25099"/>
    <cellStyle name="Normal 37 5" xfId="14016"/>
    <cellStyle name="Normal 37 5 2" xfId="14017"/>
    <cellStyle name="Normal 37 5 2 2" xfId="14018"/>
    <cellStyle name="Normal 37 5 2 2 2" xfId="14019"/>
    <cellStyle name="Normal 37 5 2 2 2 2" xfId="25100"/>
    <cellStyle name="Normal 37 5 2 2 3" xfId="14020"/>
    <cellStyle name="Normal 37 5 2 2 3 2" xfId="25101"/>
    <cellStyle name="Normal 37 5 2 2 4" xfId="25102"/>
    <cellStyle name="Normal 37 5 2 2 5" xfId="25103"/>
    <cellStyle name="Normal 37 5 2 3" xfId="14021"/>
    <cellStyle name="Normal 37 5 2 3 2" xfId="25104"/>
    <cellStyle name="Normal 37 5 2 4" xfId="14022"/>
    <cellStyle name="Normal 37 5 2 4 2" xfId="25105"/>
    <cellStyle name="Normal 37 5 2 5" xfId="25106"/>
    <cellStyle name="Normal 37 5 2 6" xfId="25107"/>
    <cellStyle name="Normal 37 5 3" xfId="14023"/>
    <cellStyle name="Normal 37 5 3 2" xfId="14024"/>
    <cellStyle name="Normal 37 5 3 2 2" xfId="25108"/>
    <cellStyle name="Normal 37 5 3 3" xfId="25109"/>
    <cellStyle name="Normal 37 5 3 3 2" xfId="25110"/>
    <cellStyle name="Normal 37 5 3 4" xfId="25111"/>
    <cellStyle name="Normal 37 5 3 5" xfId="25112"/>
    <cellStyle name="Normal 37 5 4" xfId="14025"/>
    <cellStyle name="Normal 37 5 4 2" xfId="25113"/>
    <cellStyle name="Normal 37 5 5" xfId="14026"/>
    <cellStyle name="Normal 37 5 5 2" xfId="25114"/>
    <cellStyle name="Normal 37 5 6" xfId="25115"/>
    <cellStyle name="Normal 37 5 7" xfId="25116"/>
    <cellStyle name="Normal 37 6" xfId="14027"/>
    <cellStyle name="Normal 37 6 2" xfId="14028"/>
    <cellStyle name="Normal 37 6 2 2" xfId="14029"/>
    <cellStyle name="Normal 37 6 2 2 2" xfId="14030"/>
    <cellStyle name="Normal 37 6 2 2 2 2" xfId="25117"/>
    <cellStyle name="Normal 37 6 2 2 3" xfId="14031"/>
    <cellStyle name="Normal 37 6 2 2 3 2" xfId="25118"/>
    <cellStyle name="Normal 37 6 2 2 4" xfId="25119"/>
    <cellStyle name="Normal 37 6 2 2 5" xfId="25120"/>
    <cellStyle name="Normal 37 6 2 3" xfId="14032"/>
    <cellStyle name="Normal 37 6 2 3 2" xfId="25121"/>
    <cellStyle name="Normal 37 6 2 4" xfId="14033"/>
    <cellStyle name="Normal 37 6 2 4 2" xfId="25122"/>
    <cellStyle name="Normal 37 6 2 5" xfId="25123"/>
    <cellStyle name="Normal 37 6 2 6" xfId="25124"/>
    <cellStyle name="Normal 37 6 3" xfId="14034"/>
    <cellStyle name="Normal 37 6 3 2" xfId="14035"/>
    <cellStyle name="Normal 37 6 3 2 2" xfId="25125"/>
    <cellStyle name="Normal 37 6 3 3" xfId="25126"/>
    <cellStyle name="Normal 37 6 3 3 2" xfId="25127"/>
    <cellStyle name="Normal 37 6 3 4" xfId="25128"/>
    <cellStyle name="Normal 37 6 3 5" xfId="25129"/>
    <cellStyle name="Normal 37 6 4" xfId="14036"/>
    <cellStyle name="Normal 37 6 4 2" xfId="25130"/>
    <cellStyle name="Normal 37 6 5" xfId="14037"/>
    <cellStyle name="Normal 37 6 5 2" xfId="25131"/>
    <cellStyle name="Normal 37 6 6" xfId="25132"/>
    <cellStyle name="Normal 37 6 7" xfId="25133"/>
    <cellStyle name="Normal 37 7" xfId="14038"/>
    <cellStyle name="Normal 37 7 2" xfId="14039"/>
    <cellStyle name="Normal 37 7 2 2" xfId="14040"/>
    <cellStyle name="Normal 37 7 2 2 2" xfId="14041"/>
    <cellStyle name="Normal 37 7 2 2 2 2" xfId="25134"/>
    <cellStyle name="Normal 37 7 2 2 3" xfId="14042"/>
    <cellStyle name="Normal 37 7 2 2 3 2" xfId="25135"/>
    <cellStyle name="Normal 37 7 2 2 4" xfId="25136"/>
    <cellStyle name="Normal 37 7 2 2 5" xfId="25137"/>
    <cellStyle name="Normal 37 7 2 3" xfId="14043"/>
    <cellStyle name="Normal 37 7 2 3 2" xfId="25138"/>
    <cellStyle name="Normal 37 7 2 4" xfId="14044"/>
    <cellStyle name="Normal 37 7 2 4 2" xfId="25139"/>
    <cellStyle name="Normal 37 7 2 5" xfId="25140"/>
    <cellStyle name="Normal 37 7 2 6" xfId="25141"/>
    <cellStyle name="Normal 37 7 3" xfId="14045"/>
    <cellStyle name="Normal 37 7 3 2" xfId="14046"/>
    <cellStyle name="Normal 37 7 3 2 2" xfId="25142"/>
    <cellStyle name="Normal 37 7 3 3" xfId="25143"/>
    <cellStyle name="Normal 37 7 3 3 2" xfId="25144"/>
    <cellStyle name="Normal 37 7 3 4" xfId="25145"/>
    <cellStyle name="Normal 37 7 3 5" xfId="25146"/>
    <cellStyle name="Normal 37 7 4" xfId="14047"/>
    <cellStyle name="Normal 37 7 4 2" xfId="25147"/>
    <cellStyle name="Normal 37 7 5" xfId="14048"/>
    <cellStyle name="Normal 37 7 5 2" xfId="25148"/>
    <cellStyle name="Normal 37 7 6" xfId="25149"/>
    <cellStyle name="Normal 37 7 7" xfId="25150"/>
    <cellStyle name="Normal 37 8" xfId="14049"/>
    <cellStyle name="Normal 37 8 2" xfId="14050"/>
    <cellStyle name="Normal 37 8 2 2" xfId="14051"/>
    <cellStyle name="Normal 37 8 2 2 2" xfId="14052"/>
    <cellStyle name="Normal 37 8 2 2 2 2" xfId="25151"/>
    <cellStyle name="Normal 37 8 2 2 3" xfId="14053"/>
    <cellStyle name="Normal 37 8 2 2 3 2" xfId="25152"/>
    <cellStyle name="Normal 37 8 2 2 4" xfId="25153"/>
    <cellStyle name="Normal 37 8 2 2 5" xfId="25154"/>
    <cellStyle name="Normal 37 8 2 3" xfId="14054"/>
    <cellStyle name="Normal 37 8 2 3 2" xfId="25155"/>
    <cellStyle name="Normal 37 8 2 4" xfId="14055"/>
    <cellStyle name="Normal 37 8 2 4 2" xfId="25156"/>
    <cellStyle name="Normal 37 8 2 5" xfId="25157"/>
    <cellStyle name="Normal 37 8 2 6" xfId="25158"/>
    <cellStyle name="Normal 37 8 3" xfId="14056"/>
    <cellStyle name="Normal 37 8 3 2" xfId="14057"/>
    <cellStyle name="Normal 37 8 3 2 2" xfId="25159"/>
    <cellStyle name="Normal 37 8 3 3" xfId="25160"/>
    <cellStyle name="Normal 37 8 3 3 2" xfId="25161"/>
    <cellStyle name="Normal 37 8 3 4" xfId="25162"/>
    <cellStyle name="Normal 37 8 3 5" xfId="25163"/>
    <cellStyle name="Normal 37 8 4" xfId="14058"/>
    <cellStyle name="Normal 37 8 4 2" xfId="25164"/>
    <cellStyle name="Normal 37 8 5" xfId="14059"/>
    <cellStyle name="Normal 37 8 5 2" xfId="25165"/>
    <cellStyle name="Normal 37 8 6" xfId="25166"/>
    <cellStyle name="Normal 37 8 7" xfId="25167"/>
    <cellStyle name="Normal 37 9" xfId="14060"/>
    <cellStyle name="Normal 37 9 2" xfId="14061"/>
    <cellStyle name="Normal 37 9 2 2" xfId="14062"/>
    <cellStyle name="Normal 37 9 2 2 2" xfId="14063"/>
    <cellStyle name="Normal 37 9 2 2 2 2" xfId="25168"/>
    <cellStyle name="Normal 37 9 2 2 3" xfId="14064"/>
    <cellStyle name="Normal 37 9 2 2 3 2" xfId="25169"/>
    <cellStyle name="Normal 37 9 2 2 4" xfId="25170"/>
    <cellStyle name="Normal 37 9 2 2 5" xfId="25171"/>
    <cellStyle name="Normal 37 9 2 3" xfId="14065"/>
    <cellStyle name="Normal 37 9 2 3 2" xfId="25172"/>
    <cellStyle name="Normal 37 9 2 4" xfId="14066"/>
    <cellStyle name="Normal 37 9 2 4 2" xfId="25173"/>
    <cellStyle name="Normal 37 9 2 5" xfId="25174"/>
    <cellStyle name="Normal 37 9 2 6" xfId="25175"/>
    <cellStyle name="Normal 37 9 3" xfId="14067"/>
    <cellStyle name="Normal 37 9 3 2" xfId="14068"/>
    <cellStyle name="Normal 37 9 3 2 2" xfId="25176"/>
    <cellStyle name="Normal 37 9 3 3" xfId="25177"/>
    <cellStyle name="Normal 37 9 3 3 2" xfId="25178"/>
    <cellStyle name="Normal 37 9 3 4" xfId="25179"/>
    <cellStyle name="Normal 37 9 3 5" xfId="25180"/>
    <cellStyle name="Normal 37 9 4" xfId="14069"/>
    <cellStyle name="Normal 37 9 4 2" xfId="25181"/>
    <cellStyle name="Normal 37 9 5" xfId="14070"/>
    <cellStyle name="Normal 37 9 5 2" xfId="25182"/>
    <cellStyle name="Normal 37 9 6" xfId="25183"/>
    <cellStyle name="Normal 37 9 7" xfId="25184"/>
    <cellStyle name="Normal 38" xfId="14071"/>
    <cellStyle name="Normal 38 10" xfId="14072"/>
    <cellStyle name="Normal 38 10 2" xfId="14073"/>
    <cellStyle name="Normal 38 10 2 2" xfId="14074"/>
    <cellStyle name="Normal 38 10 2 2 2" xfId="14075"/>
    <cellStyle name="Normal 38 10 2 2 2 2" xfId="25185"/>
    <cellStyle name="Normal 38 10 2 2 3" xfId="14076"/>
    <cellStyle name="Normal 38 10 2 2 3 2" xfId="25186"/>
    <cellStyle name="Normal 38 10 2 2 4" xfId="25187"/>
    <cellStyle name="Normal 38 10 2 2 5" xfId="25188"/>
    <cellStyle name="Normal 38 10 2 3" xfId="14077"/>
    <cellStyle name="Normal 38 10 2 3 2" xfId="25189"/>
    <cellStyle name="Normal 38 10 2 4" xfId="14078"/>
    <cellStyle name="Normal 38 10 2 4 2" xfId="25190"/>
    <cellStyle name="Normal 38 10 2 5" xfId="25191"/>
    <cellStyle name="Normal 38 10 2 6" xfId="25192"/>
    <cellStyle name="Normal 38 10 3" xfId="14079"/>
    <cellStyle name="Normal 38 10 3 2" xfId="14080"/>
    <cellStyle name="Normal 38 10 3 2 2" xfId="25193"/>
    <cellStyle name="Normal 38 10 3 3" xfId="25194"/>
    <cellStyle name="Normal 38 10 3 3 2" xfId="25195"/>
    <cellStyle name="Normal 38 10 3 4" xfId="25196"/>
    <cellStyle name="Normal 38 10 3 5" xfId="25197"/>
    <cellStyle name="Normal 38 10 4" xfId="14081"/>
    <cellStyle name="Normal 38 10 4 2" xfId="25198"/>
    <cellStyle name="Normal 38 10 5" xfId="14082"/>
    <cellStyle name="Normal 38 10 5 2" xfId="25199"/>
    <cellStyle name="Normal 38 10 6" xfId="25200"/>
    <cellStyle name="Normal 38 10 7" xfId="25201"/>
    <cellStyle name="Normal 38 11" xfId="14083"/>
    <cellStyle name="Normal 38 11 2" xfId="14084"/>
    <cellStyle name="Normal 38 11 2 2" xfId="14085"/>
    <cellStyle name="Normal 38 11 2 2 2" xfId="25202"/>
    <cellStyle name="Normal 38 11 2 3" xfId="14086"/>
    <cellStyle name="Normal 38 11 2 3 2" xfId="25203"/>
    <cellStyle name="Normal 38 11 2 4" xfId="25204"/>
    <cellStyle name="Normal 38 11 2 5" xfId="25205"/>
    <cellStyle name="Normal 38 11 3" xfId="14087"/>
    <cellStyle name="Normal 38 11 3 2" xfId="25206"/>
    <cellStyle name="Normal 38 11 4" xfId="14088"/>
    <cellStyle name="Normal 38 11 4 2" xfId="25207"/>
    <cellStyle name="Normal 38 11 5" xfId="25208"/>
    <cellStyle name="Normal 38 11 6" xfId="25209"/>
    <cellStyle name="Normal 38 12" xfId="14089"/>
    <cellStyle name="Normal 38 13" xfId="14090"/>
    <cellStyle name="Normal 38 14" xfId="25210"/>
    <cellStyle name="Normal 38 2" xfId="14091"/>
    <cellStyle name="Normal 38 2 10" xfId="25211"/>
    <cellStyle name="Normal 38 2 2" xfId="14092"/>
    <cellStyle name="Normal 38 2 2 2" xfId="14093"/>
    <cellStyle name="Normal 38 2 2 2 2" xfId="14094"/>
    <cellStyle name="Normal 38 2 2 2 2 2" xfId="14095"/>
    <cellStyle name="Normal 38 2 2 2 2 2 2" xfId="25212"/>
    <cellStyle name="Normal 38 2 2 2 2 3" xfId="14096"/>
    <cellStyle name="Normal 38 2 2 2 2 3 2" xfId="25213"/>
    <cellStyle name="Normal 38 2 2 2 2 4" xfId="25214"/>
    <cellStyle name="Normal 38 2 2 2 2 5" xfId="25215"/>
    <cellStyle name="Normal 38 2 2 2 3" xfId="14097"/>
    <cellStyle name="Normal 38 2 2 2 3 2" xfId="25216"/>
    <cellStyle name="Normal 38 2 2 2 4" xfId="14098"/>
    <cellStyle name="Normal 38 2 2 2 4 2" xfId="25217"/>
    <cellStyle name="Normal 38 2 2 2 5" xfId="25218"/>
    <cellStyle name="Normal 38 2 2 2 6" xfId="25219"/>
    <cellStyle name="Normal 38 2 2 3" xfId="14099"/>
    <cellStyle name="Normal 38 2 2 3 2" xfId="14100"/>
    <cellStyle name="Normal 38 2 2 3 2 2" xfId="25220"/>
    <cellStyle name="Normal 38 2 2 3 3" xfId="25221"/>
    <cellStyle name="Normal 38 2 2 3 3 2" xfId="25222"/>
    <cellStyle name="Normal 38 2 2 3 4" xfId="25223"/>
    <cellStyle name="Normal 38 2 2 3 5" xfId="25224"/>
    <cellStyle name="Normal 38 2 2 4" xfId="14101"/>
    <cellStyle name="Normal 38 2 2 4 2" xfId="25225"/>
    <cellStyle name="Normal 38 2 2 5" xfId="14102"/>
    <cellStyle name="Normal 38 2 2 5 2" xfId="25226"/>
    <cellStyle name="Normal 38 2 2 6" xfId="25227"/>
    <cellStyle name="Normal 38 2 2 7" xfId="25228"/>
    <cellStyle name="Normal 38 2 3" xfId="14103"/>
    <cellStyle name="Normal 38 2 3 2" xfId="14104"/>
    <cellStyle name="Normal 38 2 3 2 2" xfId="14105"/>
    <cellStyle name="Normal 38 2 3 2 2 2" xfId="14106"/>
    <cellStyle name="Normal 38 2 3 2 2 2 2" xfId="25229"/>
    <cellStyle name="Normal 38 2 3 2 2 3" xfId="14107"/>
    <cellStyle name="Normal 38 2 3 2 2 3 2" xfId="25230"/>
    <cellStyle name="Normal 38 2 3 2 2 4" xfId="25231"/>
    <cellStyle name="Normal 38 2 3 2 2 5" xfId="25232"/>
    <cellStyle name="Normal 38 2 3 2 3" xfId="14108"/>
    <cellStyle name="Normal 38 2 3 2 3 2" xfId="25233"/>
    <cellStyle name="Normal 38 2 3 2 4" xfId="14109"/>
    <cellStyle name="Normal 38 2 3 2 4 2" xfId="25234"/>
    <cellStyle name="Normal 38 2 3 2 5" xfId="25235"/>
    <cellStyle name="Normal 38 2 3 2 6" xfId="25236"/>
    <cellStyle name="Normal 38 2 3 3" xfId="14110"/>
    <cellStyle name="Normal 38 2 3 3 2" xfId="14111"/>
    <cellStyle name="Normal 38 2 3 3 2 2" xfId="25237"/>
    <cellStyle name="Normal 38 2 3 3 3" xfId="25238"/>
    <cellStyle name="Normal 38 2 3 3 3 2" xfId="25239"/>
    <cellStyle name="Normal 38 2 3 3 4" xfId="25240"/>
    <cellStyle name="Normal 38 2 3 3 5" xfId="25241"/>
    <cellStyle name="Normal 38 2 3 4" xfId="14112"/>
    <cellStyle name="Normal 38 2 3 4 2" xfId="25242"/>
    <cellStyle name="Normal 38 2 3 5" xfId="14113"/>
    <cellStyle name="Normal 38 2 3 5 2" xfId="25243"/>
    <cellStyle name="Normal 38 2 3 6" xfId="25244"/>
    <cellStyle name="Normal 38 2 3 7" xfId="25245"/>
    <cellStyle name="Normal 38 2 4" xfId="14114"/>
    <cellStyle name="Normal 38 2 4 2" xfId="14115"/>
    <cellStyle name="Normal 38 2 4 2 2" xfId="14116"/>
    <cellStyle name="Normal 38 2 4 2 2 2" xfId="14117"/>
    <cellStyle name="Normal 38 2 4 2 2 2 2" xfId="25246"/>
    <cellStyle name="Normal 38 2 4 2 2 3" xfId="14118"/>
    <cellStyle name="Normal 38 2 4 2 2 3 2" xfId="25247"/>
    <cellStyle name="Normal 38 2 4 2 2 4" xfId="25248"/>
    <cellStyle name="Normal 38 2 4 2 2 5" xfId="25249"/>
    <cellStyle name="Normal 38 2 4 2 3" xfId="14119"/>
    <cellStyle name="Normal 38 2 4 2 3 2" xfId="25250"/>
    <cellStyle name="Normal 38 2 4 2 4" xfId="14120"/>
    <cellStyle name="Normal 38 2 4 2 4 2" xfId="25251"/>
    <cellStyle name="Normal 38 2 4 2 5" xfId="25252"/>
    <cellStyle name="Normal 38 2 4 2 6" xfId="25253"/>
    <cellStyle name="Normal 38 2 4 3" xfId="14121"/>
    <cellStyle name="Normal 38 2 4 3 2" xfId="14122"/>
    <cellStyle name="Normal 38 2 4 3 2 2" xfId="25254"/>
    <cellStyle name="Normal 38 2 4 3 3" xfId="25255"/>
    <cellStyle name="Normal 38 2 4 3 3 2" xfId="25256"/>
    <cellStyle name="Normal 38 2 4 3 4" xfId="25257"/>
    <cellStyle name="Normal 38 2 4 3 5" xfId="25258"/>
    <cellStyle name="Normal 38 2 4 4" xfId="14123"/>
    <cellStyle name="Normal 38 2 4 4 2" xfId="25259"/>
    <cellStyle name="Normal 38 2 4 5" xfId="14124"/>
    <cellStyle name="Normal 38 2 4 5 2" xfId="25260"/>
    <cellStyle name="Normal 38 2 4 6" xfId="25261"/>
    <cellStyle name="Normal 38 2 4 7" xfId="25262"/>
    <cellStyle name="Normal 38 2 5" xfId="14125"/>
    <cellStyle name="Normal 38 2 5 2" xfId="14126"/>
    <cellStyle name="Normal 38 2 5 2 2" xfId="14127"/>
    <cellStyle name="Normal 38 2 5 2 2 2" xfId="25263"/>
    <cellStyle name="Normal 38 2 5 2 3" xfId="14128"/>
    <cellStyle name="Normal 38 2 5 2 3 2" xfId="25264"/>
    <cellStyle name="Normal 38 2 5 2 4" xfId="25265"/>
    <cellStyle name="Normal 38 2 5 2 5" xfId="25266"/>
    <cellStyle name="Normal 38 2 5 3" xfId="14129"/>
    <cellStyle name="Normal 38 2 5 3 2" xfId="25267"/>
    <cellStyle name="Normal 38 2 5 4" xfId="14130"/>
    <cellStyle name="Normal 38 2 5 4 2" xfId="25268"/>
    <cellStyle name="Normal 38 2 5 5" xfId="25269"/>
    <cellStyle name="Normal 38 2 5 6" xfId="25270"/>
    <cellStyle name="Normal 38 2 6" xfId="14131"/>
    <cellStyle name="Normal 38 2 6 2" xfId="14132"/>
    <cellStyle name="Normal 38 2 6 2 2" xfId="25271"/>
    <cellStyle name="Normal 38 2 6 3" xfId="25272"/>
    <cellStyle name="Normal 38 2 6 3 2" xfId="25273"/>
    <cellStyle name="Normal 38 2 6 4" xfId="25274"/>
    <cellStyle name="Normal 38 2 6 5" xfId="25275"/>
    <cellStyle name="Normal 38 2 7" xfId="14133"/>
    <cellStyle name="Normal 38 2 7 2" xfId="25276"/>
    <cellStyle name="Normal 38 2 8" xfId="14134"/>
    <cellStyle name="Normal 38 2 8 2" xfId="25277"/>
    <cellStyle name="Normal 38 2 9" xfId="25278"/>
    <cellStyle name="Normal 38 3" xfId="14135"/>
    <cellStyle name="Normal 38 3 10" xfId="25279"/>
    <cellStyle name="Normal 38 3 2" xfId="14136"/>
    <cellStyle name="Normal 38 3 2 2" xfId="14137"/>
    <cellStyle name="Normal 38 3 2 2 2" xfId="14138"/>
    <cellStyle name="Normal 38 3 2 2 2 2" xfId="14139"/>
    <cellStyle name="Normal 38 3 2 2 2 2 2" xfId="25280"/>
    <cellStyle name="Normal 38 3 2 2 2 3" xfId="14140"/>
    <cellStyle name="Normal 38 3 2 2 2 3 2" xfId="25281"/>
    <cellStyle name="Normal 38 3 2 2 2 4" xfId="25282"/>
    <cellStyle name="Normal 38 3 2 2 2 5" xfId="25283"/>
    <cellStyle name="Normal 38 3 2 2 3" xfId="14141"/>
    <cellStyle name="Normal 38 3 2 2 3 2" xfId="25284"/>
    <cellStyle name="Normal 38 3 2 2 4" xfId="14142"/>
    <cellStyle name="Normal 38 3 2 2 4 2" xfId="25285"/>
    <cellStyle name="Normal 38 3 2 2 5" xfId="25286"/>
    <cellStyle name="Normal 38 3 2 2 6" xfId="25287"/>
    <cellStyle name="Normal 38 3 2 3" xfId="14143"/>
    <cellStyle name="Normal 38 3 2 3 2" xfId="14144"/>
    <cellStyle name="Normal 38 3 2 3 2 2" xfId="25288"/>
    <cellStyle name="Normal 38 3 2 3 3" xfId="25289"/>
    <cellStyle name="Normal 38 3 2 3 3 2" xfId="25290"/>
    <cellStyle name="Normal 38 3 2 3 4" xfId="25291"/>
    <cellStyle name="Normal 38 3 2 3 5" xfId="25292"/>
    <cellStyle name="Normal 38 3 2 4" xfId="14145"/>
    <cellStyle name="Normal 38 3 2 4 2" xfId="25293"/>
    <cellStyle name="Normal 38 3 2 5" xfId="14146"/>
    <cellStyle name="Normal 38 3 2 5 2" xfId="25294"/>
    <cellStyle name="Normal 38 3 2 6" xfId="25295"/>
    <cellStyle name="Normal 38 3 2 7" xfId="25296"/>
    <cellStyle name="Normal 38 3 3" xfId="14147"/>
    <cellStyle name="Normal 38 3 3 2" xfId="14148"/>
    <cellStyle name="Normal 38 3 3 2 2" xfId="14149"/>
    <cellStyle name="Normal 38 3 3 2 2 2" xfId="14150"/>
    <cellStyle name="Normal 38 3 3 2 2 2 2" xfId="25297"/>
    <cellStyle name="Normal 38 3 3 2 2 3" xfId="14151"/>
    <cellStyle name="Normal 38 3 3 2 2 3 2" xfId="25298"/>
    <cellStyle name="Normal 38 3 3 2 2 4" xfId="25299"/>
    <cellStyle name="Normal 38 3 3 2 2 5" xfId="25300"/>
    <cellStyle name="Normal 38 3 3 2 3" xfId="14152"/>
    <cellStyle name="Normal 38 3 3 2 3 2" xfId="25301"/>
    <cellStyle name="Normal 38 3 3 2 4" xfId="14153"/>
    <cellStyle name="Normal 38 3 3 2 4 2" xfId="25302"/>
    <cellStyle name="Normal 38 3 3 2 5" xfId="25303"/>
    <cellStyle name="Normal 38 3 3 2 6" xfId="25304"/>
    <cellStyle name="Normal 38 3 3 3" xfId="14154"/>
    <cellStyle name="Normal 38 3 3 3 2" xfId="14155"/>
    <cellStyle name="Normal 38 3 3 3 2 2" xfId="25305"/>
    <cellStyle name="Normal 38 3 3 3 3" xfId="25306"/>
    <cellStyle name="Normal 38 3 3 3 3 2" xfId="25307"/>
    <cellStyle name="Normal 38 3 3 3 4" xfId="25308"/>
    <cellStyle name="Normal 38 3 3 3 5" xfId="25309"/>
    <cellStyle name="Normal 38 3 3 4" xfId="14156"/>
    <cellStyle name="Normal 38 3 3 4 2" xfId="25310"/>
    <cellStyle name="Normal 38 3 3 5" xfId="14157"/>
    <cellStyle name="Normal 38 3 3 5 2" xfId="25311"/>
    <cellStyle name="Normal 38 3 3 6" xfId="25312"/>
    <cellStyle name="Normal 38 3 3 7" xfId="25313"/>
    <cellStyle name="Normal 38 3 4" xfId="14158"/>
    <cellStyle name="Normal 38 3 4 2" xfId="14159"/>
    <cellStyle name="Normal 38 3 4 2 2" xfId="14160"/>
    <cellStyle name="Normal 38 3 4 2 2 2" xfId="14161"/>
    <cellStyle name="Normal 38 3 4 2 2 2 2" xfId="25314"/>
    <cellStyle name="Normal 38 3 4 2 2 3" xfId="14162"/>
    <cellStyle name="Normal 38 3 4 2 2 3 2" xfId="25315"/>
    <cellStyle name="Normal 38 3 4 2 2 4" xfId="25316"/>
    <cellStyle name="Normal 38 3 4 2 2 5" xfId="25317"/>
    <cellStyle name="Normal 38 3 4 2 3" xfId="14163"/>
    <cellStyle name="Normal 38 3 4 2 3 2" xfId="25318"/>
    <cellStyle name="Normal 38 3 4 2 4" xfId="14164"/>
    <cellStyle name="Normal 38 3 4 2 4 2" xfId="25319"/>
    <cellStyle name="Normal 38 3 4 2 5" xfId="25320"/>
    <cellStyle name="Normal 38 3 4 2 6" xfId="25321"/>
    <cellStyle name="Normal 38 3 4 3" xfId="14165"/>
    <cellStyle name="Normal 38 3 4 3 2" xfId="14166"/>
    <cellStyle name="Normal 38 3 4 3 2 2" xfId="25322"/>
    <cellStyle name="Normal 38 3 4 3 3" xfId="25323"/>
    <cellStyle name="Normal 38 3 4 3 3 2" xfId="25324"/>
    <cellStyle name="Normal 38 3 4 3 4" xfId="25325"/>
    <cellStyle name="Normal 38 3 4 3 5" xfId="25326"/>
    <cellStyle name="Normal 38 3 4 4" xfId="14167"/>
    <cellStyle name="Normal 38 3 4 4 2" xfId="25327"/>
    <cellStyle name="Normal 38 3 4 5" xfId="14168"/>
    <cellStyle name="Normal 38 3 4 5 2" xfId="25328"/>
    <cellStyle name="Normal 38 3 4 6" xfId="25329"/>
    <cellStyle name="Normal 38 3 4 7" xfId="25330"/>
    <cellStyle name="Normal 38 3 5" xfId="14169"/>
    <cellStyle name="Normal 38 3 5 2" xfId="14170"/>
    <cellStyle name="Normal 38 3 5 2 2" xfId="14171"/>
    <cellStyle name="Normal 38 3 5 2 2 2" xfId="25331"/>
    <cellStyle name="Normal 38 3 5 2 3" xfId="14172"/>
    <cellStyle name="Normal 38 3 5 2 3 2" xfId="25332"/>
    <cellStyle name="Normal 38 3 5 2 4" xfId="25333"/>
    <cellStyle name="Normal 38 3 5 2 5" xfId="25334"/>
    <cellStyle name="Normal 38 3 5 3" xfId="14173"/>
    <cellStyle name="Normal 38 3 5 3 2" xfId="25335"/>
    <cellStyle name="Normal 38 3 5 4" xfId="14174"/>
    <cellStyle name="Normal 38 3 5 4 2" xfId="25336"/>
    <cellStyle name="Normal 38 3 5 5" xfId="25337"/>
    <cellStyle name="Normal 38 3 5 6" xfId="25338"/>
    <cellStyle name="Normal 38 3 6" xfId="14175"/>
    <cellStyle name="Normal 38 3 6 2" xfId="14176"/>
    <cellStyle name="Normal 38 3 6 2 2" xfId="25339"/>
    <cellStyle name="Normal 38 3 6 3" xfId="25340"/>
    <cellStyle name="Normal 38 3 6 3 2" xfId="25341"/>
    <cellStyle name="Normal 38 3 6 4" xfId="25342"/>
    <cellStyle name="Normal 38 3 6 5" xfId="25343"/>
    <cellStyle name="Normal 38 3 7" xfId="14177"/>
    <cellStyle name="Normal 38 3 7 2" xfId="25344"/>
    <cellStyle name="Normal 38 3 8" xfId="14178"/>
    <cellStyle name="Normal 38 3 8 2" xfId="25345"/>
    <cellStyle name="Normal 38 3 9" xfId="25346"/>
    <cellStyle name="Normal 38 4" xfId="14179"/>
    <cellStyle name="Normal 38 4 2" xfId="14180"/>
    <cellStyle name="Normal 38 4 2 2" xfId="14181"/>
    <cellStyle name="Normal 38 4 2 2 2" xfId="14182"/>
    <cellStyle name="Normal 38 4 2 2 2 2" xfId="25347"/>
    <cellStyle name="Normal 38 4 2 2 3" xfId="14183"/>
    <cellStyle name="Normal 38 4 2 2 3 2" xfId="25348"/>
    <cellStyle name="Normal 38 4 2 2 4" xfId="25349"/>
    <cellStyle name="Normal 38 4 2 2 5" xfId="25350"/>
    <cellStyle name="Normal 38 4 2 3" xfId="14184"/>
    <cellStyle name="Normal 38 4 2 3 2" xfId="25351"/>
    <cellStyle name="Normal 38 4 2 4" xfId="14185"/>
    <cellStyle name="Normal 38 4 2 4 2" xfId="25352"/>
    <cellStyle name="Normal 38 4 2 5" xfId="25353"/>
    <cellStyle name="Normal 38 4 2 6" xfId="25354"/>
    <cellStyle name="Normal 38 4 3" xfId="14186"/>
    <cellStyle name="Normal 38 4 3 2" xfId="14187"/>
    <cellStyle name="Normal 38 4 3 2 2" xfId="25355"/>
    <cellStyle name="Normal 38 4 3 3" xfId="25356"/>
    <cellStyle name="Normal 38 4 3 3 2" xfId="25357"/>
    <cellStyle name="Normal 38 4 3 4" xfId="25358"/>
    <cellStyle name="Normal 38 4 3 5" xfId="25359"/>
    <cellStyle name="Normal 38 4 4" xfId="14188"/>
    <cellStyle name="Normal 38 4 4 2" xfId="25360"/>
    <cellStyle name="Normal 38 4 5" xfId="14189"/>
    <cellStyle name="Normal 38 4 5 2" xfId="25361"/>
    <cellStyle name="Normal 38 4 6" xfId="25362"/>
    <cellStyle name="Normal 38 4 7" xfId="25363"/>
    <cellStyle name="Normal 38 5" xfId="14190"/>
    <cellStyle name="Normal 38 5 2" xfId="14191"/>
    <cellStyle name="Normal 38 5 2 2" xfId="14192"/>
    <cellStyle name="Normal 38 5 2 2 2" xfId="14193"/>
    <cellStyle name="Normal 38 5 2 2 2 2" xfId="25364"/>
    <cellStyle name="Normal 38 5 2 2 3" xfId="14194"/>
    <cellStyle name="Normal 38 5 2 2 3 2" xfId="25365"/>
    <cellStyle name="Normal 38 5 2 2 4" xfId="25366"/>
    <cellStyle name="Normal 38 5 2 2 5" xfId="25367"/>
    <cellStyle name="Normal 38 5 2 3" xfId="14195"/>
    <cellStyle name="Normal 38 5 2 3 2" xfId="25368"/>
    <cellStyle name="Normal 38 5 2 4" xfId="14196"/>
    <cellStyle name="Normal 38 5 2 4 2" xfId="25369"/>
    <cellStyle name="Normal 38 5 2 5" xfId="25370"/>
    <cellStyle name="Normal 38 5 2 6" xfId="25371"/>
    <cellStyle name="Normal 38 5 3" xfId="14197"/>
    <cellStyle name="Normal 38 5 3 2" xfId="14198"/>
    <cellStyle name="Normal 38 5 3 2 2" xfId="25372"/>
    <cellStyle name="Normal 38 5 3 3" xfId="25373"/>
    <cellStyle name="Normal 38 5 3 3 2" xfId="25374"/>
    <cellStyle name="Normal 38 5 3 4" xfId="25375"/>
    <cellStyle name="Normal 38 5 3 5" xfId="25376"/>
    <cellStyle name="Normal 38 5 4" xfId="14199"/>
    <cellStyle name="Normal 38 5 4 2" xfId="25377"/>
    <cellStyle name="Normal 38 5 5" xfId="14200"/>
    <cellStyle name="Normal 38 5 5 2" xfId="25378"/>
    <cellStyle name="Normal 38 5 6" xfId="25379"/>
    <cellStyle name="Normal 38 5 7" xfId="25380"/>
    <cellStyle name="Normal 38 6" xfId="14201"/>
    <cellStyle name="Normal 38 6 2" xfId="14202"/>
    <cellStyle name="Normal 38 6 2 2" xfId="14203"/>
    <cellStyle name="Normal 38 6 2 2 2" xfId="14204"/>
    <cellStyle name="Normal 38 6 2 2 2 2" xfId="25381"/>
    <cellStyle name="Normal 38 6 2 2 3" xfId="14205"/>
    <cellStyle name="Normal 38 6 2 2 3 2" xfId="25382"/>
    <cellStyle name="Normal 38 6 2 2 4" xfId="25383"/>
    <cellStyle name="Normal 38 6 2 2 5" xfId="25384"/>
    <cellStyle name="Normal 38 6 2 3" xfId="14206"/>
    <cellStyle name="Normal 38 6 2 3 2" xfId="25385"/>
    <cellStyle name="Normal 38 6 2 4" xfId="14207"/>
    <cellStyle name="Normal 38 6 2 4 2" xfId="25386"/>
    <cellStyle name="Normal 38 6 2 5" xfId="25387"/>
    <cellStyle name="Normal 38 6 2 6" xfId="25388"/>
    <cellStyle name="Normal 38 6 3" xfId="14208"/>
    <cellStyle name="Normal 38 6 3 2" xfId="14209"/>
    <cellStyle name="Normal 38 6 3 2 2" xfId="25389"/>
    <cellStyle name="Normal 38 6 3 3" xfId="25390"/>
    <cellStyle name="Normal 38 6 3 3 2" xfId="25391"/>
    <cellStyle name="Normal 38 6 3 4" xfId="25392"/>
    <cellStyle name="Normal 38 6 3 5" xfId="25393"/>
    <cellStyle name="Normal 38 6 4" xfId="14210"/>
    <cellStyle name="Normal 38 6 4 2" xfId="25394"/>
    <cellStyle name="Normal 38 6 5" xfId="14211"/>
    <cellStyle name="Normal 38 6 5 2" xfId="25395"/>
    <cellStyle name="Normal 38 6 6" xfId="25396"/>
    <cellStyle name="Normal 38 6 7" xfId="25397"/>
    <cellStyle name="Normal 38 7" xfId="14212"/>
    <cellStyle name="Normal 38 7 2" xfId="14213"/>
    <cellStyle name="Normal 38 7 2 2" xfId="14214"/>
    <cellStyle name="Normal 38 7 2 2 2" xfId="14215"/>
    <cellStyle name="Normal 38 7 2 2 2 2" xfId="25398"/>
    <cellStyle name="Normal 38 7 2 2 3" xfId="14216"/>
    <cellStyle name="Normal 38 7 2 2 3 2" xfId="25399"/>
    <cellStyle name="Normal 38 7 2 2 4" xfId="25400"/>
    <cellStyle name="Normal 38 7 2 2 5" xfId="25401"/>
    <cellStyle name="Normal 38 7 2 3" xfId="14217"/>
    <cellStyle name="Normal 38 7 2 3 2" xfId="25402"/>
    <cellStyle name="Normal 38 7 2 4" xfId="14218"/>
    <cellStyle name="Normal 38 7 2 4 2" xfId="25403"/>
    <cellStyle name="Normal 38 7 2 5" xfId="25404"/>
    <cellStyle name="Normal 38 7 2 6" xfId="25405"/>
    <cellStyle name="Normal 38 7 3" xfId="14219"/>
    <cellStyle name="Normal 38 7 3 2" xfId="14220"/>
    <cellStyle name="Normal 38 7 3 2 2" xfId="25406"/>
    <cellStyle name="Normal 38 7 3 3" xfId="25407"/>
    <cellStyle name="Normal 38 7 3 3 2" xfId="25408"/>
    <cellStyle name="Normal 38 7 3 4" xfId="25409"/>
    <cellStyle name="Normal 38 7 3 5" xfId="25410"/>
    <cellStyle name="Normal 38 7 4" xfId="14221"/>
    <cellStyle name="Normal 38 7 4 2" xfId="25411"/>
    <cellStyle name="Normal 38 7 5" xfId="14222"/>
    <cellStyle name="Normal 38 7 5 2" xfId="25412"/>
    <cellStyle name="Normal 38 7 6" xfId="25413"/>
    <cellStyle name="Normal 38 7 7" xfId="25414"/>
    <cellStyle name="Normal 38 8" xfId="14223"/>
    <cellStyle name="Normal 38 8 2" xfId="14224"/>
    <cellStyle name="Normal 38 8 2 2" xfId="14225"/>
    <cellStyle name="Normal 38 8 2 2 2" xfId="14226"/>
    <cellStyle name="Normal 38 8 2 2 2 2" xfId="25415"/>
    <cellStyle name="Normal 38 8 2 2 3" xfId="14227"/>
    <cellStyle name="Normal 38 8 2 2 3 2" xfId="25416"/>
    <cellStyle name="Normal 38 8 2 2 4" xfId="25417"/>
    <cellStyle name="Normal 38 8 2 2 5" xfId="25418"/>
    <cellStyle name="Normal 38 8 2 3" xfId="14228"/>
    <cellStyle name="Normal 38 8 2 3 2" xfId="25419"/>
    <cellStyle name="Normal 38 8 2 4" xfId="14229"/>
    <cellStyle name="Normal 38 8 2 4 2" xfId="25420"/>
    <cellStyle name="Normal 38 8 2 5" xfId="25421"/>
    <cellStyle name="Normal 38 8 2 6" xfId="25422"/>
    <cellStyle name="Normal 38 8 3" xfId="14230"/>
    <cellStyle name="Normal 38 8 3 2" xfId="14231"/>
    <cellStyle name="Normal 38 8 3 2 2" xfId="25423"/>
    <cellStyle name="Normal 38 8 3 3" xfId="25424"/>
    <cellStyle name="Normal 38 8 3 3 2" xfId="25425"/>
    <cellStyle name="Normal 38 8 3 4" xfId="25426"/>
    <cellStyle name="Normal 38 8 3 5" xfId="25427"/>
    <cellStyle name="Normal 38 8 4" xfId="14232"/>
    <cellStyle name="Normal 38 8 4 2" xfId="25428"/>
    <cellStyle name="Normal 38 8 5" xfId="14233"/>
    <cellStyle name="Normal 38 8 5 2" xfId="25429"/>
    <cellStyle name="Normal 38 8 6" xfId="25430"/>
    <cellStyle name="Normal 38 8 7" xfId="25431"/>
    <cellStyle name="Normal 38 9" xfId="14234"/>
    <cellStyle name="Normal 38 9 2" xfId="14235"/>
    <cellStyle name="Normal 38 9 2 2" xfId="14236"/>
    <cellStyle name="Normal 38 9 2 2 2" xfId="14237"/>
    <cellStyle name="Normal 38 9 2 2 2 2" xfId="25432"/>
    <cellStyle name="Normal 38 9 2 2 3" xfId="14238"/>
    <cellStyle name="Normal 38 9 2 2 3 2" xfId="25433"/>
    <cellStyle name="Normal 38 9 2 2 4" xfId="25434"/>
    <cellStyle name="Normal 38 9 2 2 5" xfId="25435"/>
    <cellStyle name="Normal 38 9 2 3" xfId="14239"/>
    <cellStyle name="Normal 38 9 2 3 2" xfId="25436"/>
    <cellStyle name="Normal 38 9 2 4" xfId="14240"/>
    <cellStyle name="Normal 38 9 2 4 2" xfId="25437"/>
    <cellStyle name="Normal 38 9 2 5" xfId="25438"/>
    <cellStyle name="Normal 38 9 2 6" xfId="25439"/>
    <cellStyle name="Normal 38 9 3" xfId="14241"/>
    <cellStyle name="Normal 38 9 3 2" xfId="14242"/>
    <cellStyle name="Normal 38 9 3 2 2" xfId="25440"/>
    <cellStyle name="Normal 38 9 3 3" xfId="25441"/>
    <cellStyle name="Normal 38 9 3 3 2" xfId="25442"/>
    <cellStyle name="Normal 38 9 3 4" xfId="25443"/>
    <cellStyle name="Normal 38 9 3 5" xfId="25444"/>
    <cellStyle name="Normal 38 9 4" xfId="14243"/>
    <cellStyle name="Normal 38 9 4 2" xfId="25445"/>
    <cellStyle name="Normal 38 9 5" xfId="14244"/>
    <cellStyle name="Normal 38 9 5 2" xfId="25446"/>
    <cellStyle name="Normal 38 9 6" xfId="25447"/>
    <cellStyle name="Normal 38 9 7" xfId="25448"/>
    <cellStyle name="Normal 39" xfId="14245"/>
    <cellStyle name="Normal 39 10" xfId="14246"/>
    <cellStyle name="Normal 39 10 2" xfId="14247"/>
    <cellStyle name="Normal 39 10 2 2" xfId="14248"/>
    <cellStyle name="Normal 39 10 2 2 2" xfId="14249"/>
    <cellStyle name="Normal 39 10 2 2 2 2" xfId="25449"/>
    <cellStyle name="Normal 39 10 2 2 3" xfId="14250"/>
    <cellStyle name="Normal 39 10 2 2 3 2" xfId="25450"/>
    <cellStyle name="Normal 39 10 2 2 4" xfId="25451"/>
    <cellStyle name="Normal 39 10 2 2 5" xfId="25452"/>
    <cellStyle name="Normal 39 10 2 3" xfId="14251"/>
    <cellStyle name="Normal 39 10 2 3 2" xfId="25453"/>
    <cellStyle name="Normal 39 10 2 4" xfId="14252"/>
    <cellStyle name="Normal 39 10 2 4 2" xfId="25454"/>
    <cellStyle name="Normal 39 10 2 5" xfId="25455"/>
    <cellStyle name="Normal 39 10 2 6" xfId="25456"/>
    <cellStyle name="Normal 39 10 3" xfId="14253"/>
    <cellStyle name="Normal 39 10 3 2" xfId="14254"/>
    <cellStyle name="Normal 39 10 3 2 2" xfId="25457"/>
    <cellStyle name="Normal 39 10 3 3" xfId="25458"/>
    <cellStyle name="Normal 39 10 3 3 2" xfId="25459"/>
    <cellStyle name="Normal 39 10 3 4" xfId="25460"/>
    <cellStyle name="Normal 39 10 3 5" xfId="25461"/>
    <cellStyle name="Normal 39 10 4" xfId="14255"/>
    <cellStyle name="Normal 39 10 4 2" xfId="25462"/>
    <cellStyle name="Normal 39 10 5" xfId="14256"/>
    <cellStyle name="Normal 39 10 5 2" xfId="25463"/>
    <cellStyle name="Normal 39 10 6" xfId="25464"/>
    <cellStyle name="Normal 39 10 7" xfId="25465"/>
    <cellStyle name="Normal 39 11" xfId="14257"/>
    <cellStyle name="Normal 39 11 2" xfId="14258"/>
    <cellStyle name="Normal 39 11 2 2" xfId="14259"/>
    <cellStyle name="Normal 39 11 2 2 2" xfId="25466"/>
    <cellStyle name="Normal 39 11 2 3" xfId="14260"/>
    <cellStyle name="Normal 39 11 2 3 2" xfId="25467"/>
    <cellStyle name="Normal 39 11 2 4" xfId="25468"/>
    <cellStyle name="Normal 39 11 2 5" xfId="25469"/>
    <cellStyle name="Normal 39 11 3" xfId="14261"/>
    <cellStyle name="Normal 39 11 3 2" xfId="25470"/>
    <cellStyle name="Normal 39 11 4" xfId="14262"/>
    <cellStyle name="Normal 39 11 4 2" xfId="25471"/>
    <cellStyle name="Normal 39 11 5" xfId="25472"/>
    <cellStyle name="Normal 39 11 6" xfId="25473"/>
    <cellStyle name="Normal 39 12" xfId="14263"/>
    <cellStyle name="Normal 39 13" xfId="25474"/>
    <cellStyle name="Normal 39 14" xfId="25475"/>
    <cellStyle name="Normal 39 2" xfId="14264"/>
    <cellStyle name="Normal 39 2 10" xfId="25476"/>
    <cellStyle name="Normal 39 2 2" xfId="14265"/>
    <cellStyle name="Normal 39 2 2 2" xfId="14266"/>
    <cellStyle name="Normal 39 2 2 2 2" xfId="14267"/>
    <cellStyle name="Normal 39 2 2 2 2 2" xfId="14268"/>
    <cellStyle name="Normal 39 2 2 2 2 2 2" xfId="25477"/>
    <cellStyle name="Normal 39 2 2 2 2 3" xfId="14269"/>
    <cellStyle name="Normal 39 2 2 2 2 3 2" xfId="25478"/>
    <cellStyle name="Normal 39 2 2 2 2 4" xfId="25479"/>
    <cellStyle name="Normal 39 2 2 2 2 5" xfId="25480"/>
    <cellStyle name="Normal 39 2 2 2 3" xfId="14270"/>
    <cellStyle name="Normal 39 2 2 2 3 2" xfId="25481"/>
    <cellStyle name="Normal 39 2 2 2 4" xfId="14271"/>
    <cellStyle name="Normal 39 2 2 2 4 2" xfId="25482"/>
    <cellStyle name="Normal 39 2 2 2 5" xfId="25483"/>
    <cellStyle name="Normal 39 2 2 2 6" xfId="25484"/>
    <cellStyle name="Normal 39 2 2 3" xfId="14272"/>
    <cellStyle name="Normal 39 2 2 3 2" xfId="14273"/>
    <cellStyle name="Normal 39 2 2 3 2 2" xfId="25485"/>
    <cellStyle name="Normal 39 2 2 3 3" xfId="25486"/>
    <cellStyle name="Normal 39 2 2 3 3 2" xfId="25487"/>
    <cellStyle name="Normal 39 2 2 3 4" xfId="25488"/>
    <cellStyle name="Normal 39 2 2 3 5" xfId="25489"/>
    <cellStyle name="Normal 39 2 2 4" xfId="14274"/>
    <cellStyle name="Normal 39 2 2 4 2" xfId="25490"/>
    <cellStyle name="Normal 39 2 2 5" xfId="14275"/>
    <cellStyle name="Normal 39 2 2 5 2" xfId="25491"/>
    <cellStyle name="Normal 39 2 2 6" xfId="25492"/>
    <cellStyle name="Normal 39 2 2 7" xfId="25493"/>
    <cellStyle name="Normal 39 2 3" xfId="14276"/>
    <cellStyle name="Normal 39 2 3 2" xfId="14277"/>
    <cellStyle name="Normal 39 2 3 2 2" xfId="14278"/>
    <cellStyle name="Normal 39 2 3 2 2 2" xfId="14279"/>
    <cellStyle name="Normal 39 2 3 2 2 2 2" xfId="25494"/>
    <cellStyle name="Normal 39 2 3 2 2 3" xfId="14280"/>
    <cellStyle name="Normal 39 2 3 2 2 3 2" xfId="25495"/>
    <cellStyle name="Normal 39 2 3 2 2 4" xfId="25496"/>
    <cellStyle name="Normal 39 2 3 2 2 5" xfId="25497"/>
    <cellStyle name="Normal 39 2 3 2 3" xfId="14281"/>
    <cellStyle name="Normal 39 2 3 2 3 2" xfId="25498"/>
    <cellStyle name="Normal 39 2 3 2 4" xfId="14282"/>
    <cellStyle name="Normal 39 2 3 2 4 2" xfId="25499"/>
    <cellStyle name="Normal 39 2 3 2 5" xfId="25500"/>
    <cellStyle name="Normal 39 2 3 2 6" xfId="25501"/>
    <cellStyle name="Normal 39 2 3 3" xfId="14283"/>
    <cellStyle name="Normal 39 2 3 3 2" xfId="14284"/>
    <cellStyle name="Normal 39 2 3 3 2 2" xfId="25502"/>
    <cellStyle name="Normal 39 2 3 3 3" xfId="25503"/>
    <cellStyle name="Normal 39 2 3 3 3 2" xfId="25504"/>
    <cellStyle name="Normal 39 2 3 3 4" xfId="25505"/>
    <cellStyle name="Normal 39 2 3 3 5" xfId="25506"/>
    <cellStyle name="Normal 39 2 3 4" xfId="14285"/>
    <cellStyle name="Normal 39 2 3 4 2" xfId="25507"/>
    <cellStyle name="Normal 39 2 3 5" xfId="14286"/>
    <cellStyle name="Normal 39 2 3 5 2" xfId="25508"/>
    <cellStyle name="Normal 39 2 3 6" xfId="25509"/>
    <cellStyle name="Normal 39 2 3 7" xfId="25510"/>
    <cellStyle name="Normal 39 2 4" xfId="14287"/>
    <cellStyle name="Normal 39 2 4 2" xfId="14288"/>
    <cellStyle name="Normal 39 2 4 2 2" xfId="14289"/>
    <cellStyle name="Normal 39 2 4 2 2 2" xfId="14290"/>
    <cellStyle name="Normal 39 2 4 2 2 2 2" xfId="25511"/>
    <cellStyle name="Normal 39 2 4 2 2 3" xfId="14291"/>
    <cellStyle name="Normal 39 2 4 2 2 3 2" xfId="25512"/>
    <cellStyle name="Normal 39 2 4 2 2 4" xfId="25513"/>
    <cellStyle name="Normal 39 2 4 2 2 5" xfId="25514"/>
    <cellStyle name="Normal 39 2 4 2 3" xfId="14292"/>
    <cellStyle name="Normal 39 2 4 2 3 2" xfId="25515"/>
    <cellStyle name="Normal 39 2 4 2 4" xfId="14293"/>
    <cellStyle name="Normal 39 2 4 2 4 2" xfId="25516"/>
    <cellStyle name="Normal 39 2 4 2 5" xfId="25517"/>
    <cellStyle name="Normal 39 2 4 2 6" xfId="25518"/>
    <cellStyle name="Normal 39 2 4 3" xfId="14294"/>
    <cellStyle name="Normal 39 2 4 3 2" xfId="14295"/>
    <cellStyle name="Normal 39 2 4 3 2 2" xfId="25519"/>
    <cellStyle name="Normal 39 2 4 3 3" xfId="25520"/>
    <cellStyle name="Normal 39 2 4 3 3 2" xfId="25521"/>
    <cellStyle name="Normal 39 2 4 3 4" xfId="25522"/>
    <cellStyle name="Normal 39 2 4 3 5" xfId="25523"/>
    <cellStyle name="Normal 39 2 4 4" xfId="14296"/>
    <cellStyle name="Normal 39 2 4 4 2" xfId="25524"/>
    <cellStyle name="Normal 39 2 4 5" xfId="14297"/>
    <cellStyle name="Normal 39 2 4 5 2" xfId="25525"/>
    <cellStyle name="Normal 39 2 4 6" xfId="25526"/>
    <cellStyle name="Normal 39 2 4 7" xfId="25527"/>
    <cellStyle name="Normal 39 2 5" xfId="14298"/>
    <cellStyle name="Normal 39 2 5 2" xfId="14299"/>
    <cellStyle name="Normal 39 2 5 2 2" xfId="14300"/>
    <cellStyle name="Normal 39 2 5 2 2 2" xfId="25528"/>
    <cellStyle name="Normal 39 2 5 2 3" xfId="14301"/>
    <cellStyle name="Normal 39 2 5 2 3 2" xfId="25529"/>
    <cellStyle name="Normal 39 2 5 2 4" xfId="25530"/>
    <cellStyle name="Normal 39 2 5 2 5" xfId="25531"/>
    <cellStyle name="Normal 39 2 5 3" xfId="14302"/>
    <cellStyle name="Normal 39 2 5 3 2" xfId="25532"/>
    <cellStyle name="Normal 39 2 5 4" xfId="14303"/>
    <cellStyle name="Normal 39 2 5 4 2" xfId="25533"/>
    <cellStyle name="Normal 39 2 5 5" xfId="25534"/>
    <cellStyle name="Normal 39 2 5 6" xfId="25535"/>
    <cellStyle name="Normal 39 2 6" xfId="14304"/>
    <cellStyle name="Normal 39 2 6 2" xfId="14305"/>
    <cellStyle name="Normal 39 2 6 2 2" xfId="25536"/>
    <cellStyle name="Normal 39 2 6 3" xfId="25537"/>
    <cellStyle name="Normal 39 2 6 3 2" xfId="25538"/>
    <cellStyle name="Normal 39 2 6 4" xfId="25539"/>
    <cellStyle name="Normal 39 2 6 5" xfId="25540"/>
    <cellStyle name="Normal 39 2 7" xfId="14306"/>
    <cellStyle name="Normal 39 2 7 2" xfId="25541"/>
    <cellStyle name="Normal 39 2 8" xfId="14307"/>
    <cellStyle name="Normal 39 2 8 2" xfId="25542"/>
    <cellStyle name="Normal 39 2 9" xfId="25543"/>
    <cellStyle name="Normal 39 3" xfId="14308"/>
    <cellStyle name="Normal 39 3 10" xfId="25544"/>
    <cellStyle name="Normal 39 3 2" xfId="14309"/>
    <cellStyle name="Normal 39 3 2 2" xfId="14310"/>
    <cellStyle name="Normal 39 3 2 2 2" xfId="14311"/>
    <cellStyle name="Normal 39 3 2 2 2 2" xfId="14312"/>
    <cellStyle name="Normal 39 3 2 2 2 2 2" xfId="25545"/>
    <cellStyle name="Normal 39 3 2 2 2 3" xfId="14313"/>
    <cellStyle name="Normal 39 3 2 2 2 3 2" xfId="25546"/>
    <cellStyle name="Normal 39 3 2 2 2 4" xfId="25547"/>
    <cellStyle name="Normal 39 3 2 2 2 5" xfId="25548"/>
    <cellStyle name="Normal 39 3 2 2 3" xfId="14314"/>
    <cellStyle name="Normal 39 3 2 2 3 2" xfId="25549"/>
    <cellStyle name="Normal 39 3 2 2 4" xfId="14315"/>
    <cellStyle name="Normal 39 3 2 2 4 2" xfId="25550"/>
    <cellStyle name="Normal 39 3 2 2 5" xfId="25551"/>
    <cellStyle name="Normal 39 3 2 2 6" xfId="25552"/>
    <cellStyle name="Normal 39 3 2 3" xfId="14316"/>
    <cellStyle name="Normal 39 3 2 3 2" xfId="14317"/>
    <cellStyle name="Normal 39 3 2 3 2 2" xfId="25553"/>
    <cellStyle name="Normal 39 3 2 3 3" xfId="25554"/>
    <cellStyle name="Normal 39 3 2 3 3 2" xfId="25555"/>
    <cellStyle name="Normal 39 3 2 3 4" xfId="25556"/>
    <cellStyle name="Normal 39 3 2 3 5" xfId="25557"/>
    <cellStyle name="Normal 39 3 2 4" xfId="14318"/>
    <cellStyle name="Normal 39 3 2 4 2" xfId="25558"/>
    <cellStyle name="Normal 39 3 2 5" xfId="14319"/>
    <cellStyle name="Normal 39 3 2 5 2" xfId="25559"/>
    <cellStyle name="Normal 39 3 2 6" xfId="25560"/>
    <cellStyle name="Normal 39 3 2 7" xfId="25561"/>
    <cellStyle name="Normal 39 3 3" xfId="14320"/>
    <cellStyle name="Normal 39 3 3 2" xfId="14321"/>
    <cellStyle name="Normal 39 3 3 2 2" xfId="14322"/>
    <cellStyle name="Normal 39 3 3 2 2 2" xfId="14323"/>
    <cellStyle name="Normal 39 3 3 2 2 2 2" xfId="25562"/>
    <cellStyle name="Normal 39 3 3 2 2 3" xfId="14324"/>
    <cellStyle name="Normal 39 3 3 2 2 3 2" xfId="25563"/>
    <cellStyle name="Normal 39 3 3 2 2 4" xfId="25564"/>
    <cellStyle name="Normal 39 3 3 2 2 5" xfId="25565"/>
    <cellStyle name="Normal 39 3 3 2 3" xfId="14325"/>
    <cellStyle name="Normal 39 3 3 2 3 2" xfId="25566"/>
    <cellStyle name="Normal 39 3 3 2 4" xfId="14326"/>
    <cellStyle name="Normal 39 3 3 2 4 2" xfId="25567"/>
    <cellStyle name="Normal 39 3 3 2 5" xfId="25568"/>
    <cellStyle name="Normal 39 3 3 2 6" xfId="25569"/>
    <cellStyle name="Normal 39 3 3 3" xfId="14327"/>
    <cellStyle name="Normal 39 3 3 3 2" xfId="14328"/>
    <cellStyle name="Normal 39 3 3 3 2 2" xfId="25570"/>
    <cellStyle name="Normal 39 3 3 3 3" xfId="25571"/>
    <cellStyle name="Normal 39 3 3 3 3 2" xfId="25572"/>
    <cellStyle name="Normal 39 3 3 3 4" xfId="25573"/>
    <cellStyle name="Normal 39 3 3 3 5" xfId="25574"/>
    <cellStyle name="Normal 39 3 3 4" xfId="14329"/>
    <cellStyle name="Normal 39 3 3 4 2" xfId="25575"/>
    <cellStyle name="Normal 39 3 3 5" xfId="14330"/>
    <cellStyle name="Normal 39 3 3 5 2" xfId="25576"/>
    <cellStyle name="Normal 39 3 3 6" xfId="25577"/>
    <cellStyle name="Normal 39 3 3 7" xfId="25578"/>
    <cellStyle name="Normal 39 3 4" xfId="14331"/>
    <cellStyle name="Normal 39 3 4 2" xfId="14332"/>
    <cellStyle name="Normal 39 3 4 2 2" xfId="14333"/>
    <cellStyle name="Normal 39 3 4 2 2 2" xfId="14334"/>
    <cellStyle name="Normal 39 3 4 2 2 2 2" xfId="25579"/>
    <cellStyle name="Normal 39 3 4 2 2 3" xfId="14335"/>
    <cellStyle name="Normal 39 3 4 2 2 3 2" xfId="25580"/>
    <cellStyle name="Normal 39 3 4 2 2 4" xfId="25581"/>
    <cellStyle name="Normal 39 3 4 2 2 5" xfId="25582"/>
    <cellStyle name="Normal 39 3 4 2 3" xfId="14336"/>
    <cellStyle name="Normal 39 3 4 2 3 2" xfId="25583"/>
    <cellStyle name="Normal 39 3 4 2 4" xfId="14337"/>
    <cellStyle name="Normal 39 3 4 2 4 2" xfId="25584"/>
    <cellStyle name="Normal 39 3 4 2 5" xfId="25585"/>
    <cellStyle name="Normal 39 3 4 2 6" xfId="25586"/>
    <cellStyle name="Normal 39 3 4 3" xfId="14338"/>
    <cellStyle name="Normal 39 3 4 3 2" xfId="14339"/>
    <cellStyle name="Normal 39 3 4 3 2 2" xfId="25587"/>
    <cellStyle name="Normal 39 3 4 3 3" xfId="25588"/>
    <cellStyle name="Normal 39 3 4 3 3 2" xfId="25589"/>
    <cellStyle name="Normal 39 3 4 3 4" xfId="25590"/>
    <cellStyle name="Normal 39 3 4 3 5" xfId="25591"/>
    <cellStyle name="Normal 39 3 4 4" xfId="14340"/>
    <cellStyle name="Normal 39 3 4 4 2" xfId="25592"/>
    <cellStyle name="Normal 39 3 4 5" xfId="14341"/>
    <cellStyle name="Normal 39 3 4 5 2" xfId="25593"/>
    <cellStyle name="Normal 39 3 4 6" xfId="25594"/>
    <cellStyle name="Normal 39 3 4 7" xfId="25595"/>
    <cellStyle name="Normal 39 3 5" xfId="14342"/>
    <cellStyle name="Normal 39 3 5 2" xfId="14343"/>
    <cellStyle name="Normal 39 3 5 2 2" xfId="14344"/>
    <cellStyle name="Normal 39 3 5 2 2 2" xfId="25596"/>
    <cellStyle name="Normal 39 3 5 2 3" xfId="14345"/>
    <cellStyle name="Normal 39 3 5 2 3 2" xfId="25597"/>
    <cellStyle name="Normal 39 3 5 2 4" xfId="25598"/>
    <cellStyle name="Normal 39 3 5 2 5" xfId="25599"/>
    <cellStyle name="Normal 39 3 5 3" xfId="14346"/>
    <cellStyle name="Normal 39 3 5 3 2" xfId="25600"/>
    <cellStyle name="Normal 39 3 5 4" xfId="14347"/>
    <cellStyle name="Normal 39 3 5 4 2" xfId="25601"/>
    <cellStyle name="Normal 39 3 5 5" xfId="25602"/>
    <cellStyle name="Normal 39 3 5 6" xfId="25603"/>
    <cellStyle name="Normal 39 3 6" xfId="14348"/>
    <cellStyle name="Normal 39 3 6 2" xfId="14349"/>
    <cellStyle name="Normal 39 3 6 2 2" xfId="25604"/>
    <cellStyle name="Normal 39 3 6 3" xfId="25605"/>
    <cellStyle name="Normal 39 3 6 3 2" xfId="25606"/>
    <cellStyle name="Normal 39 3 6 4" xfId="25607"/>
    <cellStyle name="Normal 39 3 6 5" xfId="25608"/>
    <cellStyle name="Normal 39 3 7" xfId="14350"/>
    <cellStyle name="Normal 39 3 7 2" xfId="25609"/>
    <cellStyle name="Normal 39 3 8" xfId="14351"/>
    <cellStyle name="Normal 39 3 8 2" xfId="25610"/>
    <cellStyle name="Normal 39 3 9" xfId="25611"/>
    <cellStyle name="Normal 39 4" xfId="14352"/>
    <cellStyle name="Normal 39 4 2" xfId="14353"/>
    <cellStyle name="Normal 39 4 2 2" xfId="14354"/>
    <cellStyle name="Normal 39 4 2 2 2" xfId="14355"/>
    <cellStyle name="Normal 39 4 2 2 2 2" xfId="25612"/>
    <cellStyle name="Normal 39 4 2 2 3" xfId="14356"/>
    <cellStyle name="Normal 39 4 2 2 3 2" xfId="25613"/>
    <cellStyle name="Normal 39 4 2 2 4" xfId="25614"/>
    <cellStyle name="Normal 39 4 2 2 5" xfId="25615"/>
    <cellStyle name="Normal 39 4 2 3" xfId="14357"/>
    <cellStyle name="Normal 39 4 2 3 2" xfId="25616"/>
    <cellStyle name="Normal 39 4 2 4" xfId="14358"/>
    <cellStyle name="Normal 39 4 2 4 2" xfId="25617"/>
    <cellStyle name="Normal 39 4 2 5" xfId="25618"/>
    <cellStyle name="Normal 39 4 2 6" xfId="25619"/>
    <cellStyle name="Normal 39 4 3" xfId="14359"/>
    <cellStyle name="Normal 39 4 3 2" xfId="14360"/>
    <cellStyle name="Normal 39 4 3 2 2" xfId="25620"/>
    <cellStyle name="Normal 39 4 3 3" xfId="25621"/>
    <cellStyle name="Normal 39 4 3 3 2" xfId="25622"/>
    <cellStyle name="Normal 39 4 3 4" xfId="25623"/>
    <cellStyle name="Normal 39 4 3 5" xfId="25624"/>
    <cellStyle name="Normal 39 4 4" xfId="14361"/>
    <cellStyle name="Normal 39 4 4 2" xfId="25625"/>
    <cellStyle name="Normal 39 4 5" xfId="14362"/>
    <cellStyle name="Normal 39 4 5 2" xfId="25626"/>
    <cellStyle name="Normal 39 4 6" xfId="25627"/>
    <cellStyle name="Normal 39 4 7" xfId="25628"/>
    <cellStyle name="Normal 39 5" xfId="14363"/>
    <cellStyle name="Normal 39 5 2" xfId="14364"/>
    <cellStyle name="Normal 39 5 2 2" xfId="14365"/>
    <cellStyle name="Normal 39 5 2 2 2" xfId="14366"/>
    <cellStyle name="Normal 39 5 2 2 2 2" xfId="25629"/>
    <cellStyle name="Normal 39 5 2 2 3" xfId="14367"/>
    <cellStyle name="Normal 39 5 2 2 3 2" xfId="25630"/>
    <cellStyle name="Normal 39 5 2 2 4" xfId="25631"/>
    <cellStyle name="Normal 39 5 2 2 5" xfId="25632"/>
    <cellStyle name="Normal 39 5 2 3" xfId="14368"/>
    <cellStyle name="Normal 39 5 2 3 2" xfId="25633"/>
    <cellStyle name="Normal 39 5 2 4" xfId="14369"/>
    <cellStyle name="Normal 39 5 2 4 2" xfId="25634"/>
    <cellStyle name="Normal 39 5 2 5" xfId="25635"/>
    <cellStyle name="Normal 39 5 2 6" xfId="25636"/>
    <cellStyle name="Normal 39 5 3" xfId="14370"/>
    <cellStyle name="Normal 39 5 3 2" xfId="14371"/>
    <cellStyle name="Normal 39 5 3 2 2" xfId="25637"/>
    <cellStyle name="Normal 39 5 3 3" xfId="25638"/>
    <cellStyle name="Normal 39 5 3 3 2" xfId="25639"/>
    <cellStyle name="Normal 39 5 3 4" xfId="25640"/>
    <cellStyle name="Normal 39 5 3 5" xfId="25641"/>
    <cellStyle name="Normal 39 5 4" xfId="14372"/>
    <cellStyle name="Normal 39 5 4 2" xfId="25642"/>
    <cellStyle name="Normal 39 5 5" xfId="14373"/>
    <cellStyle name="Normal 39 5 5 2" xfId="25643"/>
    <cellStyle name="Normal 39 5 6" xfId="25644"/>
    <cellStyle name="Normal 39 5 7" xfId="25645"/>
    <cellStyle name="Normal 39 6" xfId="14374"/>
    <cellStyle name="Normal 39 6 2" xfId="14375"/>
    <cellStyle name="Normal 39 6 2 2" xfId="14376"/>
    <cellStyle name="Normal 39 6 2 2 2" xfId="14377"/>
    <cellStyle name="Normal 39 6 2 2 2 2" xfId="25646"/>
    <cellStyle name="Normal 39 6 2 2 3" xfId="14378"/>
    <cellStyle name="Normal 39 6 2 2 3 2" xfId="25647"/>
    <cellStyle name="Normal 39 6 2 2 4" xfId="25648"/>
    <cellStyle name="Normal 39 6 2 2 5" xfId="25649"/>
    <cellStyle name="Normal 39 6 2 3" xfId="14379"/>
    <cellStyle name="Normal 39 6 2 3 2" xfId="25650"/>
    <cellStyle name="Normal 39 6 2 4" xfId="14380"/>
    <cellStyle name="Normal 39 6 2 4 2" xfId="25651"/>
    <cellStyle name="Normal 39 6 2 5" xfId="25652"/>
    <cellStyle name="Normal 39 6 2 6" xfId="25653"/>
    <cellStyle name="Normal 39 6 3" xfId="14381"/>
    <cellStyle name="Normal 39 6 3 2" xfId="14382"/>
    <cellStyle name="Normal 39 6 3 2 2" xfId="25654"/>
    <cellStyle name="Normal 39 6 3 3" xfId="25655"/>
    <cellStyle name="Normal 39 6 3 3 2" xfId="25656"/>
    <cellStyle name="Normal 39 6 3 4" xfId="25657"/>
    <cellStyle name="Normal 39 6 3 5" xfId="25658"/>
    <cellStyle name="Normal 39 6 4" xfId="14383"/>
    <cellStyle name="Normal 39 6 4 2" xfId="25659"/>
    <cellStyle name="Normal 39 6 5" xfId="14384"/>
    <cellStyle name="Normal 39 6 5 2" xfId="25660"/>
    <cellStyle name="Normal 39 6 6" xfId="25661"/>
    <cellStyle name="Normal 39 6 7" xfId="25662"/>
    <cellStyle name="Normal 39 7" xfId="14385"/>
    <cellStyle name="Normal 39 7 2" xfId="14386"/>
    <cellStyle name="Normal 39 7 2 2" xfId="14387"/>
    <cellStyle name="Normal 39 7 2 2 2" xfId="14388"/>
    <cellStyle name="Normal 39 7 2 2 2 2" xfId="25663"/>
    <cellStyle name="Normal 39 7 2 2 3" xfId="14389"/>
    <cellStyle name="Normal 39 7 2 2 3 2" xfId="25664"/>
    <cellStyle name="Normal 39 7 2 2 4" xfId="25665"/>
    <cellStyle name="Normal 39 7 2 2 5" xfId="25666"/>
    <cellStyle name="Normal 39 7 2 3" xfId="14390"/>
    <cellStyle name="Normal 39 7 2 3 2" xfId="25667"/>
    <cellStyle name="Normal 39 7 2 4" xfId="14391"/>
    <cellStyle name="Normal 39 7 2 4 2" xfId="25668"/>
    <cellStyle name="Normal 39 7 2 5" xfId="25669"/>
    <cellStyle name="Normal 39 7 2 6" xfId="25670"/>
    <cellStyle name="Normal 39 7 3" xfId="14392"/>
    <cellStyle name="Normal 39 7 3 2" xfId="14393"/>
    <cellStyle name="Normal 39 7 3 2 2" xfId="25671"/>
    <cellStyle name="Normal 39 7 3 3" xfId="25672"/>
    <cellStyle name="Normal 39 7 3 3 2" xfId="25673"/>
    <cellStyle name="Normal 39 7 3 4" xfId="25674"/>
    <cellStyle name="Normal 39 7 3 5" xfId="25675"/>
    <cellStyle name="Normal 39 7 4" xfId="14394"/>
    <cellStyle name="Normal 39 7 4 2" xfId="25676"/>
    <cellStyle name="Normal 39 7 5" xfId="14395"/>
    <cellStyle name="Normal 39 7 5 2" xfId="25677"/>
    <cellStyle name="Normal 39 7 6" xfId="25678"/>
    <cellStyle name="Normal 39 7 7" xfId="25679"/>
    <cellStyle name="Normal 39 8" xfId="14396"/>
    <cellStyle name="Normal 39 8 2" xfId="14397"/>
    <cellStyle name="Normal 39 8 2 2" xfId="14398"/>
    <cellStyle name="Normal 39 8 2 2 2" xfId="14399"/>
    <cellStyle name="Normal 39 8 2 2 2 2" xfId="25680"/>
    <cellStyle name="Normal 39 8 2 2 3" xfId="14400"/>
    <cellStyle name="Normal 39 8 2 2 3 2" xfId="25681"/>
    <cellStyle name="Normal 39 8 2 2 4" xfId="25682"/>
    <cellStyle name="Normal 39 8 2 2 5" xfId="25683"/>
    <cellStyle name="Normal 39 8 2 3" xfId="14401"/>
    <cellStyle name="Normal 39 8 2 3 2" xfId="25684"/>
    <cellStyle name="Normal 39 8 2 4" xfId="14402"/>
    <cellStyle name="Normal 39 8 2 4 2" xfId="25685"/>
    <cellStyle name="Normal 39 8 2 5" xfId="25686"/>
    <cellStyle name="Normal 39 8 2 6" xfId="25687"/>
    <cellStyle name="Normal 39 8 3" xfId="14403"/>
    <cellStyle name="Normal 39 8 3 2" xfId="14404"/>
    <cellStyle name="Normal 39 8 3 2 2" xfId="25688"/>
    <cellStyle name="Normal 39 8 3 3" xfId="25689"/>
    <cellStyle name="Normal 39 8 3 3 2" xfId="25690"/>
    <cellStyle name="Normal 39 8 3 4" xfId="25691"/>
    <cellStyle name="Normal 39 8 3 5" xfId="25692"/>
    <cellStyle name="Normal 39 8 4" xfId="14405"/>
    <cellStyle name="Normal 39 8 4 2" xfId="25693"/>
    <cellStyle name="Normal 39 8 5" xfId="14406"/>
    <cellStyle name="Normal 39 8 5 2" xfId="25694"/>
    <cellStyle name="Normal 39 8 6" xfId="25695"/>
    <cellStyle name="Normal 39 8 7" xfId="25696"/>
    <cellStyle name="Normal 39 9" xfId="14407"/>
    <cellStyle name="Normal 39 9 2" xfId="14408"/>
    <cellStyle name="Normal 39 9 2 2" xfId="14409"/>
    <cellStyle name="Normal 39 9 2 2 2" xfId="14410"/>
    <cellStyle name="Normal 39 9 2 2 2 2" xfId="25697"/>
    <cellStyle name="Normal 39 9 2 2 3" xfId="14411"/>
    <cellStyle name="Normal 39 9 2 2 3 2" xfId="25698"/>
    <cellStyle name="Normal 39 9 2 2 4" xfId="25699"/>
    <cellStyle name="Normal 39 9 2 2 5" xfId="25700"/>
    <cellStyle name="Normal 39 9 2 3" xfId="14412"/>
    <cellStyle name="Normal 39 9 2 3 2" xfId="25701"/>
    <cellStyle name="Normal 39 9 2 4" xfId="14413"/>
    <cellStyle name="Normal 39 9 2 4 2" xfId="25702"/>
    <cellStyle name="Normal 39 9 2 5" xfId="25703"/>
    <cellStyle name="Normal 39 9 2 6" xfId="25704"/>
    <cellStyle name="Normal 39 9 3" xfId="14414"/>
    <cellStyle name="Normal 39 9 3 2" xfId="14415"/>
    <cellStyle name="Normal 39 9 3 2 2" xfId="25705"/>
    <cellStyle name="Normal 39 9 3 3" xfId="25706"/>
    <cellStyle name="Normal 39 9 3 3 2" xfId="25707"/>
    <cellStyle name="Normal 39 9 3 4" xfId="25708"/>
    <cellStyle name="Normal 39 9 3 5" xfId="25709"/>
    <cellStyle name="Normal 39 9 4" xfId="14416"/>
    <cellStyle name="Normal 39 9 4 2" xfId="25710"/>
    <cellStyle name="Normal 39 9 5" xfId="14417"/>
    <cellStyle name="Normal 39 9 5 2" xfId="25711"/>
    <cellStyle name="Normal 39 9 6" xfId="25712"/>
    <cellStyle name="Normal 39 9 7" xfId="25713"/>
    <cellStyle name="Normal 4" xfId="14418"/>
    <cellStyle name="Normal 4 10" xfId="14419"/>
    <cellStyle name="Normal 4 11" xfId="14420"/>
    <cellStyle name="Normal 4 12" xfId="14421"/>
    <cellStyle name="Normal 4 13" xfId="14422"/>
    <cellStyle name="Normal 4 14" xfId="14423"/>
    <cellStyle name="Normal 4 15" xfId="14424"/>
    <cellStyle name="Normal 4 15 2" xfId="14425"/>
    <cellStyle name="Normal 4 16" xfId="14426"/>
    <cellStyle name="Normal 4 16 2" xfId="14427"/>
    <cellStyle name="Normal 4 16 3" xfId="14428"/>
    <cellStyle name="Normal 4 16 4" xfId="14429"/>
    <cellStyle name="Normal 4 17" xfId="14430"/>
    <cellStyle name="Normal 4 17 2" xfId="14431"/>
    <cellStyle name="Normal 4 17 2 2" xfId="14432"/>
    <cellStyle name="Normal 4 17 3" xfId="14433"/>
    <cellStyle name="Normal 4 17 3 2" xfId="14434"/>
    <cellStyle name="Normal 4 17 4" xfId="14435"/>
    <cellStyle name="Normal 4 17 5" xfId="14436"/>
    <cellStyle name="Normal 4 18" xfId="14437"/>
    <cellStyle name="Normal 4 18 2" xfId="14438"/>
    <cellStyle name="Normal 4 18 2 2" xfId="14439"/>
    <cellStyle name="Normal 4 18 3" xfId="14440"/>
    <cellStyle name="Normal 4 18 4" xfId="14441"/>
    <cellStyle name="Normal 4 19" xfId="14442"/>
    <cellStyle name="Normal 4 19 2" xfId="5"/>
    <cellStyle name="Normal 4 2" xfId="14443"/>
    <cellStyle name="Normal 4 2 10" xfId="14444"/>
    <cellStyle name="Normal 4 2 11" xfId="14445"/>
    <cellStyle name="Normal 4 2 12" xfId="14446"/>
    <cellStyle name="Normal 4 2 12 2" xfId="14447"/>
    <cellStyle name="Normal 4 2 12 2 2" xfId="25714"/>
    <cellStyle name="Normal 4 2 13" xfId="14448"/>
    <cellStyle name="Normal 4 2 13 2" xfId="14449"/>
    <cellStyle name="Normal 4 2 14" xfId="14450"/>
    <cellStyle name="Normal 4 2 2" xfId="14451"/>
    <cellStyle name="Normal 4 2 2 2" xfId="14452"/>
    <cellStyle name="Normal 4 2 2 2 2" xfId="14453"/>
    <cellStyle name="Normal 4 2 2 2 3" xfId="14454"/>
    <cellStyle name="Normal 4 2 2 3" xfId="14455"/>
    <cellStyle name="Normal 4 2 2 3 2" xfId="14456"/>
    <cellStyle name="Normal 4 2 2 4" xfId="14457"/>
    <cellStyle name="Normal 4 2 2 5" xfId="14458"/>
    <cellStyle name="Normal 4 2 2 5 2" xfId="14459"/>
    <cellStyle name="Normal 4 2 2 6" xfId="14460"/>
    <cellStyle name="Normal 4 2 2 6 2" xfId="14461"/>
    <cellStyle name="Normal 4 2 2 7" xfId="14462"/>
    <cellStyle name="Normal 4 2 2 8" xfId="14463"/>
    <cellStyle name="Normal 4 2 3" xfId="14464"/>
    <cellStyle name="Normal 4 2 3 2" xfId="14465"/>
    <cellStyle name="Normal 4 2 3 2 2" xfId="14466"/>
    <cellStyle name="Normal 4 2 3 2 2 2" xfId="14467"/>
    <cellStyle name="Normal 4 2 3 2 2 2 2" xfId="14468"/>
    <cellStyle name="Normal 4 2 3 2 2 3" xfId="14469"/>
    <cellStyle name="Normal 4 2 3 2 2 4" xfId="14470"/>
    <cellStyle name="Normal 4 2 3 2 3" xfId="14471"/>
    <cellStyle name="Normal 4 2 3 2 3 2" xfId="14472"/>
    <cellStyle name="Normal 4 2 3 2 3 2 2" xfId="14473"/>
    <cellStyle name="Normal 4 2 3 2 3 3" xfId="14474"/>
    <cellStyle name="Normal 4 2 3 2 3 4" xfId="14475"/>
    <cellStyle name="Normal 4 2 3 2 4" xfId="14476"/>
    <cellStyle name="Normal 4 2 3 2 4 2" xfId="14477"/>
    <cellStyle name="Normal 4 2 3 2 4 2 2" xfId="14478"/>
    <cellStyle name="Normal 4 2 3 2 4 3" xfId="14479"/>
    <cellStyle name="Normal 4 2 3 2 4 4" xfId="14480"/>
    <cellStyle name="Normal 4 2 3 2 5" xfId="14481"/>
    <cellStyle name="Normal 4 2 3 2 5 2" xfId="14482"/>
    <cellStyle name="Normal 4 2 3 2 6" xfId="14483"/>
    <cellStyle name="Normal 4 2 3 2 7" xfId="14484"/>
    <cellStyle name="Normal 4 2 3 3" xfId="14485"/>
    <cellStyle name="Normal 4 2 3 3 2" xfId="14486"/>
    <cellStyle name="Normal 4 2 3 3 2 2" xfId="14487"/>
    <cellStyle name="Normal 4 2 3 3 3" xfId="14488"/>
    <cellStyle name="Normal 4 2 3 3 4" xfId="14489"/>
    <cellStyle name="Normal 4 2 3 4" xfId="14490"/>
    <cellStyle name="Normal 4 2 3 4 2" xfId="14491"/>
    <cellStyle name="Normal 4 2 3 4 2 2" xfId="14492"/>
    <cellStyle name="Normal 4 2 3 4 3" xfId="14493"/>
    <cellStyle name="Normal 4 2 3 4 4" xfId="14494"/>
    <cellStyle name="Normal 4 2 3 5" xfId="14495"/>
    <cellStyle name="Normal 4 2 3 5 2" xfId="14496"/>
    <cellStyle name="Normal 4 2 3 5 2 2" xfId="14497"/>
    <cellStyle name="Normal 4 2 3 5 3" xfId="14498"/>
    <cellStyle name="Normal 4 2 3 5 4" xfId="14499"/>
    <cellStyle name="Normal 4 2 3 6" xfId="14500"/>
    <cellStyle name="Normal 4 2 3 6 2" xfId="14501"/>
    <cellStyle name="Normal 4 2 3 7" xfId="14502"/>
    <cellStyle name="Normal 4 2 4" xfId="14503"/>
    <cellStyle name="Normal 4 2 4 2" xfId="14504"/>
    <cellStyle name="Normal 4 2 4 2 2" xfId="14505"/>
    <cellStyle name="Normal 4 2 4 2 2 2" xfId="14506"/>
    <cellStyle name="Normal 4 2 4 2 2 2 2" xfId="14507"/>
    <cellStyle name="Normal 4 2 4 2 2 3" xfId="14508"/>
    <cellStyle name="Normal 4 2 4 2 2 4" xfId="14509"/>
    <cellStyle name="Normal 4 2 4 2 3" xfId="14510"/>
    <cellStyle name="Normal 4 2 4 2 3 2" xfId="14511"/>
    <cellStyle name="Normal 4 2 4 2 3 2 2" xfId="14512"/>
    <cellStyle name="Normal 4 2 4 2 3 3" xfId="14513"/>
    <cellStyle name="Normal 4 2 4 2 3 4" xfId="14514"/>
    <cellStyle name="Normal 4 2 4 2 4" xfId="14515"/>
    <cellStyle name="Normal 4 2 4 2 4 2" xfId="14516"/>
    <cellStyle name="Normal 4 2 4 2 4 2 2" xfId="14517"/>
    <cellStyle name="Normal 4 2 4 2 4 3" xfId="14518"/>
    <cellStyle name="Normal 4 2 4 2 4 4" xfId="14519"/>
    <cellStyle name="Normal 4 2 4 2 5" xfId="14520"/>
    <cellStyle name="Normal 4 2 4 2 5 2" xfId="14521"/>
    <cellStyle name="Normal 4 2 4 2 6" xfId="14522"/>
    <cellStyle name="Normal 4 2 4 2 7" xfId="14523"/>
    <cellStyle name="Normal 4 2 4 3" xfId="14524"/>
    <cellStyle name="Normal 4 2 4 3 2" xfId="14525"/>
    <cellStyle name="Normal 4 2 4 3 2 2" xfId="14526"/>
    <cellStyle name="Normal 4 2 4 3 3" xfId="14527"/>
    <cellStyle name="Normal 4 2 4 3 4" xfId="14528"/>
    <cellStyle name="Normal 4 2 4 4" xfId="14529"/>
    <cellStyle name="Normal 4 2 4 4 2" xfId="14530"/>
    <cellStyle name="Normal 4 2 4 4 2 2" xfId="14531"/>
    <cellStyle name="Normal 4 2 4 4 3" xfId="14532"/>
    <cellStyle name="Normal 4 2 4 4 4" xfId="14533"/>
    <cellStyle name="Normal 4 2 4 5" xfId="14534"/>
    <cellStyle name="Normal 4 2 4 5 2" xfId="14535"/>
    <cellStyle name="Normal 4 2 4 5 2 2" xfId="14536"/>
    <cellStyle name="Normal 4 2 4 5 3" xfId="14537"/>
    <cellStyle name="Normal 4 2 4 5 4" xfId="14538"/>
    <cellStyle name="Normal 4 2 4 6" xfId="14539"/>
    <cellStyle name="Normal 4 2 4 6 2" xfId="14540"/>
    <cellStyle name="Normal 4 2 4 7" xfId="14541"/>
    <cellStyle name="Normal 4 2 4 8" xfId="14542"/>
    <cellStyle name="Normal 4 2 4 8 2" xfId="14543"/>
    <cellStyle name="Normal 4 2 5" xfId="14544"/>
    <cellStyle name="Normal 4 2 5 2" xfId="14545"/>
    <cellStyle name="Normal 4 2 5 2 2" xfId="14546"/>
    <cellStyle name="Normal 4 2 5 2 2 2" xfId="14547"/>
    <cellStyle name="Normal 4 2 5 2 3" xfId="14548"/>
    <cellStyle name="Normal 4 2 5 2 4" xfId="14549"/>
    <cellStyle name="Normal 4 2 5 3" xfId="14550"/>
    <cellStyle name="Normal 4 2 5 3 2" xfId="14551"/>
    <cellStyle name="Normal 4 2 5 3 2 2" xfId="14552"/>
    <cellStyle name="Normal 4 2 5 3 3" xfId="14553"/>
    <cellStyle name="Normal 4 2 5 3 4" xfId="14554"/>
    <cellStyle name="Normal 4 2 5 4" xfId="14555"/>
    <cellStyle name="Normal 4 2 5 4 2" xfId="14556"/>
    <cellStyle name="Normal 4 2 5 4 2 2" xfId="14557"/>
    <cellStyle name="Normal 4 2 5 4 3" xfId="14558"/>
    <cellStyle name="Normal 4 2 5 4 4" xfId="14559"/>
    <cellStyle name="Normal 4 2 5 5" xfId="14560"/>
    <cellStyle name="Normal 4 2 5 5 2" xfId="14561"/>
    <cellStyle name="Normal 4 2 5 6" xfId="14562"/>
    <cellStyle name="Normal 4 2 5 7" xfId="14563"/>
    <cellStyle name="Normal 4 2 6" xfId="14564"/>
    <cellStyle name="Normal 4 2 6 2" xfId="14565"/>
    <cellStyle name="Normal 4 2 6 2 2" xfId="14566"/>
    <cellStyle name="Normal 4 2 6 2 2 2" xfId="14567"/>
    <cellStyle name="Normal 4 2 6 2 3" xfId="14568"/>
    <cellStyle name="Normal 4 2 6 2 4" xfId="14569"/>
    <cellStyle name="Normal 4 2 6 3" xfId="14570"/>
    <cellStyle name="Normal 4 2 6 3 2" xfId="14571"/>
    <cellStyle name="Normal 4 2 6 3 2 2" xfId="14572"/>
    <cellStyle name="Normal 4 2 6 3 3" xfId="14573"/>
    <cellStyle name="Normal 4 2 6 3 4" xfId="14574"/>
    <cellStyle name="Normal 4 2 6 4" xfId="14575"/>
    <cellStyle name="Normal 4 2 6 4 2" xfId="14576"/>
    <cellStyle name="Normal 4 2 6 4 2 2" xfId="14577"/>
    <cellStyle name="Normal 4 2 6 4 3" xfId="14578"/>
    <cellStyle name="Normal 4 2 6 4 4" xfId="14579"/>
    <cellStyle name="Normal 4 2 6 5" xfId="14580"/>
    <cellStyle name="Normal 4 2 6 5 2" xfId="14581"/>
    <cellStyle name="Normal 4 2 6 6" xfId="14582"/>
    <cellStyle name="Normal 4 2 6 7" xfId="14583"/>
    <cellStyle name="Normal 4 2 7" xfId="14584"/>
    <cellStyle name="Normal 4 2 7 2" xfId="14585"/>
    <cellStyle name="Normal 4 2 7 2 2" xfId="14586"/>
    <cellStyle name="Normal 4 2 7 3" xfId="14587"/>
    <cellStyle name="Normal 4 2 7 4" xfId="14588"/>
    <cellStyle name="Normal 4 2 8" xfId="14589"/>
    <cellStyle name="Normal 4 2 8 2" xfId="14590"/>
    <cellStyle name="Normal 4 2 8 2 2" xfId="14591"/>
    <cellStyle name="Normal 4 2 8 3" xfId="14592"/>
    <cellStyle name="Normal 4 2 8 4" xfId="14593"/>
    <cellStyle name="Normal 4 2 9" xfId="14594"/>
    <cellStyle name="Normal 4 2 9 2" xfId="14595"/>
    <cellStyle name="Normal 4 2 9 2 2" xfId="14596"/>
    <cellStyle name="Normal 4 2 9 3" xfId="14597"/>
    <cellStyle name="Normal 4 2 9 4" xfId="14598"/>
    <cellStyle name="Normal 4 20" xfId="14599"/>
    <cellStyle name="Normal 4 21" xfId="14600"/>
    <cellStyle name="Normal 4 22" xfId="14601"/>
    <cellStyle name="Normal 4 3" xfId="14602"/>
    <cellStyle name="Normal 4 3 2" xfId="14603"/>
    <cellStyle name="Normal 4 3 2 2" xfId="14604"/>
    <cellStyle name="Normal 4 3 2 2 2" xfId="14605"/>
    <cellStyle name="Normal 4 3 2 2 3" xfId="14606"/>
    <cellStyle name="Normal 4 3 2 2 4" xfId="14607"/>
    <cellStyle name="Normal 4 3 2 3" xfId="14608"/>
    <cellStyle name="Normal 4 3 2 3 2" xfId="14609"/>
    <cellStyle name="Normal 4 3 2 4" xfId="14610"/>
    <cellStyle name="Normal 4 3 2 4 2" xfId="14611"/>
    <cellStyle name="Normal 4 3 2 5" xfId="14612"/>
    <cellStyle name="Normal 4 3 2 6" xfId="14613"/>
    <cellStyle name="Normal 4 3 3" xfId="14614"/>
    <cellStyle name="Normal 4 3 3 2" xfId="14615"/>
    <cellStyle name="Normal 4 3 4" xfId="14616"/>
    <cellStyle name="Normal 4 3 5" xfId="14617"/>
    <cellStyle name="Normal 4 3 6" xfId="14618"/>
    <cellStyle name="Normal 4 3 7" xfId="14619"/>
    <cellStyle name="Normal 4 4" xfId="14620"/>
    <cellStyle name="Normal 4 4 2" xfId="14621"/>
    <cellStyle name="Normal 4 4 3" xfId="14622"/>
    <cellStyle name="Normal 4 4 4" xfId="14623"/>
    <cellStyle name="Normal 4 4 5" xfId="14624"/>
    <cellStyle name="Normal 4 5" xfId="14625"/>
    <cellStyle name="Normal 4 5 2" xfId="14626"/>
    <cellStyle name="Normal 4 5 2 2" xfId="14627"/>
    <cellStyle name="Normal 4 5 3" xfId="14628"/>
    <cellStyle name="Normal 4 5 4" xfId="14629"/>
    <cellStyle name="Normal 4 6" xfId="14630"/>
    <cellStyle name="Normal 4 7" xfId="14631"/>
    <cellStyle name="Normal 4 8" xfId="14632"/>
    <cellStyle name="Normal 4 9" xfId="14633"/>
    <cellStyle name="Normal 4_Administration_Building_-_Lista_de_Partidas_y_Cantidades_-_(PVDC-004)_REVC mod" xfId="14634"/>
    <cellStyle name="Normal 40" xfId="14635"/>
    <cellStyle name="Normal 40 10" xfId="14636"/>
    <cellStyle name="Normal 40 10 2" xfId="14637"/>
    <cellStyle name="Normal 40 10 2 2" xfId="14638"/>
    <cellStyle name="Normal 40 10 2 2 2" xfId="14639"/>
    <cellStyle name="Normal 40 10 2 2 2 2" xfId="25715"/>
    <cellStyle name="Normal 40 10 2 2 3" xfId="14640"/>
    <cellStyle name="Normal 40 10 2 2 3 2" xfId="25716"/>
    <cellStyle name="Normal 40 10 2 2 4" xfId="25717"/>
    <cellStyle name="Normal 40 10 2 2 5" xfId="25718"/>
    <cellStyle name="Normal 40 10 2 3" xfId="14641"/>
    <cellStyle name="Normal 40 10 2 3 2" xfId="25719"/>
    <cellStyle name="Normal 40 10 2 4" xfId="14642"/>
    <cellStyle name="Normal 40 10 2 4 2" xfId="25720"/>
    <cellStyle name="Normal 40 10 2 5" xfId="25721"/>
    <cellStyle name="Normal 40 10 2 6" xfId="25722"/>
    <cellStyle name="Normal 40 10 3" xfId="14643"/>
    <cellStyle name="Normal 40 10 3 2" xfId="14644"/>
    <cellStyle name="Normal 40 10 3 2 2" xfId="25723"/>
    <cellStyle name="Normal 40 10 3 3" xfId="25724"/>
    <cellStyle name="Normal 40 10 3 3 2" xfId="25725"/>
    <cellStyle name="Normal 40 10 3 4" xfId="25726"/>
    <cellStyle name="Normal 40 10 3 5" xfId="25727"/>
    <cellStyle name="Normal 40 10 4" xfId="14645"/>
    <cellStyle name="Normal 40 10 4 2" xfId="25728"/>
    <cellStyle name="Normal 40 10 5" xfId="14646"/>
    <cellStyle name="Normal 40 10 5 2" xfId="25729"/>
    <cellStyle name="Normal 40 10 6" xfId="25730"/>
    <cellStyle name="Normal 40 10 7" xfId="25731"/>
    <cellStyle name="Normal 40 11" xfId="14647"/>
    <cellStyle name="Normal 40 11 2" xfId="14648"/>
    <cellStyle name="Normal 40 11 2 2" xfId="14649"/>
    <cellStyle name="Normal 40 11 2 2 2" xfId="25732"/>
    <cellStyle name="Normal 40 11 2 3" xfId="14650"/>
    <cellStyle name="Normal 40 11 2 3 2" xfId="25733"/>
    <cellStyle name="Normal 40 11 2 4" xfId="25734"/>
    <cellStyle name="Normal 40 11 2 5" xfId="25735"/>
    <cellStyle name="Normal 40 11 3" xfId="14651"/>
    <cellStyle name="Normal 40 11 3 2" xfId="25736"/>
    <cellStyle name="Normal 40 11 4" xfId="14652"/>
    <cellStyle name="Normal 40 11 4 2" xfId="25737"/>
    <cellStyle name="Normal 40 11 5" xfId="25738"/>
    <cellStyle name="Normal 40 11 6" xfId="25739"/>
    <cellStyle name="Normal 40 12" xfId="25740"/>
    <cellStyle name="Normal 40 13" xfId="25741"/>
    <cellStyle name="Normal 40 14" xfId="25742"/>
    <cellStyle name="Normal 40 2" xfId="14653"/>
    <cellStyle name="Normal 40 2 10" xfId="25743"/>
    <cellStyle name="Normal 40 2 2" xfId="14654"/>
    <cellStyle name="Normal 40 2 2 2" xfId="14655"/>
    <cellStyle name="Normal 40 2 2 2 2" xfId="14656"/>
    <cellStyle name="Normal 40 2 2 2 2 2" xfId="14657"/>
    <cellStyle name="Normal 40 2 2 2 2 2 2" xfId="25744"/>
    <cellStyle name="Normal 40 2 2 2 2 3" xfId="14658"/>
    <cellStyle name="Normal 40 2 2 2 2 3 2" xfId="25745"/>
    <cellStyle name="Normal 40 2 2 2 2 4" xfId="25746"/>
    <cellStyle name="Normal 40 2 2 2 2 5" xfId="25747"/>
    <cellStyle name="Normal 40 2 2 2 3" xfId="14659"/>
    <cellStyle name="Normal 40 2 2 2 3 2" xfId="25748"/>
    <cellStyle name="Normal 40 2 2 2 4" xfId="14660"/>
    <cellStyle name="Normal 40 2 2 2 4 2" xfId="25749"/>
    <cellStyle name="Normal 40 2 2 2 5" xfId="25750"/>
    <cellStyle name="Normal 40 2 2 2 6" xfId="25751"/>
    <cellStyle name="Normal 40 2 2 3" xfId="14661"/>
    <cellStyle name="Normal 40 2 2 3 2" xfId="14662"/>
    <cellStyle name="Normal 40 2 2 3 2 2" xfId="25752"/>
    <cellStyle name="Normal 40 2 2 3 3" xfId="25753"/>
    <cellStyle name="Normal 40 2 2 3 3 2" xfId="25754"/>
    <cellStyle name="Normal 40 2 2 3 4" xfId="25755"/>
    <cellStyle name="Normal 40 2 2 3 5" xfId="25756"/>
    <cellStyle name="Normal 40 2 2 4" xfId="14663"/>
    <cellStyle name="Normal 40 2 2 4 2" xfId="25757"/>
    <cellStyle name="Normal 40 2 2 5" xfId="14664"/>
    <cellStyle name="Normal 40 2 2 5 2" xfId="25758"/>
    <cellStyle name="Normal 40 2 2 6" xfId="25759"/>
    <cellStyle name="Normal 40 2 2 7" xfId="25760"/>
    <cellStyle name="Normal 40 2 3" xfId="14665"/>
    <cellStyle name="Normal 40 2 3 2" xfId="14666"/>
    <cellStyle name="Normal 40 2 3 2 2" xfId="14667"/>
    <cellStyle name="Normal 40 2 3 2 2 2" xfId="14668"/>
    <cellStyle name="Normal 40 2 3 2 2 2 2" xfId="25761"/>
    <cellStyle name="Normal 40 2 3 2 2 3" xfId="14669"/>
    <cellStyle name="Normal 40 2 3 2 2 3 2" xfId="25762"/>
    <cellStyle name="Normal 40 2 3 2 2 4" xfId="25763"/>
    <cellStyle name="Normal 40 2 3 2 2 5" xfId="25764"/>
    <cellStyle name="Normal 40 2 3 2 3" xfId="14670"/>
    <cellStyle name="Normal 40 2 3 2 3 2" xfId="25765"/>
    <cellStyle name="Normal 40 2 3 2 4" xfId="14671"/>
    <cellStyle name="Normal 40 2 3 2 4 2" xfId="25766"/>
    <cellStyle name="Normal 40 2 3 2 5" xfId="25767"/>
    <cellStyle name="Normal 40 2 3 2 6" xfId="25768"/>
    <cellStyle name="Normal 40 2 3 3" xfId="14672"/>
    <cellStyle name="Normal 40 2 3 3 2" xfId="14673"/>
    <cellStyle name="Normal 40 2 3 3 2 2" xfId="25769"/>
    <cellStyle name="Normal 40 2 3 3 3" xfId="25770"/>
    <cellStyle name="Normal 40 2 3 3 3 2" xfId="25771"/>
    <cellStyle name="Normal 40 2 3 3 4" xfId="25772"/>
    <cellStyle name="Normal 40 2 3 3 5" xfId="25773"/>
    <cellStyle name="Normal 40 2 3 4" xfId="14674"/>
    <cellStyle name="Normal 40 2 3 4 2" xfId="25774"/>
    <cellStyle name="Normal 40 2 3 5" xfId="14675"/>
    <cellStyle name="Normal 40 2 3 5 2" xfId="25775"/>
    <cellStyle name="Normal 40 2 3 6" xfId="25776"/>
    <cellStyle name="Normal 40 2 3 7" xfId="25777"/>
    <cellStyle name="Normal 40 2 4" xfId="14676"/>
    <cellStyle name="Normal 40 2 4 2" xfId="14677"/>
    <cellStyle name="Normal 40 2 4 2 2" xfId="14678"/>
    <cellStyle name="Normal 40 2 4 2 2 2" xfId="14679"/>
    <cellStyle name="Normal 40 2 4 2 2 2 2" xfId="25778"/>
    <cellStyle name="Normal 40 2 4 2 2 3" xfId="14680"/>
    <cellStyle name="Normal 40 2 4 2 2 3 2" xfId="25779"/>
    <cellStyle name="Normal 40 2 4 2 2 4" xfId="25780"/>
    <cellStyle name="Normal 40 2 4 2 2 5" xfId="25781"/>
    <cellStyle name="Normal 40 2 4 2 3" xfId="14681"/>
    <cellStyle name="Normal 40 2 4 2 3 2" xfId="25782"/>
    <cellStyle name="Normal 40 2 4 2 4" xfId="14682"/>
    <cellStyle name="Normal 40 2 4 2 4 2" xfId="25783"/>
    <cellStyle name="Normal 40 2 4 2 5" xfId="25784"/>
    <cellStyle name="Normal 40 2 4 2 6" xfId="25785"/>
    <cellStyle name="Normal 40 2 4 3" xfId="14683"/>
    <cellStyle name="Normal 40 2 4 3 2" xfId="14684"/>
    <cellStyle name="Normal 40 2 4 3 2 2" xfId="25786"/>
    <cellStyle name="Normal 40 2 4 3 3" xfId="25787"/>
    <cellStyle name="Normal 40 2 4 3 3 2" xfId="25788"/>
    <cellStyle name="Normal 40 2 4 3 4" xfId="25789"/>
    <cellStyle name="Normal 40 2 4 3 5" xfId="25790"/>
    <cellStyle name="Normal 40 2 4 4" xfId="14685"/>
    <cellStyle name="Normal 40 2 4 4 2" xfId="25791"/>
    <cellStyle name="Normal 40 2 4 5" xfId="14686"/>
    <cellStyle name="Normal 40 2 4 5 2" xfId="25792"/>
    <cellStyle name="Normal 40 2 4 6" xfId="25793"/>
    <cellStyle name="Normal 40 2 4 7" xfId="25794"/>
    <cellStyle name="Normal 40 2 5" xfId="14687"/>
    <cellStyle name="Normal 40 2 5 2" xfId="14688"/>
    <cellStyle name="Normal 40 2 5 2 2" xfId="14689"/>
    <cellStyle name="Normal 40 2 5 2 2 2" xfId="25795"/>
    <cellStyle name="Normal 40 2 5 2 3" xfId="14690"/>
    <cellStyle name="Normal 40 2 5 2 3 2" xfId="25796"/>
    <cellStyle name="Normal 40 2 5 2 4" xfId="25797"/>
    <cellStyle name="Normal 40 2 5 2 5" xfId="25798"/>
    <cellStyle name="Normal 40 2 5 3" xfId="14691"/>
    <cellStyle name="Normal 40 2 5 3 2" xfId="25799"/>
    <cellStyle name="Normal 40 2 5 4" xfId="14692"/>
    <cellStyle name="Normal 40 2 5 4 2" xfId="25800"/>
    <cellStyle name="Normal 40 2 5 5" xfId="25801"/>
    <cellStyle name="Normal 40 2 5 6" xfId="25802"/>
    <cellStyle name="Normal 40 2 6" xfId="14693"/>
    <cellStyle name="Normal 40 2 6 2" xfId="14694"/>
    <cellStyle name="Normal 40 2 6 2 2" xfId="25803"/>
    <cellStyle name="Normal 40 2 6 3" xfId="25804"/>
    <cellStyle name="Normal 40 2 6 3 2" xfId="25805"/>
    <cellStyle name="Normal 40 2 6 4" xfId="25806"/>
    <cellStyle name="Normal 40 2 6 5" xfId="25807"/>
    <cellStyle name="Normal 40 2 7" xfId="14695"/>
    <cellStyle name="Normal 40 2 7 2" xfId="25808"/>
    <cellStyle name="Normal 40 2 8" xfId="14696"/>
    <cellStyle name="Normal 40 2 8 2" xfId="25809"/>
    <cellStyle name="Normal 40 2 9" xfId="25810"/>
    <cellStyle name="Normal 40 3" xfId="14697"/>
    <cellStyle name="Normal 40 3 10" xfId="25811"/>
    <cellStyle name="Normal 40 3 2" xfId="14698"/>
    <cellStyle name="Normal 40 3 2 2" xfId="14699"/>
    <cellStyle name="Normal 40 3 2 2 2" xfId="14700"/>
    <cellStyle name="Normal 40 3 2 2 2 2" xfId="14701"/>
    <cellStyle name="Normal 40 3 2 2 2 2 2" xfId="25812"/>
    <cellStyle name="Normal 40 3 2 2 2 3" xfId="14702"/>
    <cellStyle name="Normal 40 3 2 2 2 3 2" xfId="25813"/>
    <cellStyle name="Normal 40 3 2 2 2 4" xfId="25814"/>
    <cellStyle name="Normal 40 3 2 2 2 5" xfId="25815"/>
    <cellStyle name="Normal 40 3 2 2 3" xfId="14703"/>
    <cellStyle name="Normal 40 3 2 2 3 2" xfId="25816"/>
    <cellStyle name="Normal 40 3 2 2 4" xfId="14704"/>
    <cellStyle name="Normal 40 3 2 2 4 2" xfId="25817"/>
    <cellStyle name="Normal 40 3 2 2 5" xfId="25818"/>
    <cellStyle name="Normal 40 3 2 2 6" xfId="25819"/>
    <cellStyle name="Normal 40 3 2 3" xfId="14705"/>
    <cellStyle name="Normal 40 3 2 3 2" xfId="14706"/>
    <cellStyle name="Normal 40 3 2 3 2 2" xfId="25820"/>
    <cellStyle name="Normal 40 3 2 3 3" xfId="25821"/>
    <cellStyle name="Normal 40 3 2 3 3 2" xfId="25822"/>
    <cellStyle name="Normal 40 3 2 3 4" xfId="25823"/>
    <cellStyle name="Normal 40 3 2 3 5" xfId="25824"/>
    <cellStyle name="Normal 40 3 2 4" xfId="14707"/>
    <cellStyle name="Normal 40 3 2 4 2" xfId="25825"/>
    <cellStyle name="Normal 40 3 2 5" xfId="14708"/>
    <cellStyle name="Normal 40 3 2 5 2" xfId="25826"/>
    <cellStyle name="Normal 40 3 2 6" xfId="25827"/>
    <cellStyle name="Normal 40 3 2 7" xfId="25828"/>
    <cellStyle name="Normal 40 3 3" xfId="14709"/>
    <cellStyle name="Normal 40 3 3 2" xfId="14710"/>
    <cellStyle name="Normal 40 3 3 2 2" xfId="14711"/>
    <cellStyle name="Normal 40 3 3 2 2 2" xfId="14712"/>
    <cellStyle name="Normal 40 3 3 2 2 2 2" xfId="25829"/>
    <cellStyle name="Normal 40 3 3 2 2 3" xfId="14713"/>
    <cellStyle name="Normal 40 3 3 2 2 3 2" xfId="25830"/>
    <cellStyle name="Normal 40 3 3 2 2 4" xfId="25831"/>
    <cellStyle name="Normal 40 3 3 2 2 5" xfId="25832"/>
    <cellStyle name="Normal 40 3 3 2 3" xfId="14714"/>
    <cellStyle name="Normal 40 3 3 2 3 2" xfId="25833"/>
    <cellStyle name="Normal 40 3 3 2 4" xfId="14715"/>
    <cellStyle name="Normal 40 3 3 2 4 2" xfId="25834"/>
    <cellStyle name="Normal 40 3 3 2 5" xfId="25835"/>
    <cellStyle name="Normal 40 3 3 2 6" xfId="25836"/>
    <cellStyle name="Normal 40 3 3 3" xfId="14716"/>
    <cellStyle name="Normal 40 3 3 3 2" xfId="14717"/>
    <cellStyle name="Normal 40 3 3 3 2 2" xfId="25837"/>
    <cellStyle name="Normal 40 3 3 3 3" xfId="25838"/>
    <cellStyle name="Normal 40 3 3 3 3 2" xfId="25839"/>
    <cellStyle name="Normal 40 3 3 3 4" xfId="25840"/>
    <cellStyle name="Normal 40 3 3 3 5" xfId="25841"/>
    <cellStyle name="Normal 40 3 3 4" xfId="14718"/>
    <cellStyle name="Normal 40 3 3 4 2" xfId="25842"/>
    <cellStyle name="Normal 40 3 3 5" xfId="14719"/>
    <cellStyle name="Normal 40 3 3 5 2" xfId="25843"/>
    <cellStyle name="Normal 40 3 3 6" xfId="25844"/>
    <cellStyle name="Normal 40 3 3 7" xfId="25845"/>
    <cellStyle name="Normal 40 3 4" xfId="14720"/>
    <cellStyle name="Normal 40 3 4 2" xfId="14721"/>
    <cellStyle name="Normal 40 3 4 2 2" xfId="14722"/>
    <cellStyle name="Normal 40 3 4 2 2 2" xfId="14723"/>
    <cellStyle name="Normal 40 3 4 2 2 2 2" xfId="25846"/>
    <cellStyle name="Normal 40 3 4 2 2 3" xfId="14724"/>
    <cellStyle name="Normal 40 3 4 2 2 3 2" xfId="25847"/>
    <cellStyle name="Normal 40 3 4 2 2 4" xfId="25848"/>
    <cellStyle name="Normal 40 3 4 2 2 5" xfId="25849"/>
    <cellStyle name="Normal 40 3 4 2 3" xfId="14725"/>
    <cellStyle name="Normal 40 3 4 2 3 2" xfId="25850"/>
    <cellStyle name="Normal 40 3 4 2 4" xfId="14726"/>
    <cellStyle name="Normal 40 3 4 2 4 2" xfId="25851"/>
    <cellStyle name="Normal 40 3 4 2 5" xfId="25852"/>
    <cellStyle name="Normal 40 3 4 2 6" xfId="25853"/>
    <cellStyle name="Normal 40 3 4 3" xfId="14727"/>
    <cellStyle name="Normal 40 3 4 3 2" xfId="14728"/>
    <cellStyle name="Normal 40 3 4 3 2 2" xfId="25854"/>
    <cellStyle name="Normal 40 3 4 3 3" xfId="25855"/>
    <cellStyle name="Normal 40 3 4 3 3 2" xfId="25856"/>
    <cellStyle name="Normal 40 3 4 3 4" xfId="25857"/>
    <cellStyle name="Normal 40 3 4 3 5" xfId="25858"/>
    <cellStyle name="Normal 40 3 4 4" xfId="14729"/>
    <cellStyle name="Normal 40 3 4 4 2" xfId="25859"/>
    <cellStyle name="Normal 40 3 4 5" xfId="14730"/>
    <cellStyle name="Normal 40 3 4 5 2" xfId="25860"/>
    <cellStyle name="Normal 40 3 4 6" xfId="25861"/>
    <cellStyle name="Normal 40 3 4 7" xfId="25862"/>
    <cellStyle name="Normal 40 3 5" xfId="14731"/>
    <cellStyle name="Normal 40 3 5 2" xfId="14732"/>
    <cellStyle name="Normal 40 3 5 2 2" xfId="14733"/>
    <cellStyle name="Normal 40 3 5 2 2 2" xfId="25863"/>
    <cellStyle name="Normal 40 3 5 2 3" xfId="14734"/>
    <cellStyle name="Normal 40 3 5 2 3 2" xfId="25864"/>
    <cellStyle name="Normal 40 3 5 2 4" xfId="25865"/>
    <cellStyle name="Normal 40 3 5 2 5" xfId="25866"/>
    <cellStyle name="Normal 40 3 5 3" xfId="14735"/>
    <cellStyle name="Normal 40 3 5 3 2" xfId="25867"/>
    <cellStyle name="Normal 40 3 5 4" xfId="14736"/>
    <cellStyle name="Normal 40 3 5 4 2" xfId="25868"/>
    <cellStyle name="Normal 40 3 5 5" xfId="25869"/>
    <cellStyle name="Normal 40 3 5 6" xfId="25870"/>
    <cellStyle name="Normal 40 3 6" xfId="14737"/>
    <cellStyle name="Normal 40 3 6 2" xfId="14738"/>
    <cellStyle name="Normal 40 3 6 2 2" xfId="25871"/>
    <cellStyle name="Normal 40 3 6 3" xfId="25872"/>
    <cellStyle name="Normal 40 3 6 3 2" xfId="25873"/>
    <cellStyle name="Normal 40 3 6 4" xfId="25874"/>
    <cellStyle name="Normal 40 3 6 5" xfId="25875"/>
    <cellStyle name="Normal 40 3 7" xfId="14739"/>
    <cellStyle name="Normal 40 3 7 2" xfId="25876"/>
    <cellStyle name="Normal 40 3 8" xfId="14740"/>
    <cellStyle name="Normal 40 3 8 2" xfId="25877"/>
    <cellStyle name="Normal 40 3 9" xfId="25878"/>
    <cellStyle name="Normal 40 4" xfId="14741"/>
    <cellStyle name="Normal 40 4 2" xfId="14742"/>
    <cellStyle name="Normal 40 4 2 2" xfId="14743"/>
    <cellStyle name="Normal 40 4 2 2 2" xfId="14744"/>
    <cellStyle name="Normal 40 4 2 2 2 2" xfId="25879"/>
    <cellStyle name="Normal 40 4 2 2 3" xfId="14745"/>
    <cellStyle name="Normal 40 4 2 2 3 2" xfId="25880"/>
    <cellStyle name="Normal 40 4 2 2 4" xfId="25881"/>
    <cellStyle name="Normal 40 4 2 2 5" xfId="25882"/>
    <cellStyle name="Normal 40 4 2 3" xfId="14746"/>
    <cellStyle name="Normal 40 4 2 3 2" xfId="25883"/>
    <cellStyle name="Normal 40 4 2 4" xfId="14747"/>
    <cellStyle name="Normal 40 4 2 4 2" xfId="25884"/>
    <cellStyle name="Normal 40 4 2 5" xfId="25885"/>
    <cellStyle name="Normal 40 4 2 6" xfId="25886"/>
    <cellStyle name="Normal 40 4 3" xfId="14748"/>
    <cellStyle name="Normal 40 4 3 2" xfId="14749"/>
    <cellStyle name="Normal 40 4 3 2 2" xfId="25887"/>
    <cellStyle name="Normal 40 4 3 3" xfId="25888"/>
    <cellStyle name="Normal 40 4 3 3 2" xfId="25889"/>
    <cellStyle name="Normal 40 4 3 4" xfId="25890"/>
    <cellStyle name="Normal 40 4 3 5" xfId="25891"/>
    <cellStyle name="Normal 40 4 4" xfId="14750"/>
    <cellStyle name="Normal 40 4 4 2" xfId="25892"/>
    <cellStyle name="Normal 40 4 5" xfId="14751"/>
    <cellStyle name="Normal 40 4 5 2" xfId="25893"/>
    <cellStyle name="Normal 40 4 6" xfId="25894"/>
    <cellStyle name="Normal 40 4 7" xfId="25895"/>
    <cellStyle name="Normal 40 5" xfId="14752"/>
    <cellStyle name="Normal 40 5 2" xfId="14753"/>
    <cellStyle name="Normal 40 5 2 2" xfId="14754"/>
    <cellStyle name="Normal 40 5 2 2 2" xfId="14755"/>
    <cellStyle name="Normal 40 5 2 2 2 2" xfId="25896"/>
    <cellStyle name="Normal 40 5 2 2 3" xfId="14756"/>
    <cellStyle name="Normal 40 5 2 2 3 2" xfId="25897"/>
    <cellStyle name="Normal 40 5 2 2 4" xfId="25898"/>
    <cellStyle name="Normal 40 5 2 2 5" xfId="25899"/>
    <cellStyle name="Normal 40 5 2 3" xfId="14757"/>
    <cellStyle name="Normal 40 5 2 3 2" xfId="25900"/>
    <cellStyle name="Normal 40 5 2 4" xfId="14758"/>
    <cellStyle name="Normal 40 5 2 4 2" xfId="25901"/>
    <cellStyle name="Normal 40 5 2 5" xfId="25902"/>
    <cellStyle name="Normal 40 5 2 6" xfId="25903"/>
    <cellStyle name="Normal 40 5 3" xfId="14759"/>
    <cellStyle name="Normal 40 5 3 2" xfId="14760"/>
    <cellStyle name="Normal 40 5 3 2 2" xfId="25904"/>
    <cellStyle name="Normal 40 5 3 3" xfId="25905"/>
    <cellStyle name="Normal 40 5 3 3 2" xfId="25906"/>
    <cellStyle name="Normal 40 5 3 4" xfId="25907"/>
    <cellStyle name="Normal 40 5 3 5" xfId="25908"/>
    <cellStyle name="Normal 40 5 4" xfId="14761"/>
    <cellStyle name="Normal 40 5 4 2" xfId="25909"/>
    <cellStyle name="Normal 40 5 5" xfId="14762"/>
    <cellStyle name="Normal 40 5 5 2" xfId="25910"/>
    <cellStyle name="Normal 40 5 6" xfId="25911"/>
    <cellStyle name="Normal 40 5 7" xfId="25912"/>
    <cellStyle name="Normal 40 6" xfId="14763"/>
    <cellStyle name="Normal 40 6 2" xfId="14764"/>
    <cellStyle name="Normal 40 6 2 2" xfId="14765"/>
    <cellStyle name="Normal 40 6 2 2 2" xfId="14766"/>
    <cellStyle name="Normal 40 6 2 2 2 2" xfId="25913"/>
    <cellStyle name="Normal 40 6 2 2 3" xfId="14767"/>
    <cellStyle name="Normal 40 6 2 2 3 2" xfId="25914"/>
    <cellStyle name="Normal 40 6 2 2 4" xfId="25915"/>
    <cellStyle name="Normal 40 6 2 2 5" xfId="25916"/>
    <cellStyle name="Normal 40 6 2 3" xfId="14768"/>
    <cellStyle name="Normal 40 6 2 3 2" xfId="25917"/>
    <cellStyle name="Normal 40 6 2 4" xfId="14769"/>
    <cellStyle name="Normal 40 6 2 4 2" xfId="25918"/>
    <cellStyle name="Normal 40 6 2 5" xfId="25919"/>
    <cellStyle name="Normal 40 6 2 6" xfId="25920"/>
    <cellStyle name="Normal 40 6 3" xfId="14770"/>
    <cellStyle name="Normal 40 6 3 2" xfId="14771"/>
    <cellStyle name="Normal 40 6 3 2 2" xfId="25921"/>
    <cellStyle name="Normal 40 6 3 3" xfId="25922"/>
    <cellStyle name="Normal 40 6 3 3 2" xfId="25923"/>
    <cellStyle name="Normal 40 6 3 4" xfId="25924"/>
    <cellStyle name="Normal 40 6 3 5" xfId="25925"/>
    <cellStyle name="Normal 40 6 4" xfId="14772"/>
    <cellStyle name="Normal 40 6 4 2" xfId="25926"/>
    <cellStyle name="Normal 40 6 5" xfId="14773"/>
    <cellStyle name="Normal 40 6 5 2" xfId="25927"/>
    <cellStyle name="Normal 40 6 6" xfId="25928"/>
    <cellStyle name="Normal 40 6 7" xfId="25929"/>
    <cellStyle name="Normal 40 7" xfId="14774"/>
    <cellStyle name="Normal 40 7 2" xfId="14775"/>
    <cellStyle name="Normal 40 7 2 2" xfId="14776"/>
    <cellStyle name="Normal 40 7 2 2 2" xfId="14777"/>
    <cellStyle name="Normal 40 7 2 2 2 2" xfId="25930"/>
    <cellStyle name="Normal 40 7 2 2 3" xfId="14778"/>
    <cellStyle name="Normal 40 7 2 2 3 2" xfId="25931"/>
    <cellStyle name="Normal 40 7 2 2 4" xfId="25932"/>
    <cellStyle name="Normal 40 7 2 2 5" xfId="25933"/>
    <cellStyle name="Normal 40 7 2 3" xfId="14779"/>
    <cellStyle name="Normal 40 7 2 3 2" xfId="25934"/>
    <cellStyle name="Normal 40 7 2 4" xfId="14780"/>
    <cellStyle name="Normal 40 7 2 4 2" xfId="25935"/>
    <cellStyle name="Normal 40 7 2 5" xfId="25936"/>
    <cellStyle name="Normal 40 7 2 6" xfId="25937"/>
    <cellStyle name="Normal 40 7 3" xfId="14781"/>
    <cellStyle name="Normal 40 7 3 2" xfId="14782"/>
    <cellStyle name="Normal 40 7 3 2 2" xfId="25938"/>
    <cellStyle name="Normal 40 7 3 3" xfId="25939"/>
    <cellStyle name="Normal 40 7 3 3 2" xfId="25940"/>
    <cellStyle name="Normal 40 7 3 4" xfId="25941"/>
    <cellStyle name="Normal 40 7 3 5" xfId="25942"/>
    <cellStyle name="Normal 40 7 4" xfId="14783"/>
    <cellStyle name="Normal 40 7 4 2" xfId="25943"/>
    <cellStyle name="Normal 40 7 5" xfId="14784"/>
    <cellStyle name="Normal 40 7 5 2" xfId="25944"/>
    <cellStyle name="Normal 40 7 6" xfId="25945"/>
    <cellStyle name="Normal 40 7 7" xfId="25946"/>
    <cellStyle name="Normal 40 8" xfId="14785"/>
    <cellStyle name="Normal 40 8 2" xfId="14786"/>
    <cellStyle name="Normal 40 8 2 2" xfId="14787"/>
    <cellStyle name="Normal 40 8 2 2 2" xfId="14788"/>
    <cellStyle name="Normal 40 8 2 2 2 2" xfId="25947"/>
    <cellStyle name="Normal 40 8 2 2 3" xfId="14789"/>
    <cellStyle name="Normal 40 8 2 2 3 2" xfId="25948"/>
    <cellStyle name="Normal 40 8 2 2 4" xfId="25949"/>
    <cellStyle name="Normal 40 8 2 2 5" xfId="25950"/>
    <cellStyle name="Normal 40 8 2 3" xfId="14790"/>
    <cellStyle name="Normal 40 8 2 3 2" xfId="25951"/>
    <cellStyle name="Normal 40 8 2 4" xfId="14791"/>
    <cellStyle name="Normal 40 8 2 4 2" xfId="25952"/>
    <cellStyle name="Normal 40 8 2 5" xfId="25953"/>
    <cellStyle name="Normal 40 8 2 6" xfId="25954"/>
    <cellStyle name="Normal 40 8 3" xfId="14792"/>
    <cellStyle name="Normal 40 8 3 2" xfId="14793"/>
    <cellStyle name="Normal 40 8 3 2 2" xfId="25955"/>
    <cellStyle name="Normal 40 8 3 3" xfId="25956"/>
    <cellStyle name="Normal 40 8 3 3 2" xfId="25957"/>
    <cellStyle name="Normal 40 8 3 4" xfId="25958"/>
    <cellStyle name="Normal 40 8 3 5" xfId="25959"/>
    <cellStyle name="Normal 40 8 4" xfId="14794"/>
    <cellStyle name="Normal 40 8 4 2" xfId="25960"/>
    <cellStyle name="Normal 40 8 5" xfId="14795"/>
    <cellStyle name="Normal 40 8 5 2" xfId="25961"/>
    <cellStyle name="Normal 40 8 6" xfId="25962"/>
    <cellStyle name="Normal 40 8 7" xfId="25963"/>
    <cellStyle name="Normal 40 9" xfId="14796"/>
    <cellStyle name="Normal 40 9 2" xfId="14797"/>
    <cellStyle name="Normal 40 9 2 2" xfId="14798"/>
    <cellStyle name="Normal 40 9 2 2 2" xfId="14799"/>
    <cellStyle name="Normal 40 9 2 2 2 2" xfId="25964"/>
    <cellStyle name="Normal 40 9 2 2 3" xfId="14800"/>
    <cellStyle name="Normal 40 9 2 2 3 2" xfId="25965"/>
    <cellStyle name="Normal 40 9 2 2 4" xfId="25966"/>
    <cellStyle name="Normal 40 9 2 2 5" xfId="25967"/>
    <cellStyle name="Normal 40 9 2 3" xfId="14801"/>
    <cellStyle name="Normal 40 9 2 3 2" xfId="25968"/>
    <cellStyle name="Normal 40 9 2 4" xfId="14802"/>
    <cellStyle name="Normal 40 9 2 4 2" xfId="25969"/>
    <cellStyle name="Normal 40 9 2 5" xfId="25970"/>
    <cellStyle name="Normal 40 9 2 6" xfId="25971"/>
    <cellStyle name="Normal 40 9 3" xfId="14803"/>
    <cellStyle name="Normal 40 9 3 2" xfId="14804"/>
    <cellStyle name="Normal 40 9 3 2 2" xfId="25972"/>
    <cellStyle name="Normal 40 9 3 3" xfId="25973"/>
    <cellStyle name="Normal 40 9 3 3 2" xfId="25974"/>
    <cellStyle name="Normal 40 9 3 4" xfId="25975"/>
    <cellStyle name="Normal 40 9 3 5" xfId="25976"/>
    <cellStyle name="Normal 40 9 4" xfId="14805"/>
    <cellStyle name="Normal 40 9 4 2" xfId="25977"/>
    <cellStyle name="Normal 40 9 5" xfId="14806"/>
    <cellStyle name="Normal 40 9 5 2" xfId="25978"/>
    <cellStyle name="Normal 40 9 6" xfId="25979"/>
    <cellStyle name="Normal 40 9 7" xfId="25980"/>
    <cellStyle name="Normal 41" xfId="14807"/>
    <cellStyle name="Normal 41 2" xfId="14808"/>
    <cellStyle name="Normal 41 2 2" xfId="14809"/>
    <cellStyle name="Normal 41 2 2 2" xfId="14810"/>
    <cellStyle name="Normal 41 2 2 2 2" xfId="14811"/>
    <cellStyle name="Normal 41 2 2 2 2 2" xfId="14812"/>
    <cellStyle name="Normal 41 2 2 2 3" xfId="14813"/>
    <cellStyle name="Normal 41 2 2 2 4" xfId="14814"/>
    <cellStyle name="Normal 41 2 2 3" xfId="14815"/>
    <cellStyle name="Normal 41 2 2 3 2" xfId="14816"/>
    <cellStyle name="Normal 41 2 2 3 2 2" xfId="14817"/>
    <cellStyle name="Normal 41 2 2 3 3" xfId="14818"/>
    <cellStyle name="Normal 41 2 2 3 4" xfId="14819"/>
    <cellStyle name="Normal 41 2 2 4" xfId="14820"/>
    <cellStyle name="Normal 41 2 2 4 2" xfId="14821"/>
    <cellStyle name="Normal 41 2 2 4 2 2" xfId="14822"/>
    <cellStyle name="Normal 41 2 2 4 3" xfId="14823"/>
    <cellStyle name="Normal 41 2 2 4 4" xfId="14824"/>
    <cellStyle name="Normal 41 2 2 5" xfId="14825"/>
    <cellStyle name="Normal 41 2 2 5 2" xfId="14826"/>
    <cellStyle name="Normal 41 2 2 6" xfId="14827"/>
    <cellStyle name="Normal 41 2 2 7" xfId="14828"/>
    <cellStyle name="Normal 41 2 3" xfId="14829"/>
    <cellStyle name="Normal 41 2 3 2" xfId="14830"/>
    <cellStyle name="Normal 41 2 3 2 2" xfId="14831"/>
    <cellStyle name="Normal 41 2 3 3" xfId="14832"/>
    <cellStyle name="Normal 41 2 3 4" xfId="14833"/>
    <cellStyle name="Normal 41 2 4" xfId="14834"/>
    <cellStyle name="Normal 41 2 4 2" xfId="14835"/>
    <cellStyle name="Normal 41 2 4 2 2" xfId="14836"/>
    <cellStyle name="Normal 41 2 4 3" xfId="14837"/>
    <cellStyle name="Normal 41 2 4 4" xfId="14838"/>
    <cellStyle name="Normal 41 2 5" xfId="14839"/>
    <cellStyle name="Normal 41 2 5 2" xfId="14840"/>
    <cellStyle name="Normal 41 2 5 2 2" xfId="14841"/>
    <cellStyle name="Normal 41 2 5 3" xfId="14842"/>
    <cellStyle name="Normal 41 2 5 4" xfId="14843"/>
    <cellStyle name="Normal 41 2 6" xfId="14844"/>
    <cellStyle name="Normal 41 2 6 2" xfId="14845"/>
    <cellStyle name="Normal 41 2 7" xfId="14846"/>
    <cellStyle name="Normal 41 2 8" xfId="14847"/>
    <cellStyle name="Normal 41 3" xfId="14848"/>
    <cellStyle name="Normal 41 3 2" xfId="14849"/>
    <cellStyle name="Normal 41 3 2 2" xfId="14850"/>
    <cellStyle name="Normal 41 3 2 2 2" xfId="14851"/>
    <cellStyle name="Normal 41 3 2 3" xfId="14852"/>
    <cellStyle name="Normal 41 3 2 4" xfId="14853"/>
    <cellStyle name="Normal 41 3 3" xfId="14854"/>
    <cellStyle name="Normal 41 3 3 2" xfId="14855"/>
    <cellStyle name="Normal 41 3 3 2 2" xfId="14856"/>
    <cellStyle name="Normal 41 3 3 3" xfId="14857"/>
    <cellStyle name="Normal 41 3 3 4" xfId="14858"/>
    <cellStyle name="Normal 41 3 4" xfId="14859"/>
    <cellStyle name="Normal 41 3 4 2" xfId="14860"/>
    <cellStyle name="Normal 41 3 4 2 2" xfId="14861"/>
    <cellStyle name="Normal 41 3 4 3" xfId="14862"/>
    <cellStyle name="Normal 41 3 4 4" xfId="14863"/>
    <cellStyle name="Normal 41 3 5" xfId="14864"/>
    <cellStyle name="Normal 41 3 5 2" xfId="14865"/>
    <cellStyle name="Normal 41 3 6" xfId="14866"/>
    <cellStyle name="Normal 41 3 7" xfId="14867"/>
    <cellStyle name="Normal 41 4" xfId="14868"/>
    <cellStyle name="Normal 41 4 2" xfId="14869"/>
    <cellStyle name="Normal 41 4 2 2" xfId="14870"/>
    <cellStyle name="Normal 41 4 3" xfId="14871"/>
    <cellStyle name="Normal 41 4 4" xfId="14872"/>
    <cellStyle name="Normal 41 5" xfId="14873"/>
    <cellStyle name="Normal 41 5 2" xfId="14874"/>
    <cellStyle name="Normal 41 5 2 2" xfId="14875"/>
    <cellStyle name="Normal 41 5 3" xfId="14876"/>
    <cellStyle name="Normal 41 5 4" xfId="14877"/>
    <cellStyle name="Normal 41 6" xfId="14878"/>
    <cellStyle name="Normal 41 6 2" xfId="14879"/>
    <cellStyle name="Normal 41 6 2 2" xfId="14880"/>
    <cellStyle name="Normal 41 6 3" xfId="14881"/>
    <cellStyle name="Normal 41 6 4" xfId="14882"/>
    <cellStyle name="Normal 41 7" xfId="14883"/>
    <cellStyle name="Normal 41 7 2" xfId="14884"/>
    <cellStyle name="Normal 41 8" xfId="14885"/>
    <cellStyle name="Normal 41 9" xfId="14886"/>
    <cellStyle name="Normal 42" xfId="14887"/>
    <cellStyle name="Normal 42 10" xfId="14888"/>
    <cellStyle name="Normal 42 2" xfId="14889"/>
    <cellStyle name="Normal 42 2 2" xfId="14890"/>
    <cellStyle name="Normal 42 2 2 2" xfId="14891"/>
    <cellStyle name="Normal 42 2 2 2 2" xfId="14892"/>
    <cellStyle name="Normal 42 2 2 2 2 2" xfId="14893"/>
    <cellStyle name="Normal 42 2 2 2 3" xfId="14894"/>
    <cellStyle name="Normal 42 2 2 2 4" xfId="14895"/>
    <cellStyle name="Normal 42 2 2 3" xfId="14896"/>
    <cellStyle name="Normal 42 2 2 3 2" xfId="14897"/>
    <cellStyle name="Normal 42 2 2 3 2 2" xfId="14898"/>
    <cellStyle name="Normal 42 2 2 3 3" xfId="14899"/>
    <cellStyle name="Normal 42 2 2 3 4" xfId="14900"/>
    <cellStyle name="Normal 42 2 2 4" xfId="14901"/>
    <cellStyle name="Normal 42 2 2 4 2" xfId="14902"/>
    <cellStyle name="Normal 42 2 2 4 2 2" xfId="14903"/>
    <cellStyle name="Normal 42 2 2 4 3" xfId="14904"/>
    <cellStyle name="Normal 42 2 2 4 4" xfId="14905"/>
    <cellStyle name="Normal 42 2 2 5" xfId="14906"/>
    <cellStyle name="Normal 42 2 2 5 2" xfId="14907"/>
    <cellStyle name="Normal 42 2 2 6" xfId="14908"/>
    <cellStyle name="Normal 42 2 2 7" xfId="14909"/>
    <cellStyle name="Normal 42 2 3" xfId="14910"/>
    <cellStyle name="Normal 42 2 3 2" xfId="14911"/>
    <cellStyle name="Normal 42 2 3 2 2" xfId="14912"/>
    <cellStyle name="Normal 42 2 3 3" xfId="14913"/>
    <cellStyle name="Normal 42 2 3 4" xfId="14914"/>
    <cellStyle name="Normal 42 2 4" xfId="14915"/>
    <cellStyle name="Normal 42 2 4 2" xfId="14916"/>
    <cellStyle name="Normal 42 2 4 2 2" xfId="14917"/>
    <cellStyle name="Normal 42 2 4 3" xfId="14918"/>
    <cellStyle name="Normal 42 2 4 4" xfId="14919"/>
    <cellStyle name="Normal 42 2 5" xfId="14920"/>
    <cellStyle name="Normal 42 2 5 2" xfId="14921"/>
    <cellStyle name="Normal 42 2 5 2 2" xfId="14922"/>
    <cellStyle name="Normal 42 2 5 3" xfId="14923"/>
    <cellStyle name="Normal 42 2 5 4" xfId="14924"/>
    <cellStyle name="Normal 42 2 6" xfId="14925"/>
    <cellStyle name="Normal 42 2 6 2" xfId="14926"/>
    <cellStyle name="Normal 42 2 7" xfId="14927"/>
    <cellStyle name="Normal 42 2 8" xfId="14928"/>
    <cellStyle name="Normal 42 3" xfId="14929"/>
    <cellStyle name="Normal 42 3 2" xfId="14930"/>
    <cellStyle name="Normal 42 3 2 2" xfId="14931"/>
    <cellStyle name="Normal 42 3 2 2 2" xfId="14932"/>
    <cellStyle name="Normal 42 3 2 3" xfId="14933"/>
    <cellStyle name="Normal 42 3 2 4" xfId="14934"/>
    <cellStyle name="Normal 42 3 3" xfId="14935"/>
    <cellStyle name="Normal 42 3 3 2" xfId="14936"/>
    <cellStyle name="Normal 42 3 3 2 2" xfId="14937"/>
    <cellStyle name="Normal 42 3 3 3" xfId="14938"/>
    <cellStyle name="Normal 42 3 3 4" xfId="14939"/>
    <cellStyle name="Normal 42 3 4" xfId="14940"/>
    <cellStyle name="Normal 42 3 4 2" xfId="14941"/>
    <cellStyle name="Normal 42 3 4 2 2" xfId="14942"/>
    <cellStyle name="Normal 42 3 4 3" xfId="14943"/>
    <cellStyle name="Normal 42 3 4 4" xfId="14944"/>
    <cellStyle name="Normal 42 3 5" xfId="14945"/>
    <cellStyle name="Normal 42 3 5 2" xfId="14946"/>
    <cellStyle name="Normal 42 3 6" xfId="14947"/>
    <cellStyle name="Normal 42 3 7" xfId="14948"/>
    <cellStyle name="Normal 42 4" xfId="14949"/>
    <cellStyle name="Normal 42 4 2" xfId="14950"/>
    <cellStyle name="Normal 42 4 2 2" xfId="14951"/>
    <cellStyle name="Normal 42 4 3" xfId="14952"/>
    <cellStyle name="Normal 42 4 4" xfId="14953"/>
    <cellStyle name="Normal 42 5" xfId="14954"/>
    <cellStyle name="Normal 42 5 2" xfId="14955"/>
    <cellStyle name="Normal 42 5 2 2" xfId="14956"/>
    <cellStyle name="Normal 42 5 3" xfId="14957"/>
    <cellStyle name="Normal 42 5 4" xfId="14958"/>
    <cellStyle name="Normal 42 6" xfId="14959"/>
    <cellStyle name="Normal 42 6 2" xfId="14960"/>
    <cellStyle name="Normal 42 6 2 2" xfId="14961"/>
    <cellStyle name="Normal 42 6 3" xfId="14962"/>
    <cellStyle name="Normal 42 6 4" xfId="14963"/>
    <cellStyle name="Normal 42 7" xfId="14964"/>
    <cellStyle name="Normal 42 7 2" xfId="14965"/>
    <cellStyle name="Normal 42 8" xfId="14966"/>
    <cellStyle name="Normal 42 9" xfId="14967"/>
    <cellStyle name="Normal 43" xfId="14968"/>
    <cellStyle name="Normal 43 10" xfId="14969"/>
    <cellStyle name="Normal 43 2" xfId="14970"/>
    <cellStyle name="Normal 43 2 2" xfId="14971"/>
    <cellStyle name="Normal 43 2 2 2" xfId="14972"/>
    <cellStyle name="Normal 43 2 2 2 2" xfId="14973"/>
    <cellStyle name="Normal 43 2 2 2 2 2" xfId="14974"/>
    <cellStyle name="Normal 43 2 2 2 3" xfId="14975"/>
    <cellStyle name="Normal 43 2 2 2 4" xfId="14976"/>
    <cellStyle name="Normal 43 2 2 3" xfId="14977"/>
    <cellStyle name="Normal 43 2 2 3 2" xfId="14978"/>
    <cellStyle name="Normal 43 2 2 3 2 2" xfId="14979"/>
    <cellStyle name="Normal 43 2 2 3 3" xfId="14980"/>
    <cellStyle name="Normal 43 2 2 3 4" xfId="14981"/>
    <cellStyle name="Normal 43 2 2 4" xfId="14982"/>
    <cellStyle name="Normal 43 2 2 4 2" xfId="14983"/>
    <cellStyle name="Normal 43 2 2 4 2 2" xfId="14984"/>
    <cellStyle name="Normal 43 2 2 4 3" xfId="14985"/>
    <cellStyle name="Normal 43 2 2 4 4" xfId="14986"/>
    <cellStyle name="Normal 43 2 2 5" xfId="14987"/>
    <cellStyle name="Normal 43 2 2 5 2" xfId="14988"/>
    <cellStyle name="Normal 43 2 2 6" xfId="14989"/>
    <cellStyle name="Normal 43 2 2 7" xfId="14990"/>
    <cellStyle name="Normal 43 2 3" xfId="14991"/>
    <cellStyle name="Normal 43 2 3 2" xfId="14992"/>
    <cellStyle name="Normal 43 2 3 2 2" xfId="14993"/>
    <cellStyle name="Normal 43 2 3 3" xfId="14994"/>
    <cellStyle name="Normal 43 2 3 4" xfId="14995"/>
    <cellStyle name="Normal 43 2 4" xfId="14996"/>
    <cellStyle name="Normal 43 2 4 2" xfId="14997"/>
    <cellStyle name="Normal 43 2 4 2 2" xfId="14998"/>
    <cellStyle name="Normal 43 2 4 3" xfId="14999"/>
    <cellStyle name="Normal 43 2 4 4" xfId="15000"/>
    <cellStyle name="Normal 43 2 5" xfId="15001"/>
    <cellStyle name="Normal 43 2 5 2" xfId="15002"/>
    <cellStyle name="Normal 43 2 5 2 2" xfId="15003"/>
    <cellStyle name="Normal 43 2 5 3" xfId="15004"/>
    <cellStyle name="Normal 43 2 5 4" xfId="15005"/>
    <cellStyle name="Normal 43 2 6" xfId="15006"/>
    <cellStyle name="Normal 43 2 6 2" xfId="15007"/>
    <cellStyle name="Normal 43 2 7" xfId="15008"/>
    <cellStyle name="Normal 43 2 8" xfId="15009"/>
    <cellStyle name="Normal 43 3" xfId="15010"/>
    <cellStyle name="Normal 43 3 2" xfId="15011"/>
    <cellStyle name="Normal 43 3 2 2" xfId="15012"/>
    <cellStyle name="Normal 43 3 2 2 2" xfId="15013"/>
    <cellStyle name="Normal 43 3 2 3" xfId="15014"/>
    <cellStyle name="Normal 43 3 2 4" xfId="15015"/>
    <cellStyle name="Normal 43 3 3" xfId="15016"/>
    <cellStyle name="Normal 43 3 3 2" xfId="15017"/>
    <cellStyle name="Normal 43 3 3 2 2" xfId="15018"/>
    <cellStyle name="Normal 43 3 3 3" xfId="15019"/>
    <cellStyle name="Normal 43 3 3 4" xfId="15020"/>
    <cellStyle name="Normal 43 3 4" xfId="15021"/>
    <cellStyle name="Normal 43 3 4 2" xfId="15022"/>
    <cellStyle name="Normal 43 3 4 2 2" xfId="15023"/>
    <cellStyle name="Normal 43 3 4 3" xfId="15024"/>
    <cellStyle name="Normal 43 3 4 4" xfId="15025"/>
    <cellStyle name="Normal 43 3 5" xfId="15026"/>
    <cellStyle name="Normal 43 3 5 2" xfId="15027"/>
    <cellStyle name="Normal 43 3 6" xfId="15028"/>
    <cellStyle name="Normal 43 3 7" xfId="15029"/>
    <cellStyle name="Normal 43 4" xfId="15030"/>
    <cellStyle name="Normal 43 4 2" xfId="15031"/>
    <cellStyle name="Normal 43 4 2 2" xfId="15032"/>
    <cellStyle name="Normal 43 4 3" xfId="15033"/>
    <cellStyle name="Normal 43 4 4" xfId="15034"/>
    <cellStyle name="Normal 43 5" xfId="15035"/>
    <cellStyle name="Normal 43 5 2" xfId="15036"/>
    <cellStyle name="Normal 43 5 2 2" xfId="15037"/>
    <cellStyle name="Normal 43 5 3" xfId="15038"/>
    <cellStyle name="Normal 43 5 4" xfId="15039"/>
    <cellStyle name="Normal 43 6" xfId="15040"/>
    <cellStyle name="Normal 43 6 2" xfId="15041"/>
    <cellStyle name="Normal 43 6 2 2" xfId="15042"/>
    <cellStyle name="Normal 43 6 3" xfId="15043"/>
    <cellStyle name="Normal 43 6 4" xfId="15044"/>
    <cellStyle name="Normal 43 7" xfId="15045"/>
    <cellStyle name="Normal 43 7 2" xfId="15046"/>
    <cellStyle name="Normal 43 8" xfId="15047"/>
    <cellStyle name="Normal 43 9" xfId="15048"/>
    <cellStyle name="Normal 44" xfId="15049"/>
    <cellStyle name="Normal 44 10" xfId="15050"/>
    <cellStyle name="Normal 44 2" xfId="15051"/>
    <cellStyle name="Normal 44 2 2" xfId="15052"/>
    <cellStyle name="Normal 44 2 2 2" xfId="15053"/>
    <cellStyle name="Normal 44 2 2 2 2" xfId="15054"/>
    <cellStyle name="Normal 44 2 2 2 2 2" xfId="15055"/>
    <cellStyle name="Normal 44 2 2 2 3" xfId="15056"/>
    <cellStyle name="Normal 44 2 2 2 4" xfId="15057"/>
    <cellStyle name="Normal 44 2 2 3" xfId="15058"/>
    <cellStyle name="Normal 44 2 2 3 2" xfId="15059"/>
    <cellStyle name="Normal 44 2 2 3 2 2" xfId="15060"/>
    <cellStyle name="Normal 44 2 2 3 3" xfId="15061"/>
    <cellStyle name="Normal 44 2 2 3 4" xfId="15062"/>
    <cellStyle name="Normal 44 2 2 4" xfId="15063"/>
    <cellStyle name="Normal 44 2 2 4 2" xfId="15064"/>
    <cellStyle name="Normal 44 2 2 4 2 2" xfId="15065"/>
    <cellStyle name="Normal 44 2 2 4 3" xfId="15066"/>
    <cellStyle name="Normal 44 2 2 4 4" xfId="15067"/>
    <cellStyle name="Normal 44 2 2 5" xfId="15068"/>
    <cellStyle name="Normal 44 2 2 5 2" xfId="15069"/>
    <cellStyle name="Normal 44 2 2 6" xfId="15070"/>
    <cellStyle name="Normal 44 2 2 7" xfId="15071"/>
    <cellStyle name="Normal 44 2 3" xfId="15072"/>
    <cellStyle name="Normal 44 2 3 2" xfId="15073"/>
    <cellStyle name="Normal 44 2 3 2 2" xfId="15074"/>
    <cellStyle name="Normal 44 2 3 3" xfId="15075"/>
    <cellStyle name="Normal 44 2 3 4" xfId="15076"/>
    <cellStyle name="Normal 44 2 4" xfId="15077"/>
    <cellStyle name="Normal 44 2 4 2" xfId="15078"/>
    <cellStyle name="Normal 44 2 4 2 2" xfId="15079"/>
    <cellStyle name="Normal 44 2 4 3" xfId="15080"/>
    <cellStyle name="Normal 44 2 4 4" xfId="15081"/>
    <cellStyle name="Normal 44 2 5" xfId="15082"/>
    <cellStyle name="Normal 44 2 5 2" xfId="15083"/>
    <cellStyle name="Normal 44 2 5 2 2" xfId="15084"/>
    <cellStyle name="Normal 44 2 5 3" xfId="15085"/>
    <cellStyle name="Normal 44 2 5 4" xfId="15086"/>
    <cellStyle name="Normal 44 2 6" xfId="15087"/>
    <cellStyle name="Normal 44 2 6 2" xfId="15088"/>
    <cellStyle name="Normal 44 2 7" xfId="15089"/>
    <cellStyle name="Normal 44 2 8" xfId="15090"/>
    <cellStyle name="Normal 44 3" xfId="15091"/>
    <cellStyle name="Normal 44 3 2" xfId="15092"/>
    <cellStyle name="Normal 44 3 2 2" xfId="15093"/>
    <cellStyle name="Normal 44 3 2 2 2" xfId="15094"/>
    <cellStyle name="Normal 44 3 2 3" xfId="15095"/>
    <cellStyle name="Normal 44 3 2 4" xfId="15096"/>
    <cellStyle name="Normal 44 3 3" xfId="15097"/>
    <cellStyle name="Normal 44 3 3 2" xfId="15098"/>
    <cellStyle name="Normal 44 3 3 2 2" xfId="15099"/>
    <cellStyle name="Normal 44 3 3 3" xfId="15100"/>
    <cellStyle name="Normal 44 3 3 4" xfId="15101"/>
    <cellStyle name="Normal 44 3 4" xfId="15102"/>
    <cellStyle name="Normal 44 3 4 2" xfId="15103"/>
    <cellStyle name="Normal 44 3 4 2 2" xfId="15104"/>
    <cellStyle name="Normal 44 3 4 3" xfId="15105"/>
    <cellStyle name="Normal 44 3 4 4" xfId="15106"/>
    <cellStyle name="Normal 44 3 5" xfId="15107"/>
    <cellStyle name="Normal 44 3 5 2" xfId="15108"/>
    <cellStyle name="Normal 44 3 6" xfId="15109"/>
    <cellStyle name="Normal 44 3 7" xfId="15110"/>
    <cellStyle name="Normal 44 4" xfId="15111"/>
    <cellStyle name="Normal 44 4 2" xfId="15112"/>
    <cellStyle name="Normal 44 4 2 2" xfId="15113"/>
    <cellStyle name="Normal 44 4 3" xfId="15114"/>
    <cellStyle name="Normal 44 4 4" xfId="15115"/>
    <cellStyle name="Normal 44 5" xfId="15116"/>
    <cellStyle name="Normal 44 5 2" xfId="15117"/>
    <cellStyle name="Normal 44 5 2 2" xfId="15118"/>
    <cellStyle name="Normal 44 5 3" xfId="15119"/>
    <cellStyle name="Normal 44 5 4" xfId="15120"/>
    <cellStyle name="Normal 44 6" xfId="15121"/>
    <cellStyle name="Normal 44 6 2" xfId="15122"/>
    <cellStyle name="Normal 44 6 2 2" xfId="15123"/>
    <cellStyle name="Normal 44 6 3" xfId="15124"/>
    <cellStyle name="Normal 44 6 4" xfId="15125"/>
    <cellStyle name="Normal 44 7" xfId="15126"/>
    <cellStyle name="Normal 44 7 2" xfId="15127"/>
    <cellStyle name="Normal 44 8" xfId="15128"/>
    <cellStyle name="Normal 44 9" xfId="15129"/>
    <cellStyle name="Normal 45" xfId="15130"/>
    <cellStyle name="Normal 45 10" xfId="15131"/>
    <cellStyle name="Normal 45 2" xfId="15132"/>
    <cellStyle name="Normal 45 2 2" xfId="15133"/>
    <cellStyle name="Normal 45 2 2 2" xfId="15134"/>
    <cellStyle name="Normal 45 2 2 2 2" xfId="15135"/>
    <cellStyle name="Normal 45 2 2 2 2 2" xfId="15136"/>
    <cellStyle name="Normal 45 2 2 2 3" xfId="15137"/>
    <cellStyle name="Normal 45 2 2 2 4" xfId="15138"/>
    <cellStyle name="Normal 45 2 2 3" xfId="15139"/>
    <cellStyle name="Normal 45 2 2 3 2" xfId="15140"/>
    <cellStyle name="Normal 45 2 2 3 2 2" xfId="15141"/>
    <cellStyle name="Normal 45 2 2 3 3" xfId="15142"/>
    <cellStyle name="Normal 45 2 2 3 4" xfId="15143"/>
    <cellStyle name="Normal 45 2 2 4" xfId="15144"/>
    <cellStyle name="Normal 45 2 2 4 2" xfId="15145"/>
    <cellStyle name="Normal 45 2 2 4 2 2" xfId="15146"/>
    <cellStyle name="Normal 45 2 2 4 3" xfId="15147"/>
    <cellStyle name="Normal 45 2 2 4 4" xfId="15148"/>
    <cellStyle name="Normal 45 2 2 5" xfId="15149"/>
    <cellStyle name="Normal 45 2 2 5 2" xfId="15150"/>
    <cellStyle name="Normal 45 2 2 6" xfId="15151"/>
    <cellStyle name="Normal 45 2 2 7" xfId="15152"/>
    <cellStyle name="Normal 45 2 3" xfId="15153"/>
    <cellStyle name="Normal 45 2 3 2" xfId="15154"/>
    <cellStyle name="Normal 45 2 3 2 2" xfId="15155"/>
    <cellStyle name="Normal 45 2 3 3" xfId="15156"/>
    <cellStyle name="Normal 45 2 3 4" xfId="15157"/>
    <cellStyle name="Normal 45 2 4" xfId="15158"/>
    <cellStyle name="Normal 45 2 4 2" xfId="15159"/>
    <cellStyle name="Normal 45 2 4 2 2" xfId="15160"/>
    <cellStyle name="Normal 45 2 4 3" xfId="15161"/>
    <cellStyle name="Normal 45 2 4 4" xfId="15162"/>
    <cellStyle name="Normal 45 2 5" xfId="15163"/>
    <cellStyle name="Normal 45 2 5 2" xfId="15164"/>
    <cellStyle name="Normal 45 2 5 2 2" xfId="15165"/>
    <cellStyle name="Normal 45 2 5 3" xfId="15166"/>
    <cellStyle name="Normal 45 2 5 4" xfId="15167"/>
    <cellStyle name="Normal 45 2 6" xfId="15168"/>
    <cellStyle name="Normal 45 2 6 2" xfId="15169"/>
    <cellStyle name="Normal 45 2 7" xfId="15170"/>
    <cellStyle name="Normal 45 2 8" xfId="15171"/>
    <cellStyle name="Normal 45 3" xfId="15172"/>
    <cellStyle name="Normal 45 3 2" xfId="15173"/>
    <cellStyle name="Normal 45 3 2 2" xfId="15174"/>
    <cellStyle name="Normal 45 3 2 2 2" xfId="15175"/>
    <cellStyle name="Normal 45 3 2 3" xfId="15176"/>
    <cellStyle name="Normal 45 3 2 4" xfId="15177"/>
    <cellStyle name="Normal 45 3 3" xfId="15178"/>
    <cellStyle name="Normal 45 3 3 2" xfId="15179"/>
    <cellStyle name="Normal 45 3 3 2 2" xfId="15180"/>
    <cellStyle name="Normal 45 3 3 3" xfId="15181"/>
    <cellStyle name="Normal 45 3 3 4" xfId="15182"/>
    <cellStyle name="Normal 45 3 4" xfId="15183"/>
    <cellStyle name="Normal 45 3 4 2" xfId="15184"/>
    <cellStyle name="Normal 45 3 4 2 2" xfId="15185"/>
    <cellStyle name="Normal 45 3 4 3" xfId="15186"/>
    <cellStyle name="Normal 45 3 4 4" xfId="15187"/>
    <cellStyle name="Normal 45 3 5" xfId="15188"/>
    <cellStyle name="Normal 45 3 5 2" xfId="15189"/>
    <cellStyle name="Normal 45 3 6" xfId="15190"/>
    <cellStyle name="Normal 45 3 7" xfId="15191"/>
    <cellStyle name="Normal 45 4" xfId="15192"/>
    <cellStyle name="Normal 45 4 2" xfId="15193"/>
    <cellStyle name="Normal 45 4 2 2" xfId="15194"/>
    <cellStyle name="Normal 45 4 3" xfId="15195"/>
    <cellStyle name="Normal 45 4 4" xfId="15196"/>
    <cellStyle name="Normal 45 5" xfId="15197"/>
    <cellStyle name="Normal 45 5 2" xfId="15198"/>
    <cellStyle name="Normal 45 5 2 2" xfId="15199"/>
    <cellStyle name="Normal 45 5 3" xfId="15200"/>
    <cellStyle name="Normal 45 5 4" xfId="15201"/>
    <cellStyle name="Normal 45 6" xfId="15202"/>
    <cellStyle name="Normal 45 6 2" xfId="15203"/>
    <cellStyle name="Normal 45 6 2 2" xfId="15204"/>
    <cellStyle name="Normal 45 6 3" xfId="15205"/>
    <cellStyle name="Normal 45 6 4" xfId="15206"/>
    <cellStyle name="Normal 45 7" xfId="15207"/>
    <cellStyle name="Normal 45 7 2" xfId="15208"/>
    <cellStyle name="Normal 45 8" xfId="15209"/>
    <cellStyle name="Normal 45 9" xfId="15210"/>
    <cellStyle name="Normal 46" xfId="15211"/>
    <cellStyle name="Normal 46 2" xfId="15212"/>
    <cellStyle name="Normal 46 2 2" xfId="15213"/>
    <cellStyle name="Normal 46 2 2 2" xfId="15214"/>
    <cellStyle name="Normal 46 2 2 2 2" xfId="15215"/>
    <cellStyle name="Normal 46 2 2 2 2 2" xfId="15216"/>
    <cellStyle name="Normal 46 2 2 2 3" xfId="15217"/>
    <cellStyle name="Normal 46 2 2 2 4" xfId="15218"/>
    <cellStyle name="Normal 46 2 2 3" xfId="15219"/>
    <cellStyle name="Normal 46 2 2 3 2" xfId="15220"/>
    <cellStyle name="Normal 46 2 2 3 2 2" xfId="15221"/>
    <cellStyle name="Normal 46 2 2 3 3" xfId="15222"/>
    <cellStyle name="Normal 46 2 2 3 4" xfId="15223"/>
    <cellStyle name="Normal 46 2 2 4" xfId="15224"/>
    <cellStyle name="Normal 46 2 2 4 2" xfId="15225"/>
    <cellStyle name="Normal 46 2 2 4 2 2" xfId="15226"/>
    <cellStyle name="Normal 46 2 2 4 3" xfId="15227"/>
    <cellStyle name="Normal 46 2 2 4 4" xfId="15228"/>
    <cellStyle name="Normal 46 2 2 5" xfId="15229"/>
    <cellStyle name="Normal 46 2 2 5 2" xfId="15230"/>
    <cellStyle name="Normal 46 2 2 6" xfId="15231"/>
    <cellStyle name="Normal 46 2 2 7" xfId="15232"/>
    <cellStyle name="Normal 46 2 3" xfId="15233"/>
    <cellStyle name="Normal 46 2 3 2" xfId="15234"/>
    <cellStyle name="Normal 46 2 3 2 2" xfId="15235"/>
    <cellStyle name="Normal 46 2 3 3" xfId="15236"/>
    <cellStyle name="Normal 46 2 3 4" xfId="15237"/>
    <cellStyle name="Normal 46 2 4" xfId="15238"/>
    <cellStyle name="Normal 46 2 4 2" xfId="15239"/>
    <cellStyle name="Normal 46 2 4 2 2" xfId="15240"/>
    <cellStyle name="Normal 46 2 4 3" xfId="15241"/>
    <cellStyle name="Normal 46 2 4 4" xfId="15242"/>
    <cellStyle name="Normal 46 2 5" xfId="15243"/>
    <cellStyle name="Normal 46 2 5 2" xfId="15244"/>
    <cellStyle name="Normal 46 2 5 2 2" xfId="15245"/>
    <cellStyle name="Normal 46 2 5 3" xfId="15246"/>
    <cellStyle name="Normal 46 2 5 4" xfId="15247"/>
    <cellStyle name="Normal 46 2 6" xfId="15248"/>
    <cellStyle name="Normal 46 2 6 2" xfId="15249"/>
    <cellStyle name="Normal 46 2 7" xfId="15250"/>
    <cellStyle name="Normal 46 2 8" xfId="15251"/>
    <cellStyle name="Normal 46 3" xfId="15252"/>
    <cellStyle name="Normal 46 3 2" xfId="15253"/>
    <cellStyle name="Normal 46 3 2 2" xfId="15254"/>
    <cellStyle name="Normal 46 3 2 2 2" xfId="15255"/>
    <cellStyle name="Normal 46 3 2 3" xfId="15256"/>
    <cellStyle name="Normal 46 3 2 4" xfId="15257"/>
    <cellStyle name="Normal 46 3 3" xfId="15258"/>
    <cellStyle name="Normal 46 3 3 2" xfId="15259"/>
    <cellStyle name="Normal 46 3 3 2 2" xfId="15260"/>
    <cellStyle name="Normal 46 3 3 3" xfId="15261"/>
    <cellStyle name="Normal 46 3 3 4" xfId="15262"/>
    <cellStyle name="Normal 46 3 4" xfId="15263"/>
    <cellStyle name="Normal 46 3 4 2" xfId="15264"/>
    <cellStyle name="Normal 46 3 4 2 2" xfId="15265"/>
    <cellStyle name="Normal 46 3 4 3" xfId="15266"/>
    <cellStyle name="Normal 46 3 4 4" xfId="15267"/>
    <cellStyle name="Normal 46 3 5" xfId="15268"/>
    <cellStyle name="Normal 46 3 5 2" xfId="15269"/>
    <cellStyle name="Normal 46 3 6" xfId="15270"/>
    <cellStyle name="Normal 46 3 7" xfId="15271"/>
    <cellStyle name="Normal 46 4" xfId="15272"/>
    <cellStyle name="Normal 46 4 2" xfId="15273"/>
    <cellStyle name="Normal 46 4 2 2" xfId="15274"/>
    <cellStyle name="Normal 46 4 3" xfId="15275"/>
    <cellStyle name="Normal 46 4 4" xfId="15276"/>
    <cellStyle name="Normal 46 5" xfId="15277"/>
    <cellStyle name="Normal 46 5 2" xfId="15278"/>
    <cellStyle name="Normal 46 5 2 2" xfId="15279"/>
    <cellStyle name="Normal 46 5 3" xfId="15280"/>
    <cellStyle name="Normal 46 5 4" xfId="15281"/>
    <cellStyle name="Normal 46 6" xfId="15282"/>
    <cellStyle name="Normal 46 6 2" xfId="15283"/>
    <cellStyle name="Normal 46 6 2 2" xfId="15284"/>
    <cellStyle name="Normal 46 6 3" xfId="15285"/>
    <cellStyle name="Normal 46 6 4" xfId="15286"/>
    <cellStyle name="Normal 46 7" xfId="15287"/>
    <cellStyle name="Normal 46 7 2" xfId="15288"/>
    <cellStyle name="Normal 46 8" xfId="15289"/>
    <cellStyle name="Normal 46 9" xfId="15290"/>
    <cellStyle name="Normal 47" xfId="15291"/>
    <cellStyle name="Normal 47 2" xfId="15292"/>
    <cellStyle name="Normal 47 2 2" xfId="15293"/>
    <cellStyle name="Normal 47 2 2 2" xfId="15294"/>
    <cellStyle name="Normal 47 2 2 2 2" xfId="15295"/>
    <cellStyle name="Normal 47 2 2 2 2 2" xfId="15296"/>
    <cellStyle name="Normal 47 2 2 2 3" xfId="15297"/>
    <cellStyle name="Normal 47 2 2 2 4" xfId="15298"/>
    <cellStyle name="Normal 47 2 2 3" xfId="15299"/>
    <cellStyle name="Normal 47 2 2 3 2" xfId="15300"/>
    <cellStyle name="Normal 47 2 2 3 2 2" xfId="15301"/>
    <cellStyle name="Normal 47 2 2 3 3" xfId="15302"/>
    <cellStyle name="Normal 47 2 2 3 4" xfId="15303"/>
    <cellStyle name="Normal 47 2 2 4" xfId="15304"/>
    <cellStyle name="Normal 47 2 2 4 2" xfId="15305"/>
    <cellStyle name="Normal 47 2 2 4 2 2" xfId="15306"/>
    <cellStyle name="Normal 47 2 2 4 3" xfId="15307"/>
    <cellStyle name="Normal 47 2 2 4 4" xfId="15308"/>
    <cellStyle name="Normal 47 2 2 5" xfId="15309"/>
    <cellStyle name="Normal 47 2 2 5 2" xfId="15310"/>
    <cellStyle name="Normal 47 2 2 6" xfId="15311"/>
    <cellStyle name="Normal 47 2 2 7" xfId="15312"/>
    <cellStyle name="Normal 47 2 3" xfId="15313"/>
    <cellStyle name="Normal 47 2 3 2" xfId="15314"/>
    <cellStyle name="Normal 47 2 3 2 2" xfId="15315"/>
    <cellStyle name="Normal 47 2 3 3" xfId="15316"/>
    <cellStyle name="Normal 47 2 3 4" xfId="15317"/>
    <cellStyle name="Normal 47 2 4" xfId="15318"/>
    <cellStyle name="Normal 47 2 4 2" xfId="15319"/>
    <cellStyle name="Normal 47 2 4 2 2" xfId="15320"/>
    <cellStyle name="Normal 47 2 4 3" xfId="15321"/>
    <cellStyle name="Normal 47 2 4 4" xfId="15322"/>
    <cellStyle name="Normal 47 2 5" xfId="15323"/>
    <cellStyle name="Normal 47 2 5 2" xfId="15324"/>
    <cellStyle name="Normal 47 2 5 2 2" xfId="15325"/>
    <cellStyle name="Normal 47 2 5 3" xfId="15326"/>
    <cellStyle name="Normal 47 2 5 4" xfId="15327"/>
    <cellStyle name="Normal 47 2 6" xfId="15328"/>
    <cellStyle name="Normal 47 2 6 2" xfId="15329"/>
    <cellStyle name="Normal 47 2 7" xfId="15330"/>
    <cellStyle name="Normal 47 2 8" xfId="15331"/>
    <cellStyle name="Normal 47 3" xfId="15332"/>
    <cellStyle name="Normal 47 3 2" xfId="15333"/>
    <cellStyle name="Normal 47 3 2 2" xfId="15334"/>
    <cellStyle name="Normal 47 3 2 2 2" xfId="15335"/>
    <cellStyle name="Normal 47 3 2 3" xfId="15336"/>
    <cellStyle name="Normal 47 3 2 4" xfId="15337"/>
    <cellStyle name="Normal 47 3 3" xfId="15338"/>
    <cellStyle name="Normal 47 3 3 2" xfId="15339"/>
    <cellStyle name="Normal 47 3 3 2 2" xfId="15340"/>
    <cellStyle name="Normal 47 3 3 3" xfId="15341"/>
    <cellStyle name="Normal 47 3 3 4" xfId="15342"/>
    <cellStyle name="Normal 47 3 4" xfId="15343"/>
    <cellStyle name="Normal 47 3 4 2" xfId="15344"/>
    <cellStyle name="Normal 47 3 4 2 2" xfId="15345"/>
    <cellStyle name="Normal 47 3 4 3" xfId="15346"/>
    <cellStyle name="Normal 47 3 4 4" xfId="15347"/>
    <cellStyle name="Normal 47 3 5" xfId="15348"/>
    <cellStyle name="Normal 47 3 5 2" xfId="15349"/>
    <cellStyle name="Normal 47 3 6" xfId="15350"/>
    <cellStyle name="Normal 47 3 7" xfId="15351"/>
    <cellStyle name="Normal 47 4" xfId="15352"/>
    <cellStyle name="Normal 47 4 2" xfId="15353"/>
    <cellStyle name="Normal 47 4 2 2" xfId="15354"/>
    <cellStyle name="Normal 47 4 3" xfId="15355"/>
    <cellStyle name="Normal 47 4 4" xfId="15356"/>
    <cellStyle name="Normal 47 5" xfId="15357"/>
    <cellStyle name="Normal 47 5 2" xfId="15358"/>
    <cellStyle name="Normal 47 5 2 2" xfId="15359"/>
    <cellStyle name="Normal 47 5 3" xfId="15360"/>
    <cellStyle name="Normal 47 5 4" xfId="15361"/>
    <cellStyle name="Normal 47 6" xfId="15362"/>
    <cellStyle name="Normal 47 6 2" xfId="15363"/>
    <cellStyle name="Normal 47 6 2 2" xfId="15364"/>
    <cellStyle name="Normal 47 6 3" xfId="15365"/>
    <cellStyle name="Normal 47 6 4" xfId="15366"/>
    <cellStyle name="Normal 47 7" xfId="15367"/>
    <cellStyle name="Normal 47 7 2" xfId="15368"/>
    <cellStyle name="Normal 47 8" xfId="15369"/>
    <cellStyle name="Normal 47 9" xfId="15370"/>
    <cellStyle name="Normal 48" xfId="15371"/>
    <cellStyle name="Normal 48 2" xfId="15372"/>
    <cellStyle name="Normal 48 2 2" xfId="15373"/>
    <cellStyle name="Normal 48 2 2 2" xfId="15374"/>
    <cellStyle name="Normal 48 2 2 2 2" xfId="15375"/>
    <cellStyle name="Normal 48 2 2 2 2 2" xfId="15376"/>
    <cellStyle name="Normal 48 2 2 2 3" xfId="15377"/>
    <cellStyle name="Normal 48 2 2 2 4" xfId="15378"/>
    <cellStyle name="Normal 48 2 2 3" xfId="15379"/>
    <cellStyle name="Normal 48 2 2 3 2" xfId="15380"/>
    <cellStyle name="Normal 48 2 2 3 2 2" xfId="15381"/>
    <cellStyle name="Normal 48 2 2 3 3" xfId="15382"/>
    <cellStyle name="Normal 48 2 2 3 4" xfId="15383"/>
    <cellStyle name="Normal 48 2 2 4" xfId="15384"/>
    <cellStyle name="Normal 48 2 2 4 2" xfId="15385"/>
    <cellStyle name="Normal 48 2 2 4 2 2" xfId="15386"/>
    <cellStyle name="Normal 48 2 2 4 3" xfId="15387"/>
    <cellStyle name="Normal 48 2 2 4 4" xfId="15388"/>
    <cellStyle name="Normal 48 2 2 5" xfId="15389"/>
    <cellStyle name="Normal 48 2 2 5 2" xfId="15390"/>
    <cellStyle name="Normal 48 2 2 6" xfId="15391"/>
    <cellStyle name="Normal 48 2 2 7" xfId="15392"/>
    <cellStyle name="Normal 48 2 3" xfId="15393"/>
    <cellStyle name="Normal 48 2 3 2" xfId="15394"/>
    <cellStyle name="Normal 48 2 3 2 2" xfId="15395"/>
    <cellStyle name="Normal 48 2 3 3" xfId="15396"/>
    <cellStyle name="Normal 48 2 3 4" xfId="15397"/>
    <cellStyle name="Normal 48 2 4" xfId="15398"/>
    <cellStyle name="Normal 48 2 4 2" xfId="15399"/>
    <cellStyle name="Normal 48 2 4 2 2" xfId="15400"/>
    <cellStyle name="Normal 48 2 4 3" xfId="15401"/>
    <cellStyle name="Normal 48 2 4 4" xfId="15402"/>
    <cellStyle name="Normal 48 2 5" xfId="15403"/>
    <cellStyle name="Normal 48 2 5 2" xfId="15404"/>
    <cellStyle name="Normal 48 2 5 2 2" xfId="15405"/>
    <cellStyle name="Normal 48 2 5 3" xfId="15406"/>
    <cellStyle name="Normal 48 2 5 4" xfId="15407"/>
    <cellStyle name="Normal 48 2 6" xfId="15408"/>
    <cellStyle name="Normal 48 2 6 2" xfId="15409"/>
    <cellStyle name="Normal 48 2 7" xfId="15410"/>
    <cellStyle name="Normal 48 2 8" xfId="15411"/>
    <cellStyle name="Normal 48 3" xfId="15412"/>
    <cellStyle name="Normal 48 3 2" xfId="15413"/>
    <cellStyle name="Normal 48 3 2 2" xfId="15414"/>
    <cellStyle name="Normal 48 3 2 2 2" xfId="15415"/>
    <cellStyle name="Normal 48 3 2 3" xfId="15416"/>
    <cellStyle name="Normal 48 3 2 4" xfId="15417"/>
    <cellStyle name="Normal 48 3 3" xfId="15418"/>
    <cellStyle name="Normal 48 3 3 2" xfId="15419"/>
    <cellStyle name="Normal 48 3 3 2 2" xfId="15420"/>
    <cellStyle name="Normal 48 3 3 3" xfId="15421"/>
    <cellStyle name="Normal 48 3 3 4" xfId="15422"/>
    <cellStyle name="Normal 48 3 4" xfId="15423"/>
    <cellStyle name="Normal 48 3 4 2" xfId="15424"/>
    <cellStyle name="Normal 48 3 4 2 2" xfId="15425"/>
    <cellStyle name="Normal 48 3 4 3" xfId="15426"/>
    <cellStyle name="Normal 48 3 4 4" xfId="15427"/>
    <cellStyle name="Normal 48 3 5" xfId="15428"/>
    <cellStyle name="Normal 48 3 5 2" xfId="15429"/>
    <cellStyle name="Normal 48 3 6" xfId="15430"/>
    <cellStyle name="Normal 48 3 7" xfId="15431"/>
    <cellStyle name="Normal 48 4" xfId="15432"/>
    <cellStyle name="Normal 48 4 2" xfId="15433"/>
    <cellStyle name="Normal 48 4 2 2" xfId="15434"/>
    <cellStyle name="Normal 48 4 3" xfId="15435"/>
    <cellStyle name="Normal 48 4 4" xfId="15436"/>
    <cellStyle name="Normal 48 5" xfId="15437"/>
    <cellStyle name="Normal 48 5 2" xfId="15438"/>
    <cellStyle name="Normal 48 5 2 2" xfId="15439"/>
    <cellStyle name="Normal 48 5 3" xfId="15440"/>
    <cellStyle name="Normal 48 5 4" xfId="15441"/>
    <cellStyle name="Normal 48 6" xfId="15442"/>
    <cellStyle name="Normal 48 6 2" xfId="15443"/>
    <cellStyle name="Normal 48 6 2 2" xfId="15444"/>
    <cellStyle name="Normal 48 6 3" xfId="15445"/>
    <cellStyle name="Normal 48 6 4" xfId="15446"/>
    <cellStyle name="Normal 48 7" xfId="15447"/>
    <cellStyle name="Normal 48 7 2" xfId="15448"/>
    <cellStyle name="Normal 48 8" xfId="15449"/>
    <cellStyle name="Normal 48 9" xfId="15450"/>
    <cellStyle name="Normal 49" xfId="15451"/>
    <cellStyle name="Normal 49 2" xfId="15452"/>
    <cellStyle name="Normal 49 2 2" xfId="15453"/>
    <cellStyle name="Normal 49 2 2 2" xfId="15454"/>
    <cellStyle name="Normal 49 2 2 2 2" xfId="15455"/>
    <cellStyle name="Normal 49 2 2 2 2 2" xfId="15456"/>
    <cellStyle name="Normal 49 2 2 2 3" xfId="15457"/>
    <cellStyle name="Normal 49 2 2 2 4" xfId="15458"/>
    <cellStyle name="Normal 49 2 2 3" xfId="15459"/>
    <cellStyle name="Normal 49 2 2 3 2" xfId="15460"/>
    <cellStyle name="Normal 49 2 2 3 2 2" xfId="15461"/>
    <cellStyle name="Normal 49 2 2 3 3" xfId="15462"/>
    <cellStyle name="Normal 49 2 2 3 4" xfId="15463"/>
    <cellStyle name="Normal 49 2 2 4" xfId="15464"/>
    <cellStyle name="Normal 49 2 2 4 2" xfId="15465"/>
    <cellStyle name="Normal 49 2 2 4 2 2" xfId="15466"/>
    <cellStyle name="Normal 49 2 2 4 3" xfId="15467"/>
    <cellStyle name="Normal 49 2 2 4 4" xfId="15468"/>
    <cellStyle name="Normal 49 2 2 5" xfId="15469"/>
    <cellStyle name="Normal 49 2 2 5 2" xfId="15470"/>
    <cellStyle name="Normal 49 2 2 6" xfId="15471"/>
    <cellStyle name="Normal 49 2 2 7" xfId="15472"/>
    <cellStyle name="Normal 49 2 3" xfId="15473"/>
    <cellStyle name="Normal 49 2 3 2" xfId="15474"/>
    <cellStyle name="Normal 49 2 3 2 2" xfId="15475"/>
    <cellStyle name="Normal 49 2 3 3" xfId="15476"/>
    <cellStyle name="Normal 49 2 3 4" xfId="15477"/>
    <cellStyle name="Normal 49 2 4" xfId="15478"/>
    <cellStyle name="Normal 49 2 4 2" xfId="15479"/>
    <cellStyle name="Normal 49 2 4 2 2" xfId="15480"/>
    <cellStyle name="Normal 49 2 4 3" xfId="15481"/>
    <cellStyle name="Normal 49 2 4 4" xfId="15482"/>
    <cellStyle name="Normal 49 2 5" xfId="15483"/>
    <cellStyle name="Normal 49 2 5 2" xfId="15484"/>
    <cellStyle name="Normal 49 2 5 2 2" xfId="15485"/>
    <cellStyle name="Normal 49 2 5 3" xfId="15486"/>
    <cellStyle name="Normal 49 2 5 4" xfId="15487"/>
    <cellStyle name="Normal 49 2 6" xfId="15488"/>
    <cellStyle name="Normal 49 2 6 2" xfId="15489"/>
    <cellStyle name="Normal 49 2 7" xfId="15490"/>
    <cellStyle name="Normal 49 2 8" xfId="15491"/>
    <cellStyle name="Normal 49 3" xfId="15492"/>
    <cellStyle name="Normal 49 3 2" xfId="15493"/>
    <cellStyle name="Normal 49 3 2 2" xfId="15494"/>
    <cellStyle name="Normal 49 3 2 2 2" xfId="15495"/>
    <cellStyle name="Normal 49 3 2 3" xfId="15496"/>
    <cellStyle name="Normal 49 3 2 4" xfId="15497"/>
    <cellStyle name="Normal 49 3 3" xfId="15498"/>
    <cellStyle name="Normal 49 3 3 2" xfId="15499"/>
    <cellStyle name="Normal 49 3 3 2 2" xfId="15500"/>
    <cellStyle name="Normal 49 3 3 3" xfId="15501"/>
    <cellStyle name="Normal 49 3 3 4" xfId="15502"/>
    <cellStyle name="Normal 49 3 4" xfId="15503"/>
    <cellStyle name="Normal 49 3 4 2" xfId="15504"/>
    <cellStyle name="Normal 49 3 4 2 2" xfId="15505"/>
    <cellStyle name="Normal 49 3 4 3" xfId="15506"/>
    <cellStyle name="Normal 49 3 4 4" xfId="15507"/>
    <cellStyle name="Normal 49 3 5" xfId="15508"/>
    <cellStyle name="Normal 49 3 5 2" xfId="15509"/>
    <cellStyle name="Normal 49 3 6" xfId="15510"/>
    <cellStyle name="Normal 49 3 7" xfId="15511"/>
    <cellStyle name="Normal 49 4" xfId="15512"/>
    <cellStyle name="Normal 49 4 2" xfId="15513"/>
    <cellStyle name="Normal 49 4 2 2" xfId="15514"/>
    <cellStyle name="Normal 49 4 3" xfId="15515"/>
    <cellStyle name="Normal 49 4 4" xfId="15516"/>
    <cellStyle name="Normal 49 5" xfId="15517"/>
    <cellStyle name="Normal 49 5 2" xfId="15518"/>
    <cellStyle name="Normal 49 5 2 2" xfId="15519"/>
    <cellStyle name="Normal 49 5 3" xfId="15520"/>
    <cellStyle name="Normal 49 5 4" xfId="15521"/>
    <cellStyle name="Normal 49 6" xfId="15522"/>
    <cellStyle name="Normal 49 6 2" xfId="15523"/>
    <cellStyle name="Normal 49 6 2 2" xfId="15524"/>
    <cellStyle name="Normal 49 6 3" xfId="15525"/>
    <cellStyle name="Normal 49 6 4" xfId="15526"/>
    <cellStyle name="Normal 49 7" xfId="15527"/>
    <cellStyle name="Normal 49 7 2" xfId="15528"/>
    <cellStyle name="Normal 49 7 3" xfId="15529"/>
    <cellStyle name="Normal 49 8" xfId="15530"/>
    <cellStyle name="Normal 49 9" xfId="15531"/>
    <cellStyle name="Normal 5" xfId="15532"/>
    <cellStyle name="Normal 5 10" xfId="15533"/>
    <cellStyle name="Normal 5 11" xfId="15534"/>
    <cellStyle name="Normal 5 12" xfId="15535"/>
    <cellStyle name="Normal 5 13" xfId="15536"/>
    <cellStyle name="Normal 5 14" xfId="15537"/>
    <cellStyle name="Normal 5 15" xfId="15538"/>
    <cellStyle name="Normal 5 15 2" xfId="15539"/>
    <cellStyle name="Normal 5 15 3" xfId="15540"/>
    <cellStyle name="Normal 5 15 4" xfId="15541"/>
    <cellStyle name="Normal 5 15 5" xfId="15542"/>
    <cellStyle name="Normal 5 16" xfId="15543"/>
    <cellStyle name="Normal 5 17" xfId="15544"/>
    <cellStyle name="Normal 5 18" xfId="15545"/>
    <cellStyle name="Normal 5 18 2" xfId="15546"/>
    <cellStyle name="Normal 5 18 2 2" xfId="27963"/>
    <cellStyle name="Normal 5 18 3" xfId="15547"/>
    <cellStyle name="Normal 5 18 4" xfId="25981"/>
    <cellStyle name="Normal 5 19" xfId="15548"/>
    <cellStyle name="Normal 5 19 2" xfId="15549"/>
    <cellStyle name="Normal 5 2" xfId="15550"/>
    <cellStyle name="Normal 5 2 10" xfId="15551"/>
    <cellStyle name="Normal 5 2 11" xfId="15552"/>
    <cellStyle name="Normal 5 2 2" xfId="15553"/>
    <cellStyle name="Normal 5 2 2 2" xfId="15554"/>
    <cellStyle name="Normal 5 2 2 2 2" xfId="15555"/>
    <cellStyle name="Normal 5 2 2 2 2 2" xfId="15556"/>
    <cellStyle name="Normal 5 2 2 2 2 2 2" xfId="15557"/>
    <cellStyle name="Normal 5 2 2 2 2 3" xfId="15558"/>
    <cellStyle name="Normal 5 2 2 2 2 4" xfId="15559"/>
    <cellStyle name="Normal 5 2 2 2 3" xfId="15560"/>
    <cellStyle name="Normal 5 2 2 2 3 2" xfId="15561"/>
    <cellStyle name="Normal 5 2 2 2 3 2 2" xfId="15562"/>
    <cellStyle name="Normal 5 2 2 2 3 3" xfId="15563"/>
    <cellStyle name="Normal 5 2 2 2 3 4" xfId="15564"/>
    <cellStyle name="Normal 5 2 2 2 4" xfId="15565"/>
    <cellStyle name="Normal 5 2 2 2 4 2" xfId="15566"/>
    <cellStyle name="Normal 5 2 2 2 4 2 2" xfId="15567"/>
    <cellStyle name="Normal 5 2 2 2 4 3" xfId="15568"/>
    <cellStyle name="Normal 5 2 2 2 4 4" xfId="15569"/>
    <cellStyle name="Normal 5 2 2 2 5" xfId="15570"/>
    <cellStyle name="Normal 5 2 2 2 5 2" xfId="15571"/>
    <cellStyle name="Normal 5 2 2 2 6" xfId="15572"/>
    <cellStyle name="Normal 5 2 2 2 7" xfId="15573"/>
    <cellStyle name="Normal 5 2 2 3" xfId="15574"/>
    <cellStyle name="Normal 5 2 2 3 2" xfId="15575"/>
    <cellStyle name="Normal 5 2 2 3 2 2" xfId="15576"/>
    <cellStyle name="Normal 5 2 2 3 3" xfId="15577"/>
    <cellStyle name="Normal 5 2 2 3 4" xfId="15578"/>
    <cellStyle name="Normal 5 2 2 4" xfId="15579"/>
    <cellStyle name="Normal 5 2 2 4 2" xfId="15580"/>
    <cellStyle name="Normal 5 2 2 4 2 2" xfId="15581"/>
    <cellStyle name="Normal 5 2 2 4 3" xfId="15582"/>
    <cellStyle name="Normal 5 2 2 4 4" xfId="15583"/>
    <cellStyle name="Normal 5 2 2 5" xfId="15584"/>
    <cellStyle name="Normal 5 2 2 5 2" xfId="15585"/>
    <cellStyle name="Normal 5 2 2 5 2 2" xfId="15586"/>
    <cellStyle name="Normal 5 2 2 5 3" xfId="15587"/>
    <cellStyle name="Normal 5 2 2 5 4" xfId="15588"/>
    <cellStyle name="Normal 5 2 2 6" xfId="15589"/>
    <cellStyle name="Normal 5 2 2 7" xfId="15590"/>
    <cellStyle name="Normal 5 2 2 8" xfId="15591"/>
    <cellStyle name="Normal 5 2 2 9" xfId="15592"/>
    <cellStyle name="Normal 5 2 3" xfId="15593"/>
    <cellStyle name="Normal 5 2 3 2" xfId="15594"/>
    <cellStyle name="Normal 5 2 3 2 2" xfId="15595"/>
    <cellStyle name="Normal 5 2 3 2 2 2" xfId="15596"/>
    <cellStyle name="Normal 5 2 3 2 2 2 2" xfId="15597"/>
    <cellStyle name="Normal 5 2 3 2 2 3" xfId="15598"/>
    <cellStyle name="Normal 5 2 3 2 2 4" xfId="15599"/>
    <cellStyle name="Normal 5 2 3 2 3" xfId="15600"/>
    <cellStyle name="Normal 5 2 3 2 3 2" xfId="15601"/>
    <cellStyle name="Normal 5 2 3 2 3 2 2" xfId="15602"/>
    <cellStyle name="Normal 5 2 3 2 3 3" xfId="15603"/>
    <cellStyle name="Normal 5 2 3 2 3 4" xfId="15604"/>
    <cellStyle name="Normal 5 2 3 2 4" xfId="15605"/>
    <cellStyle name="Normal 5 2 3 2 4 2" xfId="15606"/>
    <cellStyle name="Normal 5 2 3 2 4 2 2" xfId="15607"/>
    <cellStyle name="Normal 5 2 3 2 4 3" xfId="15608"/>
    <cellStyle name="Normal 5 2 3 2 4 4" xfId="15609"/>
    <cellStyle name="Normal 5 2 3 2 5" xfId="15610"/>
    <cellStyle name="Normal 5 2 3 2 5 2" xfId="15611"/>
    <cellStyle name="Normal 5 2 3 2 6" xfId="15612"/>
    <cellStyle name="Normal 5 2 3 2 7" xfId="15613"/>
    <cellStyle name="Normal 5 2 3 3" xfId="15614"/>
    <cellStyle name="Normal 5 2 3 3 2" xfId="15615"/>
    <cellStyle name="Normal 5 2 3 3 2 2" xfId="15616"/>
    <cellStyle name="Normal 5 2 3 3 3" xfId="15617"/>
    <cellStyle name="Normal 5 2 3 3 4" xfId="15618"/>
    <cellStyle name="Normal 5 2 3 4" xfId="15619"/>
    <cellStyle name="Normal 5 2 3 4 2" xfId="15620"/>
    <cellStyle name="Normal 5 2 3 4 2 2" xfId="15621"/>
    <cellStyle name="Normal 5 2 3 4 3" xfId="15622"/>
    <cellStyle name="Normal 5 2 3 4 4" xfId="15623"/>
    <cellStyle name="Normal 5 2 3 5" xfId="15624"/>
    <cellStyle name="Normal 5 2 3 5 2" xfId="15625"/>
    <cellStyle name="Normal 5 2 3 5 2 2" xfId="15626"/>
    <cellStyle name="Normal 5 2 3 5 3" xfId="15627"/>
    <cellStyle name="Normal 5 2 3 5 4" xfId="15628"/>
    <cellStyle name="Normal 5 2 3 6" xfId="15629"/>
    <cellStyle name="Normal 5 2 3 7" xfId="15630"/>
    <cellStyle name="Normal 5 2 3 8" xfId="15631"/>
    <cellStyle name="Normal 5 2 4" xfId="15632"/>
    <cellStyle name="Normal 5 2 4 2" xfId="15633"/>
    <cellStyle name="Normal 5 2 4 2 2" xfId="15634"/>
    <cellStyle name="Normal 5 2 4 2 2 2" xfId="15635"/>
    <cellStyle name="Normal 5 2 4 2 3" xfId="15636"/>
    <cellStyle name="Normal 5 2 4 2 4" xfId="15637"/>
    <cellStyle name="Normal 5 2 4 3" xfId="15638"/>
    <cellStyle name="Normal 5 2 4 3 2" xfId="15639"/>
    <cellStyle name="Normal 5 2 4 3 2 2" xfId="15640"/>
    <cellStyle name="Normal 5 2 4 3 3" xfId="15641"/>
    <cellStyle name="Normal 5 2 4 3 4" xfId="15642"/>
    <cellStyle name="Normal 5 2 4 4" xfId="15643"/>
    <cellStyle name="Normal 5 2 4 4 2" xfId="15644"/>
    <cellStyle name="Normal 5 2 4 4 2 2" xfId="15645"/>
    <cellStyle name="Normal 5 2 4 4 3" xfId="15646"/>
    <cellStyle name="Normal 5 2 4 4 4" xfId="15647"/>
    <cellStyle name="Normal 5 2 4 5" xfId="15648"/>
    <cellStyle name="Normal 5 2 4 5 2" xfId="15649"/>
    <cellStyle name="Normal 5 2 4 6" xfId="15650"/>
    <cellStyle name="Normal 5 2 4 7" xfId="15651"/>
    <cellStyle name="Normal 5 2 5" xfId="15652"/>
    <cellStyle name="Normal 5 2 5 2" xfId="15653"/>
    <cellStyle name="Normal 5 2 5 2 2" xfId="15654"/>
    <cellStyle name="Normal 5 2 5 2 2 2" xfId="15655"/>
    <cellStyle name="Normal 5 2 5 2 3" xfId="15656"/>
    <cellStyle name="Normal 5 2 5 2 4" xfId="15657"/>
    <cellStyle name="Normal 5 2 5 3" xfId="15658"/>
    <cellStyle name="Normal 5 2 5 3 2" xfId="15659"/>
    <cellStyle name="Normal 5 2 5 3 2 2" xfId="15660"/>
    <cellStyle name="Normal 5 2 5 3 3" xfId="15661"/>
    <cellStyle name="Normal 5 2 5 3 4" xfId="15662"/>
    <cellStyle name="Normal 5 2 5 4" xfId="15663"/>
    <cellStyle name="Normal 5 2 5 4 2" xfId="15664"/>
    <cellStyle name="Normal 5 2 5 4 2 2" xfId="15665"/>
    <cellStyle name="Normal 5 2 5 4 3" xfId="15666"/>
    <cellStyle name="Normal 5 2 5 4 4" xfId="15667"/>
    <cellStyle name="Normal 5 2 5 5" xfId="15668"/>
    <cellStyle name="Normal 5 2 5 5 2" xfId="15669"/>
    <cellStyle name="Normal 5 2 5 6" xfId="15670"/>
    <cellStyle name="Normal 5 2 5 7" xfId="15671"/>
    <cellStyle name="Normal 5 2 6" xfId="15672"/>
    <cellStyle name="Normal 5 2 7" xfId="15673"/>
    <cellStyle name="Normal 5 2 8" xfId="15674"/>
    <cellStyle name="Normal 5 2 9" xfId="15675"/>
    <cellStyle name="Normal 5 2 9 2" xfId="15676"/>
    <cellStyle name="Normal 5 3" xfId="15677"/>
    <cellStyle name="Normal 5 3 2" xfId="15678"/>
    <cellStyle name="Normal 5 3 3" xfId="15679"/>
    <cellStyle name="Normal 5 3 4" xfId="15680"/>
    <cellStyle name="Normal 5 3 5" xfId="15681"/>
    <cellStyle name="Normal 5 3 6" xfId="15682"/>
    <cellStyle name="Normal 5 4" xfId="15683"/>
    <cellStyle name="Normal 5 4 2" xfId="15684"/>
    <cellStyle name="Normal 5 4 3" xfId="15685"/>
    <cellStyle name="Normal 5 4 4" xfId="15686"/>
    <cellStyle name="Normal 5 4 5" xfId="15687"/>
    <cellStyle name="Normal 5 5" xfId="15688"/>
    <cellStyle name="Normal 5 5 2" xfId="15689"/>
    <cellStyle name="Normal 5 5 2 2" xfId="15690"/>
    <cellStyle name="Normal 5 5 3" xfId="15691"/>
    <cellStyle name="Normal 5 5 4" xfId="15692"/>
    <cellStyle name="Normal 5 6" xfId="15693"/>
    <cellStyle name="Normal 5 7" xfId="15694"/>
    <cellStyle name="Normal 5 8" xfId="15695"/>
    <cellStyle name="Normal 5 9" xfId="15696"/>
    <cellStyle name="Normal 5_Administration_Building_-_Lista_de_Partidas_y_Cantidades_-_(PVDC-004)_REVC mod" xfId="15697"/>
    <cellStyle name="Normal 50" xfId="15698"/>
    <cellStyle name="Normal 50 2" xfId="15699"/>
    <cellStyle name="Normal 50 2 2" xfId="15700"/>
    <cellStyle name="Normal 50 2 2 2" xfId="15701"/>
    <cellStyle name="Normal 50 2 2 2 2" xfId="15702"/>
    <cellStyle name="Normal 50 2 2 2 2 2" xfId="15703"/>
    <cellStyle name="Normal 50 2 2 2 3" xfId="15704"/>
    <cellStyle name="Normal 50 2 2 2 4" xfId="15705"/>
    <cellStyle name="Normal 50 2 2 3" xfId="15706"/>
    <cellStyle name="Normal 50 2 2 3 2" xfId="15707"/>
    <cellStyle name="Normal 50 2 2 3 2 2" xfId="15708"/>
    <cellStyle name="Normal 50 2 2 3 3" xfId="15709"/>
    <cellStyle name="Normal 50 2 2 3 4" xfId="15710"/>
    <cellStyle name="Normal 50 2 2 4" xfId="15711"/>
    <cellStyle name="Normal 50 2 2 4 2" xfId="15712"/>
    <cellStyle name="Normal 50 2 2 4 2 2" xfId="15713"/>
    <cellStyle name="Normal 50 2 2 4 3" xfId="15714"/>
    <cellStyle name="Normal 50 2 2 4 4" xfId="15715"/>
    <cellStyle name="Normal 50 2 2 5" xfId="15716"/>
    <cellStyle name="Normal 50 2 2 5 2" xfId="15717"/>
    <cellStyle name="Normal 50 2 2 6" xfId="15718"/>
    <cellStyle name="Normal 50 2 2 7" xfId="15719"/>
    <cellStyle name="Normal 50 2 3" xfId="15720"/>
    <cellStyle name="Normal 50 2 3 2" xfId="15721"/>
    <cellStyle name="Normal 50 2 3 2 2" xfId="15722"/>
    <cellStyle name="Normal 50 2 3 3" xfId="15723"/>
    <cellStyle name="Normal 50 2 3 4" xfId="15724"/>
    <cellStyle name="Normal 50 2 4" xfId="15725"/>
    <cellStyle name="Normal 50 2 4 2" xfId="15726"/>
    <cellStyle name="Normal 50 2 4 2 2" xfId="15727"/>
    <cellStyle name="Normal 50 2 4 3" xfId="15728"/>
    <cellStyle name="Normal 50 2 4 4" xfId="15729"/>
    <cellStyle name="Normal 50 2 5" xfId="15730"/>
    <cellStyle name="Normal 50 2 5 2" xfId="15731"/>
    <cellStyle name="Normal 50 2 5 2 2" xfId="15732"/>
    <cellStyle name="Normal 50 2 5 3" xfId="15733"/>
    <cellStyle name="Normal 50 2 5 4" xfId="15734"/>
    <cellStyle name="Normal 50 2 6" xfId="15735"/>
    <cellStyle name="Normal 50 2 6 2" xfId="15736"/>
    <cellStyle name="Normal 50 2 7" xfId="15737"/>
    <cellStyle name="Normal 50 2 8" xfId="15738"/>
    <cellStyle name="Normal 50 3" xfId="15739"/>
    <cellStyle name="Normal 50 3 2" xfId="15740"/>
    <cellStyle name="Normal 50 3 2 2" xfId="15741"/>
    <cellStyle name="Normal 50 3 2 2 2" xfId="15742"/>
    <cellStyle name="Normal 50 3 2 3" xfId="15743"/>
    <cellStyle name="Normal 50 3 2 4" xfId="15744"/>
    <cellStyle name="Normal 50 3 3" xfId="15745"/>
    <cellStyle name="Normal 50 3 3 2" xfId="15746"/>
    <cellStyle name="Normal 50 3 3 2 2" xfId="15747"/>
    <cellStyle name="Normal 50 3 3 3" xfId="15748"/>
    <cellStyle name="Normal 50 3 3 4" xfId="15749"/>
    <cellStyle name="Normal 50 3 4" xfId="15750"/>
    <cellStyle name="Normal 50 3 4 2" xfId="15751"/>
    <cellStyle name="Normal 50 3 4 2 2" xfId="15752"/>
    <cellStyle name="Normal 50 3 4 3" xfId="15753"/>
    <cellStyle name="Normal 50 3 4 4" xfId="15754"/>
    <cellStyle name="Normal 50 3 5" xfId="15755"/>
    <cellStyle name="Normal 50 3 5 2" xfId="15756"/>
    <cellStyle name="Normal 50 3 6" xfId="15757"/>
    <cellStyle name="Normal 50 3 7" xfId="15758"/>
    <cellStyle name="Normal 50 4" xfId="15759"/>
    <cellStyle name="Normal 50 4 2" xfId="15760"/>
    <cellStyle name="Normal 50 4 2 2" xfId="15761"/>
    <cellStyle name="Normal 50 4 3" xfId="15762"/>
    <cellStyle name="Normal 50 4 4" xfId="15763"/>
    <cellStyle name="Normal 50 5" xfId="15764"/>
    <cellStyle name="Normal 50 5 2" xfId="15765"/>
    <cellStyle name="Normal 50 5 2 2" xfId="15766"/>
    <cellStyle name="Normal 50 5 3" xfId="15767"/>
    <cellStyle name="Normal 50 5 4" xfId="15768"/>
    <cellStyle name="Normal 50 6" xfId="15769"/>
    <cellStyle name="Normal 50 6 2" xfId="15770"/>
    <cellStyle name="Normal 50 6 2 2" xfId="15771"/>
    <cellStyle name="Normal 50 6 3" xfId="15772"/>
    <cellStyle name="Normal 50 6 4" xfId="15773"/>
    <cellStyle name="Normal 50 7" xfId="15774"/>
    <cellStyle name="Normal 50 7 2" xfId="15775"/>
    <cellStyle name="Normal 50 7 3" xfId="15776"/>
    <cellStyle name="Normal 50 8" xfId="15777"/>
    <cellStyle name="Normal 50 9" xfId="15778"/>
    <cellStyle name="Normal 51" xfId="15779"/>
    <cellStyle name="Normal 51 2" xfId="15780"/>
    <cellStyle name="Normal 51 2 2" xfId="15781"/>
    <cellStyle name="Normal 51 2 2 2" xfId="15782"/>
    <cellStyle name="Normal 51 2 2 2 2" xfId="15783"/>
    <cellStyle name="Normal 51 2 2 2 2 2" xfId="15784"/>
    <cellStyle name="Normal 51 2 2 2 3" xfId="15785"/>
    <cellStyle name="Normal 51 2 2 2 4" xfId="15786"/>
    <cellStyle name="Normal 51 2 2 3" xfId="15787"/>
    <cellStyle name="Normal 51 2 2 3 2" xfId="15788"/>
    <cellStyle name="Normal 51 2 2 3 2 2" xfId="15789"/>
    <cellStyle name="Normal 51 2 2 3 3" xfId="15790"/>
    <cellStyle name="Normal 51 2 2 3 4" xfId="15791"/>
    <cellStyle name="Normal 51 2 2 4" xfId="15792"/>
    <cellStyle name="Normal 51 2 2 4 2" xfId="15793"/>
    <cellStyle name="Normal 51 2 2 4 2 2" xfId="15794"/>
    <cellStyle name="Normal 51 2 2 4 3" xfId="15795"/>
    <cellStyle name="Normal 51 2 2 4 4" xfId="15796"/>
    <cellStyle name="Normal 51 2 2 5" xfId="15797"/>
    <cellStyle name="Normal 51 2 2 5 2" xfId="15798"/>
    <cellStyle name="Normal 51 2 2 6" xfId="15799"/>
    <cellStyle name="Normal 51 2 2 7" xfId="15800"/>
    <cellStyle name="Normal 51 2 3" xfId="15801"/>
    <cellStyle name="Normal 51 2 3 2" xfId="15802"/>
    <cellStyle name="Normal 51 2 3 2 2" xfId="15803"/>
    <cellStyle name="Normal 51 2 3 3" xfId="15804"/>
    <cellStyle name="Normal 51 2 3 4" xfId="15805"/>
    <cellStyle name="Normal 51 2 4" xfId="15806"/>
    <cellStyle name="Normal 51 2 4 2" xfId="15807"/>
    <cellStyle name="Normal 51 2 4 2 2" xfId="15808"/>
    <cellStyle name="Normal 51 2 4 3" xfId="15809"/>
    <cellStyle name="Normal 51 2 4 4" xfId="15810"/>
    <cellStyle name="Normal 51 2 5" xfId="15811"/>
    <cellStyle name="Normal 51 2 5 2" xfId="15812"/>
    <cellStyle name="Normal 51 2 5 2 2" xfId="15813"/>
    <cellStyle name="Normal 51 2 5 3" xfId="15814"/>
    <cellStyle name="Normal 51 2 5 4" xfId="15815"/>
    <cellStyle name="Normal 51 2 6" xfId="15816"/>
    <cellStyle name="Normal 51 2 6 2" xfId="15817"/>
    <cellStyle name="Normal 51 2 7" xfId="15818"/>
    <cellStyle name="Normal 51 2 8" xfId="15819"/>
    <cellStyle name="Normal 51 3" xfId="15820"/>
    <cellStyle name="Normal 51 3 2" xfId="15821"/>
    <cellStyle name="Normal 51 3 2 2" xfId="15822"/>
    <cellStyle name="Normal 51 3 2 2 2" xfId="15823"/>
    <cellStyle name="Normal 51 3 2 3" xfId="15824"/>
    <cellStyle name="Normal 51 3 2 4" xfId="15825"/>
    <cellStyle name="Normal 51 3 3" xfId="15826"/>
    <cellStyle name="Normal 51 3 3 2" xfId="15827"/>
    <cellStyle name="Normal 51 3 3 2 2" xfId="15828"/>
    <cellStyle name="Normal 51 3 3 3" xfId="15829"/>
    <cellStyle name="Normal 51 3 3 4" xfId="15830"/>
    <cellStyle name="Normal 51 3 4" xfId="15831"/>
    <cellStyle name="Normal 51 3 4 2" xfId="15832"/>
    <cellStyle name="Normal 51 3 4 2 2" xfId="15833"/>
    <cellStyle name="Normal 51 3 4 3" xfId="15834"/>
    <cellStyle name="Normal 51 3 4 4" xfId="15835"/>
    <cellStyle name="Normal 51 3 5" xfId="15836"/>
    <cellStyle name="Normal 51 3 5 2" xfId="15837"/>
    <cellStyle name="Normal 51 3 6" xfId="15838"/>
    <cellStyle name="Normal 51 3 7" xfId="15839"/>
    <cellStyle name="Normal 51 4" xfId="15840"/>
    <cellStyle name="Normal 51 4 2" xfId="15841"/>
    <cellStyle name="Normal 51 4 2 2" xfId="15842"/>
    <cellStyle name="Normal 51 4 3" xfId="15843"/>
    <cellStyle name="Normal 51 4 4" xfId="15844"/>
    <cellStyle name="Normal 51 5" xfId="15845"/>
    <cellStyle name="Normal 51 5 2" xfId="15846"/>
    <cellStyle name="Normal 51 5 2 2" xfId="15847"/>
    <cellStyle name="Normal 51 5 3" xfId="15848"/>
    <cellStyle name="Normal 51 5 4" xfId="15849"/>
    <cellStyle name="Normal 51 6" xfId="15850"/>
    <cellStyle name="Normal 51 6 2" xfId="15851"/>
    <cellStyle name="Normal 51 6 2 2" xfId="15852"/>
    <cellStyle name="Normal 51 6 3" xfId="15853"/>
    <cellStyle name="Normal 51 6 4" xfId="15854"/>
    <cellStyle name="Normal 51 7" xfId="15855"/>
    <cellStyle name="Normal 51 7 2" xfId="15856"/>
    <cellStyle name="Normal 51 7 2 2" xfId="19378"/>
    <cellStyle name="Normal 51 8" xfId="15857"/>
    <cellStyle name="Normal 51 9" xfId="15858"/>
    <cellStyle name="Normal 52" xfId="15859"/>
    <cellStyle name="Normal 52 2" xfId="15860"/>
    <cellStyle name="Normal 52 2 2" xfId="15861"/>
    <cellStyle name="Normal 52 2 2 2" xfId="15862"/>
    <cellStyle name="Normal 52 2 2 2 2" xfId="15863"/>
    <cellStyle name="Normal 52 2 2 2 2 2" xfId="15864"/>
    <cellStyle name="Normal 52 2 2 2 3" xfId="15865"/>
    <cellStyle name="Normal 52 2 2 2 4" xfId="15866"/>
    <cellStyle name="Normal 52 2 2 3" xfId="15867"/>
    <cellStyle name="Normal 52 2 2 3 2" xfId="15868"/>
    <cellStyle name="Normal 52 2 2 3 2 2" xfId="15869"/>
    <cellStyle name="Normal 52 2 2 3 3" xfId="15870"/>
    <cellStyle name="Normal 52 2 2 3 4" xfId="15871"/>
    <cellStyle name="Normal 52 2 2 4" xfId="15872"/>
    <cellStyle name="Normal 52 2 2 4 2" xfId="15873"/>
    <cellStyle name="Normal 52 2 2 4 2 2" xfId="15874"/>
    <cellStyle name="Normal 52 2 2 4 3" xfId="15875"/>
    <cellStyle name="Normal 52 2 2 4 4" xfId="15876"/>
    <cellStyle name="Normal 52 2 2 5" xfId="15877"/>
    <cellStyle name="Normal 52 2 2 5 2" xfId="15878"/>
    <cellStyle name="Normal 52 2 2 6" xfId="15879"/>
    <cellStyle name="Normal 52 2 2 7" xfId="15880"/>
    <cellStyle name="Normal 52 2 3" xfId="15881"/>
    <cellStyle name="Normal 52 2 3 2" xfId="15882"/>
    <cellStyle name="Normal 52 2 3 2 2" xfId="15883"/>
    <cellStyle name="Normal 52 2 3 3" xfId="15884"/>
    <cellStyle name="Normal 52 2 3 4" xfId="15885"/>
    <cellStyle name="Normal 52 2 4" xfId="15886"/>
    <cellStyle name="Normal 52 2 4 2" xfId="15887"/>
    <cellStyle name="Normal 52 2 4 2 2" xfId="15888"/>
    <cellStyle name="Normal 52 2 4 3" xfId="15889"/>
    <cellStyle name="Normal 52 2 4 4" xfId="15890"/>
    <cellStyle name="Normal 52 2 5" xfId="15891"/>
    <cellStyle name="Normal 52 2 5 2" xfId="15892"/>
    <cellStyle name="Normal 52 2 5 2 2" xfId="15893"/>
    <cellStyle name="Normal 52 2 5 3" xfId="15894"/>
    <cellStyle name="Normal 52 2 5 4" xfId="15895"/>
    <cellStyle name="Normal 52 2 6" xfId="15896"/>
    <cellStyle name="Normal 52 2 6 2" xfId="15897"/>
    <cellStyle name="Normal 52 2 7" xfId="15898"/>
    <cellStyle name="Normal 52 2 8" xfId="15899"/>
    <cellStyle name="Normal 52 3" xfId="15900"/>
    <cellStyle name="Normal 52 3 2" xfId="15901"/>
    <cellStyle name="Normal 52 3 2 2" xfId="15902"/>
    <cellStyle name="Normal 52 3 2 2 2" xfId="15903"/>
    <cellStyle name="Normal 52 3 2 3" xfId="15904"/>
    <cellStyle name="Normal 52 3 2 4" xfId="15905"/>
    <cellStyle name="Normal 52 3 3" xfId="15906"/>
    <cellStyle name="Normal 52 3 3 2" xfId="15907"/>
    <cellStyle name="Normal 52 3 3 2 2" xfId="15908"/>
    <cellStyle name="Normal 52 3 3 3" xfId="15909"/>
    <cellStyle name="Normal 52 3 3 4" xfId="15910"/>
    <cellStyle name="Normal 52 3 4" xfId="15911"/>
    <cellStyle name="Normal 52 3 4 2" xfId="15912"/>
    <cellStyle name="Normal 52 3 4 2 2" xfId="15913"/>
    <cellStyle name="Normal 52 3 4 3" xfId="15914"/>
    <cellStyle name="Normal 52 3 4 4" xfId="15915"/>
    <cellStyle name="Normal 52 3 5" xfId="15916"/>
    <cellStyle name="Normal 52 3 5 2" xfId="15917"/>
    <cellStyle name="Normal 52 3 6" xfId="15918"/>
    <cellStyle name="Normal 52 3 7" xfId="15919"/>
    <cellStyle name="Normal 52 4" xfId="15920"/>
    <cellStyle name="Normal 52 4 2" xfId="15921"/>
    <cellStyle name="Normal 52 4 2 2" xfId="15922"/>
    <cellStyle name="Normal 52 4 3" xfId="15923"/>
    <cellStyle name="Normal 52 4 4" xfId="15924"/>
    <cellStyle name="Normal 52 5" xfId="15925"/>
    <cellStyle name="Normal 52 5 2" xfId="15926"/>
    <cellStyle name="Normal 52 5 2 2" xfId="15927"/>
    <cellStyle name="Normal 52 5 3" xfId="15928"/>
    <cellStyle name="Normal 52 5 4" xfId="15929"/>
    <cellStyle name="Normal 52 6" xfId="15930"/>
    <cellStyle name="Normal 52 6 2" xfId="15931"/>
    <cellStyle name="Normal 52 6 2 2" xfId="15932"/>
    <cellStyle name="Normal 52 6 3" xfId="15933"/>
    <cellStyle name="Normal 52 6 4" xfId="15934"/>
    <cellStyle name="Normal 52 7" xfId="15935"/>
    <cellStyle name="Normal 52 7 2" xfId="15936"/>
    <cellStyle name="Normal 52 8" xfId="15937"/>
    <cellStyle name="Normal 52 9" xfId="15938"/>
    <cellStyle name="Normal 53" xfId="15939"/>
    <cellStyle name="Normal 53 2" xfId="15940"/>
    <cellStyle name="Normal 54" xfId="15941"/>
    <cellStyle name="Normal 54 2" xfId="15942"/>
    <cellStyle name="Normal 55" xfId="15943"/>
    <cellStyle name="Normal 55 2" xfId="15944"/>
    <cellStyle name="Normal 56" xfId="15945"/>
    <cellStyle name="Normal 56 2" xfId="15946"/>
    <cellStyle name="Normal 57" xfId="15947"/>
    <cellStyle name="Normal 57 2" xfId="15948"/>
    <cellStyle name="Normal 58" xfId="15949"/>
    <cellStyle name="Normal 59" xfId="15950"/>
    <cellStyle name="Normal 6" xfId="15951"/>
    <cellStyle name="Normal 6 2" xfId="15952"/>
    <cellStyle name="Normal 6 2 2" xfId="15953"/>
    <cellStyle name="Normal 6 2 2 2" xfId="15954"/>
    <cellStyle name="Normal 6 2 3" xfId="15955"/>
    <cellStyle name="Normal 6 2 3 2" xfId="15956"/>
    <cellStyle name="Normal 6 2 3 3" xfId="15957"/>
    <cellStyle name="Normal 6 2 4" xfId="15958"/>
    <cellStyle name="Normal 6 2 4 2" xfId="15959"/>
    <cellStyle name="Normal 6 2 5" xfId="15960"/>
    <cellStyle name="Normal 6 3" xfId="15961"/>
    <cellStyle name="Normal 6 3 10" xfId="15962"/>
    <cellStyle name="Normal 6 3 2" xfId="15963"/>
    <cellStyle name="Normal 6 3 2 2" xfId="15964"/>
    <cellStyle name="Normal 6 3 2 2 2" xfId="15965"/>
    <cellStyle name="Normal 6 3 2 2 2 2" xfId="15966"/>
    <cellStyle name="Normal 6 3 2 2 2 2 2" xfId="15967"/>
    <cellStyle name="Normal 6 3 2 2 2 3" xfId="15968"/>
    <cellStyle name="Normal 6 3 2 2 2 4" xfId="15969"/>
    <cellStyle name="Normal 6 3 2 2 3" xfId="15970"/>
    <cellStyle name="Normal 6 3 2 2 3 2" xfId="15971"/>
    <cellStyle name="Normal 6 3 2 2 3 2 2" xfId="15972"/>
    <cellStyle name="Normal 6 3 2 2 3 3" xfId="15973"/>
    <cellStyle name="Normal 6 3 2 2 3 4" xfId="15974"/>
    <cellStyle name="Normal 6 3 2 2 4" xfId="15975"/>
    <cellStyle name="Normal 6 3 2 2 4 2" xfId="15976"/>
    <cellStyle name="Normal 6 3 2 2 4 2 2" xfId="15977"/>
    <cellStyle name="Normal 6 3 2 2 4 3" xfId="15978"/>
    <cellStyle name="Normal 6 3 2 2 4 4" xfId="15979"/>
    <cellStyle name="Normal 6 3 2 2 5" xfId="15980"/>
    <cellStyle name="Normal 6 3 2 2 5 2" xfId="15981"/>
    <cellStyle name="Normal 6 3 2 2 6" xfId="15982"/>
    <cellStyle name="Normal 6 3 2 2 7" xfId="15983"/>
    <cellStyle name="Normal 6 3 2 3" xfId="15984"/>
    <cellStyle name="Normal 6 3 2 3 2" xfId="15985"/>
    <cellStyle name="Normal 6 3 2 3 2 2" xfId="15986"/>
    <cellStyle name="Normal 6 3 2 3 3" xfId="15987"/>
    <cellStyle name="Normal 6 3 2 3 4" xfId="15988"/>
    <cellStyle name="Normal 6 3 2 4" xfId="15989"/>
    <cellStyle name="Normal 6 3 2 4 2" xfId="15990"/>
    <cellStyle name="Normal 6 3 2 4 2 2" xfId="15991"/>
    <cellStyle name="Normal 6 3 2 4 3" xfId="15992"/>
    <cellStyle name="Normal 6 3 2 4 4" xfId="15993"/>
    <cellStyle name="Normal 6 3 2 5" xfId="15994"/>
    <cellStyle name="Normal 6 3 2 5 2" xfId="15995"/>
    <cellStyle name="Normal 6 3 2 5 2 2" xfId="15996"/>
    <cellStyle name="Normal 6 3 2 5 3" xfId="15997"/>
    <cellStyle name="Normal 6 3 2 5 4" xfId="15998"/>
    <cellStyle name="Normal 6 3 2 6" xfId="15999"/>
    <cellStyle name="Normal 6 3 2 6 2" xfId="16000"/>
    <cellStyle name="Normal 6 3 2 7" xfId="16001"/>
    <cellStyle name="Normal 6 3 2 8" xfId="16002"/>
    <cellStyle name="Normal 6 3 3" xfId="16003"/>
    <cellStyle name="Normal 6 3 3 2" xfId="16004"/>
    <cellStyle name="Normal 6 3 3 2 2" xfId="16005"/>
    <cellStyle name="Normal 6 3 3 2 2 2" xfId="16006"/>
    <cellStyle name="Normal 6 3 3 2 2 2 2" xfId="16007"/>
    <cellStyle name="Normal 6 3 3 2 2 3" xfId="16008"/>
    <cellStyle name="Normal 6 3 3 2 2 4" xfId="16009"/>
    <cellStyle name="Normal 6 3 3 2 3" xfId="16010"/>
    <cellStyle name="Normal 6 3 3 2 3 2" xfId="16011"/>
    <cellStyle name="Normal 6 3 3 2 3 2 2" xfId="16012"/>
    <cellStyle name="Normal 6 3 3 2 3 3" xfId="16013"/>
    <cellStyle name="Normal 6 3 3 2 3 4" xfId="16014"/>
    <cellStyle name="Normal 6 3 3 2 4" xfId="16015"/>
    <cellStyle name="Normal 6 3 3 2 4 2" xfId="16016"/>
    <cellStyle name="Normal 6 3 3 2 4 2 2" xfId="16017"/>
    <cellStyle name="Normal 6 3 3 2 4 3" xfId="16018"/>
    <cellStyle name="Normal 6 3 3 2 4 4" xfId="16019"/>
    <cellStyle name="Normal 6 3 3 2 5" xfId="16020"/>
    <cellStyle name="Normal 6 3 3 2 5 2" xfId="16021"/>
    <cellStyle name="Normal 6 3 3 2 6" xfId="16022"/>
    <cellStyle name="Normal 6 3 3 2 7" xfId="16023"/>
    <cellStyle name="Normal 6 3 3 3" xfId="16024"/>
    <cellStyle name="Normal 6 3 3 3 2" xfId="16025"/>
    <cellStyle name="Normal 6 3 3 3 2 2" xfId="16026"/>
    <cellStyle name="Normal 6 3 3 3 3" xfId="16027"/>
    <cellStyle name="Normal 6 3 3 3 4" xfId="16028"/>
    <cellStyle name="Normal 6 3 3 4" xfId="16029"/>
    <cellStyle name="Normal 6 3 3 4 2" xfId="16030"/>
    <cellStyle name="Normal 6 3 3 4 2 2" xfId="16031"/>
    <cellStyle name="Normal 6 3 3 4 3" xfId="16032"/>
    <cellStyle name="Normal 6 3 3 4 4" xfId="16033"/>
    <cellStyle name="Normal 6 3 3 5" xfId="16034"/>
    <cellStyle name="Normal 6 3 3 5 2" xfId="16035"/>
    <cellStyle name="Normal 6 3 3 5 2 2" xfId="16036"/>
    <cellStyle name="Normal 6 3 3 5 3" xfId="16037"/>
    <cellStyle name="Normal 6 3 3 5 4" xfId="16038"/>
    <cellStyle name="Normal 6 3 3 6" xfId="16039"/>
    <cellStyle name="Normal 6 3 3 6 2" xfId="16040"/>
    <cellStyle name="Normal 6 3 3 7" xfId="16041"/>
    <cellStyle name="Normal 6 3 3 8" xfId="16042"/>
    <cellStyle name="Normal 6 3 4" xfId="16043"/>
    <cellStyle name="Normal 6 3 4 2" xfId="16044"/>
    <cellStyle name="Normal 6 3 4 2 2" xfId="16045"/>
    <cellStyle name="Normal 6 3 4 2 2 2" xfId="16046"/>
    <cellStyle name="Normal 6 3 4 2 3" xfId="16047"/>
    <cellStyle name="Normal 6 3 4 2 4" xfId="16048"/>
    <cellStyle name="Normal 6 3 4 3" xfId="16049"/>
    <cellStyle name="Normal 6 3 4 3 2" xfId="16050"/>
    <cellStyle name="Normal 6 3 4 3 2 2" xfId="16051"/>
    <cellStyle name="Normal 6 3 4 3 3" xfId="16052"/>
    <cellStyle name="Normal 6 3 4 3 4" xfId="16053"/>
    <cellStyle name="Normal 6 3 4 4" xfId="16054"/>
    <cellStyle name="Normal 6 3 4 4 2" xfId="16055"/>
    <cellStyle name="Normal 6 3 4 4 2 2" xfId="16056"/>
    <cellStyle name="Normal 6 3 4 4 3" xfId="16057"/>
    <cellStyle name="Normal 6 3 4 4 4" xfId="16058"/>
    <cellStyle name="Normal 6 3 4 5" xfId="16059"/>
    <cellStyle name="Normal 6 3 4 5 2" xfId="16060"/>
    <cellStyle name="Normal 6 3 4 6" xfId="16061"/>
    <cellStyle name="Normal 6 3 4 7" xfId="16062"/>
    <cellStyle name="Normal 6 3 5" xfId="16063"/>
    <cellStyle name="Normal 6 3 5 2" xfId="16064"/>
    <cellStyle name="Normal 6 3 5 2 2" xfId="16065"/>
    <cellStyle name="Normal 6 3 5 3" xfId="16066"/>
    <cellStyle name="Normal 6 3 5 4" xfId="16067"/>
    <cellStyle name="Normal 6 3 6" xfId="16068"/>
    <cellStyle name="Normal 6 3 6 2" xfId="16069"/>
    <cellStyle name="Normal 6 3 6 2 2" xfId="16070"/>
    <cellStyle name="Normal 6 3 6 3" xfId="16071"/>
    <cellStyle name="Normal 6 3 6 4" xfId="16072"/>
    <cellStyle name="Normal 6 3 7" xfId="16073"/>
    <cellStyle name="Normal 6 3 7 2" xfId="16074"/>
    <cellStyle name="Normal 6 3 7 2 2" xfId="16075"/>
    <cellStyle name="Normal 6 3 7 3" xfId="16076"/>
    <cellStyle name="Normal 6 3 7 4" xfId="16077"/>
    <cellStyle name="Normal 6 3 8" xfId="16078"/>
    <cellStyle name="Normal 6 3 8 2" xfId="16079"/>
    <cellStyle name="Normal 6 3 8 3" xfId="16080"/>
    <cellStyle name="Normal 6 3 9" xfId="16081"/>
    <cellStyle name="Normal 6 4" xfId="16082"/>
    <cellStyle name="Normal 6 4 2" xfId="16083"/>
    <cellStyle name="Normal 6 4 2 2" xfId="16084"/>
    <cellStyle name="Normal 6 5" xfId="16085"/>
    <cellStyle name="Normal 6 5 2" xfId="16086"/>
    <cellStyle name="Normal 6 6" xfId="16087"/>
    <cellStyle name="Normal 6_presupuesto Ciudad Sanitaria" xfId="16088"/>
    <cellStyle name="Normal 60" xfId="16089"/>
    <cellStyle name="Normal 61" xfId="16090"/>
    <cellStyle name="Normal 62" xfId="16091"/>
    <cellStyle name="Normal 63" xfId="16092"/>
    <cellStyle name="Normal 64" xfId="16093"/>
    <cellStyle name="Normal 65" xfId="16094"/>
    <cellStyle name="Normal 66" xfId="16095"/>
    <cellStyle name="Normal 67" xfId="16096"/>
    <cellStyle name="Normal 68" xfId="16097"/>
    <cellStyle name="Normal 69" xfId="16098"/>
    <cellStyle name="Normal 7" xfId="16099"/>
    <cellStyle name="Normal 7 2" xfId="16100"/>
    <cellStyle name="Normal 7 2 2" xfId="16101"/>
    <cellStyle name="Normal 7 2 2 2" xfId="16102"/>
    <cellStyle name="Normal 7 2 2 3" xfId="16103"/>
    <cellStyle name="Normal 7 2 3" xfId="16104"/>
    <cellStyle name="Normal 7 2 4" xfId="16105"/>
    <cellStyle name="Normal 7 2 5" xfId="16106"/>
    <cellStyle name="Normal 7 2 6" xfId="16107"/>
    <cellStyle name="Normal 7 3" xfId="16108"/>
    <cellStyle name="Normal 7 3 10" xfId="16109"/>
    <cellStyle name="Normal 7 3 2" xfId="16110"/>
    <cellStyle name="Normal 7 3 2 2" xfId="16111"/>
    <cellStyle name="Normal 7 3 2 2 2" xfId="16112"/>
    <cellStyle name="Normal 7 3 2 2 2 2" xfId="16113"/>
    <cellStyle name="Normal 7 3 2 2 2 2 2" xfId="16114"/>
    <cellStyle name="Normal 7 3 2 2 2 3" xfId="16115"/>
    <cellStyle name="Normal 7 3 2 2 2 4" xfId="16116"/>
    <cellStyle name="Normal 7 3 2 2 3" xfId="16117"/>
    <cellStyle name="Normal 7 3 2 2 3 2" xfId="16118"/>
    <cellStyle name="Normal 7 3 2 2 3 2 2" xfId="16119"/>
    <cellStyle name="Normal 7 3 2 2 3 3" xfId="16120"/>
    <cellStyle name="Normal 7 3 2 2 3 4" xfId="16121"/>
    <cellStyle name="Normal 7 3 2 2 4" xfId="16122"/>
    <cellStyle name="Normal 7 3 2 2 4 2" xfId="16123"/>
    <cellStyle name="Normal 7 3 2 2 4 2 2" xfId="16124"/>
    <cellStyle name="Normal 7 3 2 2 4 3" xfId="16125"/>
    <cellStyle name="Normal 7 3 2 2 4 4" xfId="16126"/>
    <cellStyle name="Normal 7 3 2 2 5" xfId="16127"/>
    <cellStyle name="Normal 7 3 2 2 5 2" xfId="16128"/>
    <cellStyle name="Normal 7 3 2 2 6" xfId="16129"/>
    <cellStyle name="Normal 7 3 2 2 7" xfId="16130"/>
    <cellStyle name="Normal 7 3 2 3" xfId="16131"/>
    <cellStyle name="Normal 7 3 2 3 2" xfId="16132"/>
    <cellStyle name="Normal 7 3 2 3 2 2" xfId="16133"/>
    <cellStyle name="Normal 7 3 2 3 3" xfId="16134"/>
    <cellStyle name="Normal 7 3 2 3 4" xfId="16135"/>
    <cellStyle name="Normal 7 3 2 4" xfId="16136"/>
    <cellStyle name="Normal 7 3 2 4 2" xfId="16137"/>
    <cellStyle name="Normal 7 3 2 4 2 2" xfId="16138"/>
    <cellStyle name="Normal 7 3 2 4 3" xfId="16139"/>
    <cellStyle name="Normal 7 3 2 4 4" xfId="16140"/>
    <cellStyle name="Normal 7 3 2 5" xfId="16141"/>
    <cellStyle name="Normal 7 3 2 5 2" xfId="16142"/>
    <cellStyle name="Normal 7 3 2 5 2 2" xfId="16143"/>
    <cellStyle name="Normal 7 3 2 5 3" xfId="16144"/>
    <cellStyle name="Normal 7 3 2 5 4" xfId="16145"/>
    <cellStyle name="Normal 7 3 2 6" xfId="16146"/>
    <cellStyle name="Normal 7 3 2 6 2" xfId="16147"/>
    <cellStyle name="Normal 7 3 2 7" xfId="16148"/>
    <cellStyle name="Normal 7 3 2 8" xfId="16149"/>
    <cellStyle name="Normal 7 3 3" xfId="16150"/>
    <cellStyle name="Normal 7 3 3 2" xfId="16151"/>
    <cellStyle name="Normal 7 3 3 2 2" xfId="16152"/>
    <cellStyle name="Normal 7 3 3 2 2 2" xfId="16153"/>
    <cellStyle name="Normal 7 3 3 2 2 2 2" xfId="16154"/>
    <cellStyle name="Normal 7 3 3 2 2 3" xfId="16155"/>
    <cellStyle name="Normal 7 3 3 2 2 4" xfId="16156"/>
    <cellStyle name="Normal 7 3 3 2 3" xfId="16157"/>
    <cellStyle name="Normal 7 3 3 2 3 2" xfId="16158"/>
    <cellStyle name="Normal 7 3 3 2 3 2 2" xfId="16159"/>
    <cellStyle name="Normal 7 3 3 2 3 3" xfId="16160"/>
    <cellStyle name="Normal 7 3 3 2 3 4" xfId="16161"/>
    <cellStyle name="Normal 7 3 3 2 4" xfId="16162"/>
    <cellStyle name="Normal 7 3 3 2 4 2" xfId="16163"/>
    <cellStyle name="Normal 7 3 3 2 4 2 2" xfId="16164"/>
    <cellStyle name="Normal 7 3 3 2 4 3" xfId="16165"/>
    <cellStyle name="Normal 7 3 3 2 4 4" xfId="16166"/>
    <cellStyle name="Normal 7 3 3 2 5" xfId="16167"/>
    <cellStyle name="Normal 7 3 3 2 5 2" xfId="16168"/>
    <cellStyle name="Normal 7 3 3 2 6" xfId="16169"/>
    <cellStyle name="Normal 7 3 3 2 7" xfId="16170"/>
    <cellStyle name="Normal 7 3 3 3" xfId="16171"/>
    <cellStyle name="Normal 7 3 3 3 2" xfId="16172"/>
    <cellStyle name="Normal 7 3 3 3 2 2" xfId="16173"/>
    <cellStyle name="Normal 7 3 3 3 3" xfId="16174"/>
    <cellStyle name="Normal 7 3 3 3 4" xfId="16175"/>
    <cellStyle name="Normal 7 3 3 4" xfId="16176"/>
    <cellStyle name="Normal 7 3 3 4 2" xfId="16177"/>
    <cellStyle name="Normal 7 3 3 4 2 2" xfId="16178"/>
    <cellStyle name="Normal 7 3 3 4 3" xfId="16179"/>
    <cellStyle name="Normal 7 3 3 4 4" xfId="16180"/>
    <cellStyle name="Normal 7 3 3 5" xfId="16181"/>
    <cellStyle name="Normal 7 3 3 5 2" xfId="16182"/>
    <cellStyle name="Normal 7 3 3 5 2 2" xfId="16183"/>
    <cellStyle name="Normal 7 3 3 5 3" xfId="16184"/>
    <cellStyle name="Normal 7 3 3 5 4" xfId="16185"/>
    <cellStyle name="Normal 7 3 3 6" xfId="16186"/>
    <cellStyle name="Normal 7 3 3 6 2" xfId="16187"/>
    <cellStyle name="Normal 7 3 3 7" xfId="16188"/>
    <cellStyle name="Normal 7 3 3 8" xfId="16189"/>
    <cellStyle name="Normal 7 3 4" xfId="16190"/>
    <cellStyle name="Normal 7 3 4 2" xfId="16191"/>
    <cellStyle name="Normal 7 3 4 2 2" xfId="16192"/>
    <cellStyle name="Normal 7 3 4 2 2 2" xfId="16193"/>
    <cellStyle name="Normal 7 3 4 2 3" xfId="16194"/>
    <cellStyle name="Normal 7 3 4 2 4" xfId="16195"/>
    <cellStyle name="Normal 7 3 4 3" xfId="16196"/>
    <cellStyle name="Normal 7 3 4 3 2" xfId="16197"/>
    <cellStyle name="Normal 7 3 4 3 2 2" xfId="16198"/>
    <cellStyle name="Normal 7 3 4 3 3" xfId="16199"/>
    <cellStyle name="Normal 7 3 4 3 4" xfId="16200"/>
    <cellStyle name="Normal 7 3 4 4" xfId="16201"/>
    <cellStyle name="Normal 7 3 4 4 2" xfId="16202"/>
    <cellStyle name="Normal 7 3 4 4 2 2" xfId="16203"/>
    <cellStyle name="Normal 7 3 4 4 3" xfId="16204"/>
    <cellStyle name="Normal 7 3 4 4 4" xfId="16205"/>
    <cellStyle name="Normal 7 3 4 5" xfId="16206"/>
    <cellStyle name="Normal 7 3 4 5 2" xfId="16207"/>
    <cellStyle name="Normal 7 3 4 6" xfId="16208"/>
    <cellStyle name="Normal 7 3 4 7" xfId="16209"/>
    <cellStyle name="Normal 7 3 5" xfId="16210"/>
    <cellStyle name="Normal 7 3 5 2" xfId="16211"/>
    <cellStyle name="Normal 7 3 5 2 2" xfId="16212"/>
    <cellStyle name="Normal 7 3 5 3" xfId="16213"/>
    <cellStyle name="Normal 7 3 5 4" xfId="16214"/>
    <cellStyle name="Normal 7 3 6" xfId="16215"/>
    <cellStyle name="Normal 7 3 6 2" xfId="16216"/>
    <cellStyle name="Normal 7 3 6 2 2" xfId="16217"/>
    <cellStyle name="Normal 7 3 6 3" xfId="16218"/>
    <cellStyle name="Normal 7 3 6 4" xfId="16219"/>
    <cellStyle name="Normal 7 3 7" xfId="16220"/>
    <cellStyle name="Normal 7 3 7 2" xfId="16221"/>
    <cellStyle name="Normal 7 3 7 2 2" xfId="16222"/>
    <cellStyle name="Normal 7 3 7 3" xfId="16223"/>
    <cellStyle name="Normal 7 3 7 4" xfId="16224"/>
    <cellStyle name="Normal 7 3 8" xfId="16225"/>
    <cellStyle name="Normal 7 3 9" xfId="16226"/>
    <cellStyle name="Normal 7 4" xfId="16227"/>
    <cellStyle name="Normal 7 5" xfId="16228"/>
    <cellStyle name="Normal 7 6" xfId="16229"/>
    <cellStyle name="Normal 7 7" xfId="16230"/>
    <cellStyle name="Normal 7 7 2" xfId="16231"/>
    <cellStyle name="Normal 7 7 3" xfId="16232"/>
    <cellStyle name="Normal 7 8" xfId="16233"/>
    <cellStyle name="Normal 7 9" xfId="25982"/>
    <cellStyle name="Normal 70" xfId="16234"/>
    <cellStyle name="Normal 71" xfId="16235"/>
    <cellStyle name="Normal 72" xfId="16236"/>
    <cellStyle name="Normal 72 2" xfId="16237"/>
    <cellStyle name="Normal 72 3" xfId="16238"/>
    <cellStyle name="Normal 72 4" xfId="16239"/>
    <cellStyle name="Normal 72 5" xfId="16240"/>
    <cellStyle name="Normal 73" xfId="16241"/>
    <cellStyle name="Normal 74" xfId="16242"/>
    <cellStyle name="Normal 74 2" xfId="16243"/>
    <cellStyle name="Normal 74 2 2" xfId="16244"/>
    <cellStyle name="Normal 74 2 2 2" xfId="16245"/>
    <cellStyle name="Normal 74 2 3" xfId="16246"/>
    <cellStyle name="Normal 74 2 4" xfId="16247"/>
    <cellStyle name="Normal 74 3" xfId="16248"/>
    <cellStyle name="Normal 74 3 2" xfId="16249"/>
    <cellStyle name="Normal 74 3 2 2" xfId="16250"/>
    <cellStyle name="Normal 74 3 2 2 2" xfId="16251"/>
    <cellStyle name="Normal 74 3 2 3" xfId="16252"/>
    <cellStyle name="Normal 74 3 2 4" xfId="16253"/>
    <cellStyle name="Normal 74 3 3" xfId="16254"/>
    <cellStyle name="Normal 74 3 3 2" xfId="16255"/>
    <cellStyle name="Normal 74 3 4" xfId="16256"/>
    <cellStyle name="Normal 74 3 5" xfId="16257"/>
    <cellStyle name="Normal 74 4" xfId="16258"/>
    <cellStyle name="Normal 74 4 2" xfId="16259"/>
    <cellStyle name="Normal 74 4 2 2" xfId="16260"/>
    <cellStyle name="Normal 74 4 3" xfId="16261"/>
    <cellStyle name="Normal 74 4 4" xfId="16262"/>
    <cellStyle name="Normal 74 5" xfId="16263"/>
    <cellStyle name="Normal 74 5 2" xfId="16264"/>
    <cellStyle name="Normal 74 6" xfId="16265"/>
    <cellStyle name="Normal 74 7" xfId="16266"/>
    <cellStyle name="Normal 74 8" xfId="16267"/>
    <cellStyle name="Normal 75" xfId="16268"/>
    <cellStyle name="Normal 75 2" xfId="16269"/>
    <cellStyle name="Normal 75 2 2" xfId="16270"/>
    <cellStyle name="Normal 75 2 2 2" xfId="16271"/>
    <cellStyle name="Normal 75 2 3" xfId="16272"/>
    <cellStyle name="Normal 75 2 4" xfId="16273"/>
    <cellStyle name="Normal 75 3" xfId="16274"/>
    <cellStyle name="Normal 75 3 2" xfId="16275"/>
    <cellStyle name="Normal 75 3 2 2" xfId="16276"/>
    <cellStyle name="Normal 75 3 3" xfId="16277"/>
    <cellStyle name="Normal 75 3 4" xfId="16278"/>
    <cellStyle name="Normal 75 4" xfId="16279"/>
    <cellStyle name="Normal 75 4 2" xfId="16280"/>
    <cellStyle name="Normal 75 4 2 2" xfId="16281"/>
    <cellStyle name="Normal 75 4 3" xfId="16282"/>
    <cellStyle name="Normal 75 4 4" xfId="16283"/>
    <cellStyle name="Normal 75 5" xfId="16284"/>
    <cellStyle name="Normal 75 5 2" xfId="16285"/>
    <cellStyle name="Normal 75 6" xfId="16286"/>
    <cellStyle name="Normal 75 7" xfId="16287"/>
    <cellStyle name="Normal 76" xfId="16288"/>
    <cellStyle name="Normal 76 2" xfId="16289"/>
    <cellStyle name="Normal 76 2 2" xfId="16290"/>
    <cellStyle name="Normal 76 2 2 2" xfId="16291"/>
    <cellStyle name="Normal 76 2 3" xfId="16292"/>
    <cellStyle name="Normal 76 2 4" xfId="16293"/>
    <cellStyle name="Normal 76 3" xfId="16294"/>
    <cellStyle name="Normal 76 3 2" xfId="16295"/>
    <cellStyle name="Normal 76 3 2 2" xfId="16296"/>
    <cellStyle name="Normal 76 3 3" xfId="16297"/>
    <cellStyle name="Normal 76 3 4" xfId="16298"/>
    <cellStyle name="Normal 76 4" xfId="16299"/>
    <cellStyle name="Normal 76 4 2" xfId="16300"/>
    <cellStyle name="Normal 76 4 2 2" xfId="16301"/>
    <cellStyle name="Normal 76 4 3" xfId="16302"/>
    <cellStyle name="Normal 76 4 4" xfId="16303"/>
    <cellStyle name="Normal 76 5" xfId="16304"/>
    <cellStyle name="Normal 76 5 2" xfId="16305"/>
    <cellStyle name="Normal 76 6" xfId="16306"/>
    <cellStyle name="Normal 76 7" xfId="16307"/>
    <cellStyle name="Normal 77" xfId="16308"/>
    <cellStyle name="Normal 77 2" xfId="16309"/>
    <cellStyle name="Normal 77 2 2" xfId="16310"/>
    <cellStyle name="Normal 77 2 2 2" xfId="16311"/>
    <cellStyle name="Normal 77 2 3" xfId="16312"/>
    <cellStyle name="Normal 77 2 4" xfId="16313"/>
    <cellStyle name="Normal 77 3" xfId="16314"/>
    <cellStyle name="Normal 77 3 2" xfId="16315"/>
    <cellStyle name="Normal 77 3 2 2" xfId="16316"/>
    <cellStyle name="Normal 77 3 3" xfId="16317"/>
    <cellStyle name="Normal 77 3 4" xfId="16318"/>
    <cellStyle name="Normal 77 4" xfId="16319"/>
    <cellStyle name="Normal 77 4 2" xfId="16320"/>
    <cellStyle name="Normal 77 4 2 2" xfId="16321"/>
    <cellStyle name="Normal 77 4 3" xfId="16322"/>
    <cellStyle name="Normal 77 4 4" xfId="16323"/>
    <cellStyle name="Normal 77 5" xfId="16324"/>
    <cellStyle name="Normal 77 5 2" xfId="16325"/>
    <cellStyle name="Normal 77 6" xfId="16326"/>
    <cellStyle name="Normal 77 7" xfId="16327"/>
    <cellStyle name="Normal 78" xfId="16328"/>
    <cellStyle name="Normal 78 2" xfId="16329"/>
    <cellStyle name="Normal 78 2 2" xfId="16330"/>
    <cellStyle name="Normal 78 3" xfId="16331"/>
    <cellStyle name="Normal 78 4" xfId="16332"/>
    <cellStyle name="Normal 79" xfId="16333"/>
    <cellStyle name="Normal 8" xfId="16334"/>
    <cellStyle name="Normal 8 2" xfId="16335"/>
    <cellStyle name="Normal 8 2 2" xfId="16336"/>
    <cellStyle name="Normal 8 2 3" xfId="16337"/>
    <cellStyle name="Normal 8 2 4" xfId="16338"/>
    <cellStyle name="Normal 8 3" xfId="16339"/>
    <cellStyle name="Normal 8 3 10" xfId="16340"/>
    <cellStyle name="Normal 8 3 11" xfId="16341"/>
    <cellStyle name="Normal 8 3 2" xfId="16342"/>
    <cellStyle name="Normal 8 3 2 2" xfId="16343"/>
    <cellStyle name="Normal 8 3 2 2 2" xfId="16344"/>
    <cellStyle name="Normal 8 3 2 2 2 2" xfId="16345"/>
    <cellStyle name="Normal 8 3 2 2 2 2 2" xfId="16346"/>
    <cellStyle name="Normal 8 3 2 2 2 3" xfId="16347"/>
    <cellStyle name="Normal 8 3 2 2 2 4" xfId="16348"/>
    <cellStyle name="Normal 8 3 2 2 3" xfId="16349"/>
    <cellStyle name="Normal 8 3 2 2 3 2" xfId="16350"/>
    <cellStyle name="Normal 8 3 2 2 3 2 2" xfId="16351"/>
    <cellStyle name="Normal 8 3 2 2 3 3" xfId="16352"/>
    <cellStyle name="Normal 8 3 2 2 3 4" xfId="16353"/>
    <cellStyle name="Normal 8 3 2 2 4" xfId="16354"/>
    <cellStyle name="Normal 8 3 2 2 4 2" xfId="16355"/>
    <cellStyle name="Normal 8 3 2 2 4 2 2" xfId="16356"/>
    <cellStyle name="Normal 8 3 2 2 4 3" xfId="16357"/>
    <cellStyle name="Normal 8 3 2 2 4 4" xfId="16358"/>
    <cellStyle name="Normal 8 3 2 2 5" xfId="16359"/>
    <cellStyle name="Normal 8 3 2 2 5 2" xfId="16360"/>
    <cellStyle name="Normal 8 3 2 2 6" xfId="16361"/>
    <cellStyle name="Normal 8 3 2 2 7" xfId="16362"/>
    <cellStyle name="Normal 8 3 2 3" xfId="16363"/>
    <cellStyle name="Normal 8 3 2 3 2" xfId="16364"/>
    <cellStyle name="Normal 8 3 2 3 2 2" xfId="16365"/>
    <cellStyle name="Normal 8 3 2 3 3" xfId="16366"/>
    <cellStyle name="Normal 8 3 2 3 4" xfId="16367"/>
    <cellStyle name="Normal 8 3 2 4" xfId="16368"/>
    <cellStyle name="Normal 8 3 2 4 2" xfId="16369"/>
    <cellStyle name="Normal 8 3 2 4 2 2" xfId="16370"/>
    <cellStyle name="Normal 8 3 2 4 3" xfId="16371"/>
    <cellStyle name="Normal 8 3 2 4 4" xfId="16372"/>
    <cellStyle name="Normal 8 3 2 5" xfId="16373"/>
    <cellStyle name="Normal 8 3 2 5 2" xfId="16374"/>
    <cellStyle name="Normal 8 3 2 5 2 2" xfId="16375"/>
    <cellStyle name="Normal 8 3 2 5 3" xfId="16376"/>
    <cellStyle name="Normal 8 3 2 5 4" xfId="16377"/>
    <cellStyle name="Normal 8 3 2 6" xfId="16378"/>
    <cellStyle name="Normal 8 3 2 6 2" xfId="16379"/>
    <cellStyle name="Normal 8 3 2 7" xfId="16380"/>
    <cellStyle name="Normal 8 3 2 8" xfId="16381"/>
    <cellStyle name="Normal 8 3 3" xfId="16382"/>
    <cellStyle name="Normal 8 3 3 2" xfId="16383"/>
    <cellStyle name="Normal 8 3 3 2 2" xfId="16384"/>
    <cellStyle name="Normal 8 3 3 2 2 2" xfId="16385"/>
    <cellStyle name="Normal 8 3 3 2 2 2 2" xfId="16386"/>
    <cellStyle name="Normal 8 3 3 2 2 3" xfId="16387"/>
    <cellStyle name="Normal 8 3 3 2 2 4" xfId="16388"/>
    <cellStyle name="Normal 8 3 3 2 3" xfId="16389"/>
    <cellStyle name="Normal 8 3 3 2 3 2" xfId="16390"/>
    <cellStyle name="Normal 8 3 3 2 3 2 2" xfId="16391"/>
    <cellStyle name="Normal 8 3 3 2 3 3" xfId="16392"/>
    <cellStyle name="Normal 8 3 3 2 3 4" xfId="16393"/>
    <cellStyle name="Normal 8 3 3 2 4" xfId="16394"/>
    <cellStyle name="Normal 8 3 3 2 4 2" xfId="16395"/>
    <cellStyle name="Normal 8 3 3 2 4 2 2" xfId="16396"/>
    <cellStyle name="Normal 8 3 3 2 4 3" xfId="16397"/>
    <cellStyle name="Normal 8 3 3 2 4 4" xfId="16398"/>
    <cellStyle name="Normal 8 3 3 2 5" xfId="16399"/>
    <cellStyle name="Normal 8 3 3 2 5 2" xfId="16400"/>
    <cellStyle name="Normal 8 3 3 2 6" xfId="16401"/>
    <cellStyle name="Normal 8 3 3 2 7" xfId="16402"/>
    <cellStyle name="Normal 8 3 3 3" xfId="16403"/>
    <cellStyle name="Normal 8 3 3 3 2" xfId="16404"/>
    <cellStyle name="Normal 8 3 3 3 2 2" xfId="16405"/>
    <cellStyle name="Normal 8 3 3 3 3" xfId="16406"/>
    <cellStyle name="Normal 8 3 3 3 4" xfId="16407"/>
    <cellStyle name="Normal 8 3 3 4" xfId="16408"/>
    <cellStyle name="Normal 8 3 3 4 2" xfId="16409"/>
    <cellStyle name="Normal 8 3 3 4 2 2" xfId="16410"/>
    <cellStyle name="Normal 8 3 3 4 3" xfId="16411"/>
    <cellStyle name="Normal 8 3 3 4 4" xfId="16412"/>
    <cellStyle name="Normal 8 3 3 5" xfId="16413"/>
    <cellStyle name="Normal 8 3 3 5 2" xfId="16414"/>
    <cellStyle name="Normal 8 3 3 5 2 2" xfId="16415"/>
    <cellStyle name="Normal 8 3 3 5 3" xfId="16416"/>
    <cellStyle name="Normal 8 3 3 5 4" xfId="16417"/>
    <cellStyle name="Normal 8 3 3 6" xfId="16418"/>
    <cellStyle name="Normal 8 3 3 6 2" xfId="16419"/>
    <cellStyle name="Normal 8 3 3 7" xfId="16420"/>
    <cellStyle name="Normal 8 3 3 8" xfId="16421"/>
    <cellStyle name="Normal 8 3 4" xfId="16422"/>
    <cellStyle name="Normal 8 3 4 2" xfId="16423"/>
    <cellStyle name="Normal 8 3 4 2 2" xfId="16424"/>
    <cellStyle name="Normal 8 3 4 2 2 2" xfId="16425"/>
    <cellStyle name="Normal 8 3 4 2 3" xfId="16426"/>
    <cellStyle name="Normal 8 3 4 2 4" xfId="16427"/>
    <cellStyle name="Normal 8 3 4 3" xfId="16428"/>
    <cellStyle name="Normal 8 3 4 3 2" xfId="16429"/>
    <cellStyle name="Normal 8 3 4 3 2 2" xfId="16430"/>
    <cellStyle name="Normal 8 3 4 3 3" xfId="16431"/>
    <cellStyle name="Normal 8 3 4 3 4" xfId="16432"/>
    <cellStyle name="Normal 8 3 4 4" xfId="16433"/>
    <cellStyle name="Normal 8 3 4 4 2" xfId="16434"/>
    <cellStyle name="Normal 8 3 4 4 2 2" xfId="16435"/>
    <cellStyle name="Normal 8 3 4 4 3" xfId="16436"/>
    <cellStyle name="Normal 8 3 4 4 4" xfId="16437"/>
    <cellStyle name="Normal 8 3 4 5" xfId="16438"/>
    <cellStyle name="Normal 8 3 4 5 2" xfId="16439"/>
    <cellStyle name="Normal 8 3 4 6" xfId="16440"/>
    <cellStyle name="Normal 8 3 4 7" xfId="16441"/>
    <cellStyle name="Normal 8 3 5" xfId="16442"/>
    <cellStyle name="Normal 8 3 5 2" xfId="16443"/>
    <cellStyle name="Normal 8 3 5 2 2" xfId="16444"/>
    <cellStyle name="Normal 8 3 5 3" xfId="16445"/>
    <cellStyle name="Normal 8 3 5 4" xfId="16446"/>
    <cellStyle name="Normal 8 3 6" xfId="16447"/>
    <cellStyle name="Normal 8 3 6 2" xfId="16448"/>
    <cellStyle name="Normal 8 3 6 2 2" xfId="16449"/>
    <cellStyle name="Normal 8 3 6 3" xfId="16450"/>
    <cellStyle name="Normal 8 3 6 4" xfId="16451"/>
    <cellStyle name="Normal 8 3 7" xfId="16452"/>
    <cellStyle name="Normal 8 3 7 2" xfId="16453"/>
    <cellStyle name="Normal 8 3 7 2 2" xfId="16454"/>
    <cellStyle name="Normal 8 3 7 3" xfId="16455"/>
    <cellStyle name="Normal 8 3 7 4" xfId="16456"/>
    <cellStyle name="Normal 8 3 8" xfId="16457"/>
    <cellStyle name="Normal 8 3 8 2" xfId="16458"/>
    <cellStyle name="Normal 8 3 9" xfId="16459"/>
    <cellStyle name="Normal 8 3 9 2" xfId="16460"/>
    <cellStyle name="Normal 8 4" xfId="16461"/>
    <cellStyle name="Normal 8 5" xfId="16462"/>
    <cellStyle name="Normal 8 6" xfId="16463"/>
    <cellStyle name="Normal 8 7" xfId="16464"/>
    <cellStyle name="Normal 8 7 2" xfId="16465"/>
    <cellStyle name="Normal 8 8" xfId="16466"/>
    <cellStyle name="Normal 80" xfId="16467"/>
    <cellStyle name="Normal 81" xfId="16468"/>
    <cellStyle name="Normal 82" xfId="16469"/>
    <cellStyle name="Normal 83" xfId="16470"/>
    <cellStyle name="Normal 83 2" xfId="16471"/>
    <cellStyle name="Normal 83 2 2" xfId="16472"/>
    <cellStyle name="Normal 83 2 3" xfId="16473"/>
    <cellStyle name="Normal 83 3" xfId="16474"/>
    <cellStyle name="Normal 83 4" xfId="16475"/>
    <cellStyle name="Normal 84" xfId="16476"/>
    <cellStyle name="Normal 85" xfId="16477"/>
    <cellStyle name="Normal 85 2" xfId="16478"/>
    <cellStyle name="Normal 85 2 2" xfId="16479"/>
    <cellStyle name="Normal 85 3" xfId="16480"/>
    <cellStyle name="Normal 85 4" xfId="16481"/>
    <cellStyle name="Normal 86" xfId="16482"/>
    <cellStyle name="Normal 86 2" xfId="16483"/>
    <cellStyle name="Normal 86 2 2" xfId="16484"/>
    <cellStyle name="Normal 86 3" xfId="16485"/>
    <cellStyle name="Normal 86 4" xfId="16486"/>
    <cellStyle name="Normal 87" xfId="16487"/>
    <cellStyle name="Normal 87 2" xfId="16488"/>
    <cellStyle name="Normal 87 2 2" xfId="16489"/>
    <cellStyle name="Normal 87 3" xfId="16490"/>
    <cellStyle name="Normal 87 4" xfId="16491"/>
    <cellStyle name="Normal 88" xfId="16492"/>
    <cellStyle name="Normal 88 2" xfId="16493"/>
    <cellStyle name="Normal 88 2 2" xfId="16494"/>
    <cellStyle name="Normal 88 3" xfId="16495"/>
    <cellStyle name="Normal 88 4" xfId="16496"/>
    <cellStyle name="Normal 88 5" xfId="16497"/>
    <cellStyle name="Normal 88 6" xfId="16498"/>
    <cellStyle name="Normal 89" xfId="16499"/>
    <cellStyle name="Normal 89 2" xfId="16500"/>
    <cellStyle name="Normal 89 3" xfId="16501"/>
    <cellStyle name="Normal 89 4" xfId="16502"/>
    <cellStyle name="Normal 9" xfId="16503"/>
    <cellStyle name="Normal 9 2" xfId="16504"/>
    <cellStyle name="Normal 9 2 2" xfId="16505"/>
    <cellStyle name="Normal 9 2 3" xfId="16506"/>
    <cellStyle name="Normal 9 2 4" xfId="16507"/>
    <cellStyle name="Normal 9 3" xfId="16508"/>
    <cellStyle name="Normal 9 3 2" xfId="16509"/>
    <cellStyle name="Normal 9 3 3" xfId="16510"/>
    <cellStyle name="Normal 9 4" xfId="16511"/>
    <cellStyle name="Normal 9 5" xfId="16512"/>
    <cellStyle name="Normal 9 6" xfId="16513"/>
    <cellStyle name="Normal 9 7" xfId="16514"/>
    <cellStyle name="Normal 9 7 2" xfId="16515"/>
    <cellStyle name="Normal 9 8" xfId="16516"/>
    <cellStyle name="Normal 90" xfId="16517"/>
    <cellStyle name="Normal 91" xfId="16518"/>
    <cellStyle name="Normal 92" xfId="16519"/>
    <cellStyle name="Normal 92 2" xfId="16520"/>
    <cellStyle name="Normal 92 3" xfId="16521"/>
    <cellStyle name="Normal 93" xfId="16522"/>
    <cellStyle name="Normal 94" xfId="16523"/>
    <cellStyle name="Normal 95" xfId="16524"/>
    <cellStyle name="Normal 96" xfId="16525"/>
    <cellStyle name="Normal 97" xfId="16526"/>
    <cellStyle name="Normal 98" xfId="16527"/>
    <cellStyle name="Normal 99" xfId="16528"/>
    <cellStyle name="Normal,80 pts rojo, Texto chispeante" xfId="16529"/>
    <cellStyle name="Normal_Cub.1comp.san fco.-aut. Duarte 2" xfId="19369"/>
    <cellStyle name="Normal_Hoja1" xfId="19376"/>
    <cellStyle name="Normal_Presupuesto Rehabilitacion y Pavimentacion Calles Barrio San Jose de Las Matas,Zona Sur, Santiago" xfId="27971"/>
    <cellStyle name="Normal_Presupuesto Terminacion Construccion Centro Comunal Salinas, Cabral, Barahona" xfId="19380"/>
    <cellStyle name="Normal_Sheet1 2" xfId="19372"/>
    <cellStyle name="Normal_Terminacion de Calles Barrio Palmarito" xfId="25983"/>
    <cellStyle name="Normal_Terminacion de Calles Barrio Palmarito 2" xfId="19366"/>
    <cellStyle name="Notas 2" xfId="16530"/>
    <cellStyle name="Notas 2 10" xfId="16531"/>
    <cellStyle name="Notas 2 10 2" xfId="16532"/>
    <cellStyle name="Notas 2 10 2 2" xfId="16533"/>
    <cellStyle name="Notas 2 10 2 2 2" xfId="25984"/>
    <cellStyle name="Notas 2 10 2 3" xfId="16534"/>
    <cellStyle name="Notas 2 10 2 3 2" xfId="25985"/>
    <cellStyle name="Notas 2 10 2 4" xfId="25986"/>
    <cellStyle name="Notas 2 10 2 5" xfId="25987"/>
    <cellStyle name="Notas 2 10 3" xfId="16535"/>
    <cellStyle name="Notas 2 10 3 2" xfId="16536"/>
    <cellStyle name="Notas 2 10 3 2 2" xfId="25988"/>
    <cellStyle name="Notas 2 10 3 3" xfId="16537"/>
    <cellStyle name="Notas 2 10 3 4" xfId="25989"/>
    <cellStyle name="Notas 2 10 4" xfId="16538"/>
    <cellStyle name="Notas 2 10 4 2" xfId="25990"/>
    <cellStyle name="Notas 2 10 5" xfId="25991"/>
    <cellStyle name="Notas 2 10 5 2" xfId="25992"/>
    <cellStyle name="Notas 2 10 6" xfId="25993"/>
    <cellStyle name="Notas 2 10 7" xfId="25994"/>
    <cellStyle name="Notas 2 10 8" xfId="25995"/>
    <cellStyle name="Notas 2 11" xfId="16539"/>
    <cellStyle name="Notas 2 11 2" xfId="16540"/>
    <cellStyle name="Notas 2 11 2 2" xfId="25996"/>
    <cellStyle name="Notas 2 11 3" xfId="16541"/>
    <cellStyle name="Notas 2 11 3 2" xfId="25997"/>
    <cellStyle name="Notas 2 11 4" xfId="25998"/>
    <cellStyle name="Notas 2 11 5" xfId="25999"/>
    <cellStyle name="Notas 2 12" xfId="16542"/>
    <cellStyle name="Notas 2 12 2" xfId="16543"/>
    <cellStyle name="Notas 2 12 2 2" xfId="26000"/>
    <cellStyle name="Notas 2 12 3" xfId="16544"/>
    <cellStyle name="Notas 2 12 4" xfId="26001"/>
    <cellStyle name="Notas 2 13" xfId="16545"/>
    <cellStyle name="Notas 2 13 2" xfId="26002"/>
    <cellStyle name="Notas 2 14" xfId="16546"/>
    <cellStyle name="Notas 2 14 2" xfId="26003"/>
    <cellStyle name="Notas 2 15" xfId="26004"/>
    <cellStyle name="Notas 2 16" xfId="26005"/>
    <cellStyle name="Notas 2 2" xfId="16547"/>
    <cellStyle name="Notas 2 2 2" xfId="16548"/>
    <cellStyle name="Notas 2 2 2 2" xfId="16549"/>
    <cellStyle name="Notas 2 2 2 2 2" xfId="16550"/>
    <cellStyle name="Notas 2 2 2 2 2 2" xfId="26006"/>
    <cellStyle name="Notas 2 2 2 2 3" xfId="16551"/>
    <cellStyle name="Notas 2 2 2 2 3 2" xfId="26007"/>
    <cellStyle name="Notas 2 2 2 2 4" xfId="26008"/>
    <cellStyle name="Notas 2 2 2 2 5" xfId="26009"/>
    <cellStyle name="Notas 2 2 2 3" xfId="16552"/>
    <cellStyle name="Notas 2 2 2 3 2" xfId="16553"/>
    <cellStyle name="Notas 2 2 2 3 2 2" xfId="26010"/>
    <cellStyle name="Notas 2 2 2 3 3" xfId="16554"/>
    <cellStyle name="Notas 2 2 2 3 4" xfId="26011"/>
    <cellStyle name="Notas 2 2 2 4" xfId="16555"/>
    <cellStyle name="Notas 2 2 2 4 2" xfId="26012"/>
    <cellStyle name="Notas 2 2 2 5" xfId="16556"/>
    <cellStyle name="Notas 2 2 2 5 2" xfId="26013"/>
    <cellStyle name="Notas 2 2 2 6" xfId="26014"/>
    <cellStyle name="Notas 2 2 2 7" xfId="26015"/>
    <cellStyle name="Notas 2 2 2 8" xfId="26016"/>
    <cellStyle name="Notas 2 2 3" xfId="16557"/>
    <cellStyle name="Notas 2 2 3 2" xfId="16558"/>
    <cellStyle name="Notas 2 2 3 2 2" xfId="26017"/>
    <cellStyle name="Notas 2 2 3 3" xfId="16559"/>
    <cellStyle name="Notas 2 2 3 3 2" xfId="26018"/>
    <cellStyle name="Notas 2 2 3 4" xfId="26019"/>
    <cellStyle name="Notas 2 2 3 5" xfId="26020"/>
    <cellStyle name="Notas 2 2 4" xfId="16560"/>
    <cellStyle name="Notas 2 2 4 2" xfId="16561"/>
    <cellStyle name="Notas 2 2 4 2 2" xfId="26021"/>
    <cellStyle name="Notas 2 2 4 3" xfId="16562"/>
    <cellStyle name="Notas 2 2 4 4" xfId="26022"/>
    <cellStyle name="Notas 2 2 5" xfId="16563"/>
    <cellStyle name="Notas 2 2 5 2" xfId="26023"/>
    <cellStyle name="Notas 2 2 6" xfId="16564"/>
    <cellStyle name="Notas 2 2 6 2" xfId="26024"/>
    <cellStyle name="Notas 2 2 7" xfId="26025"/>
    <cellStyle name="Notas 2 2 8" xfId="26026"/>
    <cellStyle name="Notas 2 3" xfId="16565"/>
    <cellStyle name="Notas 2 3 2" xfId="16566"/>
    <cellStyle name="Notas 2 3 2 2" xfId="16567"/>
    <cellStyle name="Notas 2 3 2 2 2" xfId="26027"/>
    <cellStyle name="Notas 2 3 2 3" xfId="16568"/>
    <cellStyle name="Notas 2 3 2 3 2" xfId="26028"/>
    <cellStyle name="Notas 2 3 2 4" xfId="26029"/>
    <cellStyle name="Notas 2 3 2 5" xfId="26030"/>
    <cellStyle name="Notas 2 3 3" xfId="16569"/>
    <cellStyle name="Notas 2 3 3 2" xfId="16570"/>
    <cellStyle name="Notas 2 3 3 2 2" xfId="26031"/>
    <cellStyle name="Notas 2 3 3 3" xfId="16571"/>
    <cellStyle name="Notas 2 3 3 4" xfId="26032"/>
    <cellStyle name="Notas 2 3 4" xfId="16572"/>
    <cellStyle name="Notas 2 3 4 2" xfId="26033"/>
    <cellStyle name="Notas 2 3 5" xfId="16573"/>
    <cellStyle name="Notas 2 3 5 2" xfId="26034"/>
    <cellStyle name="Notas 2 3 6" xfId="26035"/>
    <cellStyle name="Notas 2 3 7" xfId="26036"/>
    <cellStyle name="Notas 2 3 8" xfId="26037"/>
    <cellStyle name="Notas 2 4" xfId="16574"/>
    <cellStyle name="Notas 2 4 2" xfId="16575"/>
    <cellStyle name="Notas 2 4 2 2" xfId="16576"/>
    <cellStyle name="Notas 2 4 2 2 2" xfId="26038"/>
    <cellStyle name="Notas 2 4 2 3" xfId="16577"/>
    <cellStyle name="Notas 2 4 2 3 2" xfId="26039"/>
    <cellStyle name="Notas 2 4 2 4" xfId="26040"/>
    <cellStyle name="Notas 2 4 2 5" xfId="26041"/>
    <cellStyle name="Notas 2 4 3" xfId="16578"/>
    <cellStyle name="Notas 2 4 3 2" xfId="16579"/>
    <cellStyle name="Notas 2 4 3 2 2" xfId="26042"/>
    <cellStyle name="Notas 2 4 3 3" xfId="16580"/>
    <cellStyle name="Notas 2 4 3 4" xfId="26043"/>
    <cellStyle name="Notas 2 4 4" xfId="16581"/>
    <cellStyle name="Notas 2 4 4 2" xfId="26044"/>
    <cellStyle name="Notas 2 4 5" xfId="16582"/>
    <cellStyle name="Notas 2 4 5 2" xfId="26045"/>
    <cellStyle name="Notas 2 4 6" xfId="26046"/>
    <cellStyle name="Notas 2 4 7" xfId="26047"/>
    <cellStyle name="Notas 2 4 8" xfId="26048"/>
    <cellStyle name="Notas 2 5" xfId="16583"/>
    <cellStyle name="Notas 2 5 2" xfId="16584"/>
    <cellStyle name="Notas 2 5 2 2" xfId="16585"/>
    <cellStyle name="Notas 2 5 2 2 2" xfId="26049"/>
    <cellStyle name="Notas 2 5 2 3" xfId="16586"/>
    <cellStyle name="Notas 2 5 2 3 2" xfId="26050"/>
    <cellStyle name="Notas 2 5 2 4" xfId="26051"/>
    <cellStyle name="Notas 2 5 2 5" xfId="26052"/>
    <cellStyle name="Notas 2 5 3" xfId="16587"/>
    <cellStyle name="Notas 2 5 3 2" xfId="16588"/>
    <cellStyle name="Notas 2 5 3 2 2" xfId="26053"/>
    <cellStyle name="Notas 2 5 3 3" xfId="16589"/>
    <cellStyle name="Notas 2 5 3 4" xfId="26054"/>
    <cellStyle name="Notas 2 5 4" xfId="16590"/>
    <cellStyle name="Notas 2 5 4 2" xfId="26055"/>
    <cellStyle name="Notas 2 5 5" xfId="16591"/>
    <cellStyle name="Notas 2 5 5 2" xfId="26056"/>
    <cellStyle name="Notas 2 5 6" xfId="26057"/>
    <cellStyle name="Notas 2 5 7" xfId="26058"/>
    <cellStyle name="Notas 2 5 8" xfId="26059"/>
    <cellStyle name="Notas 2 6" xfId="16592"/>
    <cellStyle name="Notas 2 6 2" xfId="16593"/>
    <cellStyle name="Notas 2 6 2 2" xfId="16594"/>
    <cellStyle name="Notas 2 6 2 2 2" xfId="26060"/>
    <cellStyle name="Notas 2 6 2 3" xfId="16595"/>
    <cellStyle name="Notas 2 6 2 3 2" xfId="26061"/>
    <cellStyle name="Notas 2 6 2 4" xfId="26062"/>
    <cellStyle name="Notas 2 6 2 5" xfId="26063"/>
    <cellStyle name="Notas 2 6 3" xfId="16596"/>
    <cellStyle name="Notas 2 6 3 2" xfId="16597"/>
    <cellStyle name="Notas 2 6 3 2 2" xfId="26064"/>
    <cellStyle name="Notas 2 6 3 3" xfId="16598"/>
    <cellStyle name="Notas 2 6 3 4" xfId="26065"/>
    <cellStyle name="Notas 2 6 4" xfId="16599"/>
    <cellStyle name="Notas 2 6 4 2" xfId="26066"/>
    <cellStyle name="Notas 2 6 5" xfId="16600"/>
    <cellStyle name="Notas 2 6 5 2" xfId="26067"/>
    <cellStyle name="Notas 2 6 6" xfId="26068"/>
    <cellStyle name="Notas 2 6 7" xfId="26069"/>
    <cellStyle name="Notas 2 6 8" xfId="26070"/>
    <cellStyle name="Notas 2 7" xfId="16601"/>
    <cellStyle name="Notas 2 7 2" xfId="16602"/>
    <cellStyle name="Notas 2 7 2 2" xfId="16603"/>
    <cellStyle name="Notas 2 7 2 2 2" xfId="26071"/>
    <cellStyle name="Notas 2 7 2 3" xfId="16604"/>
    <cellStyle name="Notas 2 7 2 3 2" xfId="26072"/>
    <cellStyle name="Notas 2 7 2 4" xfId="26073"/>
    <cellStyle name="Notas 2 7 2 5" xfId="26074"/>
    <cellStyle name="Notas 2 7 3" xfId="16605"/>
    <cellStyle name="Notas 2 7 3 2" xfId="16606"/>
    <cellStyle name="Notas 2 7 3 2 2" xfId="26075"/>
    <cellStyle name="Notas 2 7 3 3" xfId="16607"/>
    <cellStyle name="Notas 2 7 3 4" xfId="26076"/>
    <cellStyle name="Notas 2 7 4" xfId="16608"/>
    <cellStyle name="Notas 2 7 4 2" xfId="26077"/>
    <cellStyle name="Notas 2 7 5" xfId="16609"/>
    <cellStyle name="Notas 2 7 5 2" xfId="26078"/>
    <cellStyle name="Notas 2 7 6" xfId="26079"/>
    <cellStyle name="Notas 2 7 7" xfId="26080"/>
    <cellStyle name="Notas 2 7 8" xfId="26081"/>
    <cellStyle name="Notas 2 8" xfId="16610"/>
    <cellStyle name="Notas 2 8 2" xfId="16611"/>
    <cellStyle name="Notas 2 8 2 2" xfId="16612"/>
    <cellStyle name="Notas 2 8 2 2 2" xfId="26082"/>
    <cellStyle name="Notas 2 8 2 3" xfId="16613"/>
    <cellStyle name="Notas 2 8 2 3 2" xfId="26083"/>
    <cellStyle name="Notas 2 8 2 4" xfId="26084"/>
    <cellStyle name="Notas 2 8 2 5" xfId="26085"/>
    <cellStyle name="Notas 2 8 3" xfId="16614"/>
    <cellStyle name="Notas 2 8 3 2" xfId="16615"/>
    <cellStyle name="Notas 2 8 3 2 2" xfId="26086"/>
    <cellStyle name="Notas 2 8 3 3" xfId="16616"/>
    <cellStyle name="Notas 2 8 3 4" xfId="26087"/>
    <cellStyle name="Notas 2 8 4" xfId="16617"/>
    <cellStyle name="Notas 2 8 4 2" xfId="26088"/>
    <cellStyle name="Notas 2 8 5" xfId="16618"/>
    <cellStyle name="Notas 2 8 5 2" xfId="26089"/>
    <cellStyle name="Notas 2 8 6" xfId="26090"/>
    <cellStyle name="Notas 2 8 7" xfId="26091"/>
    <cellStyle name="Notas 2 8 8" xfId="26092"/>
    <cellStyle name="Notas 2 9" xfId="16619"/>
    <cellStyle name="Notas 2 9 2" xfId="16620"/>
    <cellStyle name="Notas 2 9 2 2" xfId="16621"/>
    <cellStyle name="Notas 2 9 2 2 2" xfId="26093"/>
    <cellStyle name="Notas 2 9 2 3" xfId="16622"/>
    <cellStyle name="Notas 2 9 2 3 2" xfId="26094"/>
    <cellStyle name="Notas 2 9 2 4" xfId="26095"/>
    <cellStyle name="Notas 2 9 2 5" xfId="26096"/>
    <cellStyle name="Notas 2 9 3" xfId="16623"/>
    <cellStyle name="Notas 2 9 3 2" xfId="16624"/>
    <cellStyle name="Notas 2 9 3 2 2" xfId="26097"/>
    <cellStyle name="Notas 2 9 3 3" xfId="16625"/>
    <cellStyle name="Notas 2 9 3 4" xfId="26098"/>
    <cellStyle name="Notas 2 9 4" xfId="16626"/>
    <cellStyle name="Notas 2 9 4 2" xfId="26099"/>
    <cellStyle name="Notas 2 9 5" xfId="26100"/>
    <cellStyle name="Notas 2 9 5 2" xfId="26101"/>
    <cellStyle name="Notas 2 9 6" xfId="26102"/>
    <cellStyle name="Notas 2 9 7" xfId="26103"/>
    <cellStyle name="Notas 2 9 8" xfId="26104"/>
    <cellStyle name="Notas 3" xfId="16627"/>
    <cellStyle name="Notas 3 10" xfId="16628"/>
    <cellStyle name="Notas 3 10 2" xfId="16629"/>
    <cellStyle name="Notas 3 10 2 2" xfId="16630"/>
    <cellStyle name="Notas 3 10 2 2 2" xfId="26105"/>
    <cellStyle name="Notas 3 10 2 3" xfId="16631"/>
    <cellStyle name="Notas 3 10 2 3 2" xfId="26106"/>
    <cellStyle name="Notas 3 10 2 4" xfId="26107"/>
    <cellStyle name="Notas 3 10 2 5" xfId="26108"/>
    <cellStyle name="Notas 3 10 3" xfId="16632"/>
    <cellStyle name="Notas 3 10 3 2" xfId="16633"/>
    <cellStyle name="Notas 3 10 3 2 2" xfId="26109"/>
    <cellStyle name="Notas 3 10 3 3" xfId="16634"/>
    <cellStyle name="Notas 3 10 3 4" xfId="26110"/>
    <cellStyle name="Notas 3 10 4" xfId="16635"/>
    <cellStyle name="Notas 3 10 4 2" xfId="26111"/>
    <cellStyle name="Notas 3 10 5" xfId="26112"/>
    <cellStyle name="Notas 3 10 5 2" xfId="26113"/>
    <cellStyle name="Notas 3 10 6" xfId="26114"/>
    <cellStyle name="Notas 3 10 7" xfId="26115"/>
    <cellStyle name="Notas 3 10 8" xfId="26116"/>
    <cellStyle name="Notas 3 11" xfId="16636"/>
    <cellStyle name="Notas 3 11 2" xfId="16637"/>
    <cellStyle name="Notas 3 11 2 2" xfId="26117"/>
    <cellStyle name="Notas 3 11 3" xfId="16638"/>
    <cellStyle name="Notas 3 11 3 2" xfId="26118"/>
    <cellStyle name="Notas 3 11 4" xfId="26119"/>
    <cellStyle name="Notas 3 11 5" xfId="26120"/>
    <cellStyle name="Notas 3 12" xfId="16639"/>
    <cellStyle name="Notas 3 12 2" xfId="16640"/>
    <cellStyle name="Notas 3 12 2 2" xfId="26121"/>
    <cellStyle name="Notas 3 12 3" xfId="16641"/>
    <cellStyle name="Notas 3 12 4" xfId="26122"/>
    <cellStyle name="Notas 3 13" xfId="16642"/>
    <cellStyle name="Notas 3 13 2" xfId="26123"/>
    <cellStyle name="Notas 3 14" xfId="16643"/>
    <cellStyle name="Notas 3 14 2" xfId="26124"/>
    <cellStyle name="Notas 3 15" xfId="26125"/>
    <cellStyle name="Notas 3 16" xfId="26126"/>
    <cellStyle name="Notas 3 2" xfId="16644"/>
    <cellStyle name="Notas 3 2 2" xfId="16645"/>
    <cellStyle name="Notas 3 2 2 2" xfId="16646"/>
    <cellStyle name="Notas 3 2 2 2 2" xfId="16647"/>
    <cellStyle name="Notas 3 2 2 2 2 2" xfId="26127"/>
    <cellStyle name="Notas 3 2 2 2 3" xfId="16648"/>
    <cellStyle name="Notas 3 2 2 2 3 2" xfId="26128"/>
    <cellStyle name="Notas 3 2 2 2 4" xfId="26129"/>
    <cellStyle name="Notas 3 2 2 2 5" xfId="26130"/>
    <cellStyle name="Notas 3 2 2 3" xfId="16649"/>
    <cellStyle name="Notas 3 2 2 3 2" xfId="16650"/>
    <cellStyle name="Notas 3 2 2 3 2 2" xfId="26131"/>
    <cellStyle name="Notas 3 2 2 3 3" xfId="16651"/>
    <cellStyle name="Notas 3 2 2 3 4" xfId="26132"/>
    <cellStyle name="Notas 3 2 2 4" xfId="16652"/>
    <cellStyle name="Notas 3 2 2 4 2" xfId="26133"/>
    <cellStyle name="Notas 3 2 2 5" xfId="16653"/>
    <cellStyle name="Notas 3 2 2 5 2" xfId="26134"/>
    <cellStyle name="Notas 3 2 2 6" xfId="26135"/>
    <cellStyle name="Notas 3 2 2 7" xfId="26136"/>
    <cellStyle name="Notas 3 2 2 8" xfId="26137"/>
    <cellStyle name="Notas 3 2 3" xfId="16654"/>
    <cellStyle name="Notas 3 2 3 2" xfId="16655"/>
    <cellStyle name="Notas 3 2 3 2 2" xfId="26138"/>
    <cellStyle name="Notas 3 2 3 3" xfId="16656"/>
    <cellStyle name="Notas 3 2 3 3 2" xfId="26139"/>
    <cellStyle name="Notas 3 2 3 4" xfId="26140"/>
    <cellStyle name="Notas 3 2 3 5" xfId="26141"/>
    <cellStyle name="Notas 3 2 4" xfId="16657"/>
    <cellStyle name="Notas 3 2 4 2" xfId="16658"/>
    <cellStyle name="Notas 3 2 4 2 2" xfId="26142"/>
    <cellStyle name="Notas 3 2 4 3" xfId="16659"/>
    <cellStyle name="Notas 3 2 4 4" xfId="26143"/>
    <cellStyle name="Notas 3 2 5" xfId="16660"/>
    <cellStyle name="Notas 3 2 5 2" xfId="26144"/>
    <cellStyle name="Notas 3 2 6" xfId="16661"/>
    <cellStyle name="Notas 3 2 6 2" xfId="26145"/>
    <cellStyle name="Notas 3 2 7" xfId="26146"/>
    <cellStyle name="Notas 3 2 8" xfId="26147"/>
    <cellStyle name="Notas 3 2 9" xfId="26148"/>
    <cellStyle name="Notas 3 3" xfId="16662"/>
    <cellStyle name="Notas 3 3 2" xfId="16663"/>
    <cellStyle name="Notas 3 3 2 2" xfId="16664"/>
    <cellStyle name="Notas 3 3 2 2 2" xfId="26149"/>
    <cellStyle name="Notas 3 3 2 3" xfId="16665"/>
    <cellStyle name="Notas 3 3 2 3 2" xfId="26150"/>
    <cellStyle name="Notas 3 3 2 4" xfId="26151"/>
    <cellStyle name="Notas 3 3 2 5" xfId="26152"/>
    <cellStyle name="Notas 3 3 3" xfId="16666"/>
    <cellStyle name="Notas 3 3 3 2" xfId="16667"/>
    <cellStyle name="Notas 3 3 3 2 2" xfId="26153"/>
    <cellStyle name="Notas 3 3 3 3" xfId="16668"/>
    <cellStyle name="Notas 3 3 3 4" xfId="26154"/>
    <cellStyle name="Notas 3 3 4" xfId="16669"/>
    <cellStyle name="Notas 3 3 4 2" xfId="26155"/>
    <cellStyle name="Notas 3 3 5" xfId="16670"/>
    <cellStyle name="Notas 3 3 5 2" xfId="26156"/>
    <cellStyle name="Notas 3 3 6" xfId="26157"/>
    <cellStyle name="Notas 3 3 7" xfId="26158"/>
    <cellStyle name="Notas 3 3 8" xfId="26159"/>
    <cellStyle name="Notas 3 4" xfId="16671"/>
    <cellStyle name="Notas 3 4 2" xfId="16672"/>
    <cellStyle name="Notas 3 4 2 2" xfId="16673"/>
    <cellStyle name="Notas 3 4 2 2 2" xfId="26160"/>
    <cellStyle name="Notas 3 4 2 3" xfId="16674"/>
    <cellStyle name="Notas 3 4 2 3 2" xfId="26161"/>
    <cellStyle name="Notas 3 4 2 4" xfId="26162"/>
    <cellStyle name="Notas 3 4 2 5" xfId="26163"/>
    <cellStyle name="Notas 3 4 3" xfId="16675"/>
    <cellStyle name="Notas 3 4 3 2" xfId="16676"/>
    <cellStyle name="Notas 3 4 3 2 2" xfId="26164"/>
    <cellStyle name="Notas 3 4 3 3" xfId="16677"/>
    <cellStyle name="Notas 3 4 3 4" xfId="26165"/>
    <cellStyle name="Notas 3 4 4" xfId="16678"/>
    <cellStyle name="Notas 3 4 4 2" xfId="26166"/>
    <cellStyle name="Notas 3 4 5" xfId="16679"/>
    <cellStyle name="Notas 3 4 5 2" xfId="26167"/>
    <cellStyle name="Notas 3 4 6" xfId="26168"/>
    <cellStyle name="Notas 3 4 7" xfId="26169"/>
    <cellStyle name="Notas 3 4 8" xfId="26170"/>
    <cellStyle name="Notas 3 5" xfId="16680"/>
    <cellStyle name="Notas 3 5 2" xfId="16681"/>
    <cellStyle name="Notas 3 5 2 2" xfId="16682"/>
    <cellStyle name="Notas 3 5 2 2 2" xfId="26171"/>
    <cellStyle name="Notas 3 5 2 3" xfId="16683"/>
    <cellStyle name="Notas 3 5 2 3 2" xfId="26172"/>
    <cellStyle name="Notas 3 5 2 4" xfId="26173"/>
    <cellStyle name="Notas 3 5 2 5" xfId="26174"/>
    <cellStyle name="Notas 3 5 3" xfId="16684"/>
    <cellStyle name="Notas 3 5 3 2" xfId="16685"/>
    <cellStyle name="Notas 3 5 3 2 2" xfId="26175"/>
    <cellStyle name="Notas 3 5 3 3" xfId="16686"/>
    <cellStyle name="Notas 3 5 3 4" xfId="26176"/>
    <cellStyle name="Notas 3 5 4" xfId="16687"/>
    <cellStyle name="Notas 3 5 4 2" xfId="26177"/>
    <cellStyle name="Notas 3 5 5" xfId="16688"/>
    <cellStyle name="Notas 3 5 5 2" xfId="26178"/>
    <cellStyle name="Notas 3 5 6" xfId="26179"/>
    <cellStyle name="Notas 3 5 7" xfId="26180"/>
    <cellStyle name="Notas 3 5 8" xfId="26181"/>
    <cellStyle name="Notas 3 6" xfId="16689"/>
    <cellStyle name="Notas 3 6 2" xfId="16690"/>
    <cellStyle name="Notas 3 6 2 2" xfId="16691"/>
    <cellStyle name="Notas 3 6 2 2 2" xfId="26182"/>
    <cellStyle name="Notas 3 6 2 3" xfId="16692"/>
    <cellStyle name="Notas 3 6 2 3 2" xfId="26183"/>
    <cellStyle name="Notas 3 6 2 4" xfId="26184"/>
    <cellStyle name="Notas 3 6 2 5" xfId="26185"/>
    <cellStyle name="Notas 3 6 3" xfId="16693"/>
    <cellStyle name="Notas 3 6 3 2" xfId="16694"/>
    <cellStyle name="Notas 3 6 3 2 2" xfId="26186"/>
    <cellStyle name="Notas 3 6 3 3" xfId="16695"/>
    <cellStyle name="Notas 3 6 3 4" xfId="26187"/>
    <cellStyle name="Notas 3 6 4" xfId="16696"/>
    <cellStyle name="Notas 3 6 4 2" xfId="26188"/>
    <cellStyle name="Notas 3 6 5" xfId="16697"/>
    <cellStyle name="Notas 3 6 5 2" xfId="26189"/>
    <cellStyle name="Notas 3 6 6" xfId="26190"/>
    <cellStyle name="Notas 3 6 7" xfId="26191"/>
    <cellStyle name="Notas 3 6 8" xfId="26192"/>
    <cellStyle name="Notas 3 7" xfId="16698"/>
    <cellStyle name="Notas 3 7 2" xfId="16699"/>
    <cellStyle name="Notas 3 7 2 2" xfId="16700"/>
    <cellStyle name="Notas 3 7 2 2 2" xfId="26193"/>
    <cellStyle name="Notas 3 7 2 3" xfId="16701"/>
    <cellStyle name="Notas 3 7 2 3 2" xfId="26194"/>
    <cellStyle name="Notas 3 7 2 4" xfId="26195"/>
    <cellStyle name="Notas 3 7 2 5" xfId="26196"/>
    <cellStyle name="Notas 3 7 3" xfId="16702"/>
    <cellStyle name="Notas 3 7 3 2" xfId="16703"/>
    <cellStyle name="Notas 3 7 3 2 2" xfId="26197"/>
    <cellStyle name="Notas 3 7 3 3" xfId="16704"/>
    <cellStyle name="Notas 3 7 3 4" xfId="26198"/>
    <cellStyle name="Notas 3 7 4" xfId="16705"/>
    <cellStyle name="Notas 3 7 4 2" xfId="26199"/>
    <cellStyle name="Notas 3 7 5" xfId="16706"/>
    <cellStyle name="Notas 3 7 5 2" xfId="26200"/>
    <cellStyle name="Notas 3 7 6" xfId="26201"/>
    <cellStyle name="Notas 3 7 7" xfId="26202"/>
    <cellStyle name="Notas 3 7 8" xfId="26203"/>
    <cellStyle name="Notas 3 8" xfId="16707"/>
    <cellStyle name="Notas 3 8 2" xfId="16708"/>
    <cellStyle name="Notas 3 8 2 2" xfId="16709"/>
    <cellStyle name="Notas 3 8 2 2 2" xfId="26204"/>
    <cellStyle name="Notas 3 8 2 3" xfId="16710"/>
    <cellStyle name="Notas 3 8 2 3 2" xfId="26205"/>
    <cellStyle name="Notas 3 8 2 4" xfId="26206"/>
    <cellStyle name="Notas 3 8 2 5" xfId="26207"/>
    <cellStyle name="Notas 3 8 3" xfId="16711"/>
    <cellStyle name="Notas 3 8 3 2" xfId="16712"/>
    <cellStyle name="Notas 3 8 3 2 2" xfId="26208"/>
    <cellStyle name="Notas 3 8 3 3" xfId="16713"/>
    <cellStyle name="Notas 3 8 3 4" xfId="26209"/>
    <cellStyle name="Notas 3 8 4" xfId="16714"/>
    <cellStyle name="Notas 3 8 4 2" xfId="26210"/>
    <cellStyle name="Notas 3 8 5" xfId="16715"/>
    <cellStyle name="Notas 3 8 5 2" xfId="26211"/>
    <cellStyle name="Notas 3 8 6" xfId="26212"/>
    <cellStyle name="Notas 3 8 7" xfId="26213"/>
    <cellStyle name="Notas 3 8 8" xfId="26214"/>
    <cellStyle name="Notas 3 9" xfId="16716"/>
    <cellStyle name="Notas 3 9 2" xfId="16717"/>
    <cellStyle name="Notas 3 9 2 2" xfId="16718"/>
    <cellStyle name="Notas 3 9 2 2 2" xfId="26215"/>
    <cellStyle name="Notas 3 9 2 3" xfId="16719"/>
    <cellStyle name="Notas 3 9 2 3 2" xfId="26216"/>
    <cellStyle name="Notas 3 9 2 4" xfId="26217"/>
    <cellStyle name="Notas 3 9 2 5" xfId="26218"/>
    <cellStyle name="Notas 3 9 3" xfId="16720"/>
    <cellStyle name="Notas 3 9 3 2" xfId="16721"/>
    <cellStyle name="Notas 3 9 3 2 2" xfId="26219"/>
    <cellStyle name="Notas 3 9 3 3" xfId="16722"/>
    <cellStyle name="Notas 3 9 3 4" xfId="26220"/>
    <cellStyle name="Notas 3 9 4" xfId="16723"/>
    <cellStyle name="Notas 3 9 4 2" xfId="26221"/>
    <cellStyle name="Notas 3 9 5" xfId="26222"/>
    <cellStyle name="Notas 3 9 5 2" xfId="26223"/>
    <cellStyle name="Notas 3 9 6" xfId="26224"/>
    <cellStyle name="Notas 3 9 7" xfId="26225"/>
    <cellStyle name="Notas 3 9 8" xfId="26226"/>
    <cellStyle name="Notas 4" xfId="16724"/>
    <cellStyle name="Notas 4 10" xfId="16725"/>
    <cellStyle name="Notas 4 10 2" xfId="16726"/>
    <cellStyle name="Notas 4 10 2 2" xfId="16727"/>
    <cellStyle name="Notas 4 10 2 2 2" xfId="26227"/>
    <cellStyle name="Notas 4 10 2 3" xfId="16728"/>
    <cellStyle name="Notas 4 10 2 3 2" xfId="26228"/>
    <cellStyle name="Notas 4 10 2 4" xfId="26229"/>
    <cellStyle name="Notas 4 10 2 5" xfId="26230"/>
    <cellStyle name="Notas 4 10 3" xfId="16729"/>
    <cellStyle name="Notas 4 10 3 2" xfId="16730"/>
    <cellStyle name="Notas 4 10 3 2 2" xfId="26231"/>
    <cellStyle name="Notas 4 10 3 3" xfId="16731"/>
    <cellStyle name="Notas 4 10 3 4" xfId="26232"/>
    <cellStyle name="Notas 4 10 4" xfId="16732"/>
    <cellStyle name="Notas 4 10 4 2" xfId="26233"/>
    <cellStyle name="Notas 4 10 5" xfId="26234"/>
    <cellStyle name="Notas 4 10 5 2" xfId="26235"/>
    <cellStyle name="Notas 4 10 6" xfId="26236"/>
    <cellStyle name="Notas 4 10 7" xfId="26237"/>
    <cellStyle name="Notas 4 10 8" xfId="26238"/>
    <cellStyle name="Notas 4 11" xfId="16733"/>
    <cellStyle name="Notas 4 11 2" xfId="16734"/>
    <cellStyle name="Notas 4 11 2 2" xfId="26239"/>
    <cellStyle name="Notas 4 11 3" xfId="16735"/>
    <cellStyle name="Notas 4 11 3 2" xfId="26240"/>
    <cellStyle name="Notas 4 11 4" xfId="26241"/>
    <cellStyle name="Notas 4 11 5" xfId="26242"/>
    <cellStyle name="Notas 4 12" xfId="16736"/>
    <cellStyle name="Notas 4 12 2" xfId="16737"/>
    <cellStyle name="Notas 4 12 2 2" xfId="26243"/>
    <cellStyle name="Notas 4 12 3" xfId="16738"/>
    <cellStyle name="Notas 4 12 4" xfId="26244"/>
    <cellStyle name="Notas 4 13" xfId="16739"/>
    <cellStyle name="Notas 4 13 2" xfId="26245"/>
    <cellStyle name="Notas 4 14" xfId="16740"/>
    <cellStyle name="Notas 4 14 2" xfId="26246"/>
    <cellStyle name="Notas 4 15" xfId="26247"/>
    <cellStyle name="Notas 4 16" xfId="26248"/>
    <cellStyle name="Notas 4 2" xfId="16741"/>
    <cellStyle name="Notas 4 2 2" xfId="16742"/>
    <cellStyle name="Notas 4 2 2 2" xfId="16743"/>
    <cellStyle name="Notas 4 2 2 2 2" xfId="16744"/>
    <cellStyle name="Notas 4 2 2 2 2 2" xfId="26249"/>
    <cellStyle name="Notas 4 2 2 2 3" xfId="16745"/>
    <cellStyle name="Notas 4 2 2 2 3 2" xfId="26250"/>
    <cellStyle name="Notas 4 2 2 2 4" xfId="26251"/>
    <cellStyle name="Notas 4 2 2 2 5" xfId="26252"/>
    <cellStyle name="Notas 4 2 2 3" xfId="16746"/>
    <cellStyle name="Notas 4 2 2 3 2" xfId="16747"/>
    <cellStyle name="Notas 4 2 2 3 2 2" xfId="26253"/>
    <cellStyle name="Notas 4 2 2 3 3" xfId="16748"/>
    <cellStyle name="Notas 4 2 2 3 4" xfId="26254"/>
    <cellStyle name="Notas 4 2 2 4" xfId="16749"/>
    <cellStyle name="Notas 4 2 2 4 2" xfId="26255"/>
    <cellStyle name="Notas 4 2 2 5" xfId="16750"/>
    <cellStyle name="Notas 4 2 2 5 2" xfId="26256"/>
    <cellStyle name="Notas 4 2 2 6" xfId="26257"/>
    <cellStyle name="Notas 4 2 2 7" xfId="26258"/>
    <cellStyle name="Notas 4 2 2 8" xfId="26259"/>
    <cellStyle name="Notas 4 2 3" xfId="16751"/>
    <cellStyle name="Notas 4 2 3 2" xfId="16752"/>
    <cellStyle name="Notas 4 2 3 2 2" xfId="26260"/>
    <cellStyle name="Notas 4 2 3 3" xfId="16753"/>
    <cellStyle name="Notas 4 2 3 3 2" xfId="26261"/>
    <cellStyle name="Notas 4 2 3 4" xfId="26262"/>
    <cellStyle name="Notas 4 2 3 5" xfId="26263"/>
    <cellStyle name="Notas 4 2 4" xfId="16754"/>
    <cellStyle name="Notas 4 2 4 2" xfId="16755"/>
    <cellStyle name="Notas 4 2 4 2 2" xfId="26264"/>
    <cellStyle name="Notas 4 2 4 3" xfId="16756"/>
    <cellStyle name="Notas 4 2 4 4" xfId="26265"/>
    <cellStyle name="Notas 4 2 5" xfId="16757"/>
    <cellStyle name="Notas 4 2 5 2" xfId="26266"/>
    <cellStyle name="Notas 4 2 6" xfId="16758"/>
    <cellStyle name="Notas 4 2 6 2" xfId="26267"/>
    <cellStyle name="Notas 4 2 7" xfId="26268"/>
    <cellStyle name="Notas 4 2 8" xfId="26269"/>
    <cellStyle name="Notas 4 2 9" xfId="26270"/>
    <cellStyle name="Notas 4 3" xfId="16759"/>
    <cellStyle name="Notas 4 3 2" xfId="16760"/>
    <cellStyle name="Notas 4 3 2 2" xfId="16761"/>
    <cellStyle name="Notas 4 3 2 2 2" xfId="26271"/>
    <cellStyle name="Notas 4 3 2 3" xfId="16762"/>
    <cellStyle name="Notas 4 3 2 3 2" xfId="26272"/>
    <cellStyle name="Notas 4 3 2 4" xfId="26273"/>
    <cellStyle name="Notas 4 3 2 5" xfId="26274"/>
    <cellStyle name="Notas 4 3 3" xfId="16763"/>
    <cellStyle name="Notas 4 3 3 2" xfId="16764"/>
    <cellStyle name="Notas 4 3 3 2 2" xfId="26275"/>
    <cellStyle name="Notas 4 3 3 3" xfId="16765"/>
    <cellStyle name="Notas 4 3 3 4" xfId="26276"/>
    <cellStyle name="Notas 4 3 4" xfId="16766"/>
    <cellStyle name="Notas 4 3 4 2" xfId="26277"/>
    <cellStyle name="Notas 4 3 5" xfId="16767"/>
    <cellStyle name="Notas 4 3 5 2" xfId="26278"/>
    <cellStyle name="Notas 4 3 6" xfId="26279"/>
    <cellStyle name="Notas 4 3 7" xfId="26280"/>
    <cellStyle name="Notas 4 3 8" xfId="26281"/>
    <cellStyle name="Notas 4 4" xfId="16768"/>
    <cellStyle name="Notas 4 4 2" xfId="16769"/>
    <cellStyle name="Notas 4 4 2 2" xfId="16770"/>
    <cellStyle name="Notas 4 4 2 2 2" xfId="26282"/>
    <cellStyle name="Notas 4 4 2 3" xfId="16771"/>
    <cellStyle name="Notas 4 4 2 3 2" xfId="26283"/>
    <cellStyle name="Notas 4 4 2 4" xfId="26284"/>
    <cellStyle name="Notas 4 4 2 5" xfId="26285"/>
    <cellStyle name="Notas 4 4 3" xfId="16772"/>
    <cellStyle name="Notas 4 4 3 2" xfId="16773"/>
    <cellStyle name="Notas 4 4 3 2 2" xfId="26286"/>
    <cellStyle name="Notas 4 4 3 3" xfId="16774"/>
    <cellStyle name="Notas 4 4 3 4" xfId="26287"/>
    <cellStyle name="Notas 4 4 4" xfId="16775"/>
    <cellStyle name="Notas 4 4 4 2" xfId="26288"/>
    <cellStyle name="Notas 4 4 5" xfId="16776"/>
    <cellStyle name="Notas 4 4 5 2" xfId="26289"/>
    <cellStyle name="Notas 4 4 6" xfId="26290"/>
    <cellStyle name="Notas 4 4 7" xfId="26291"/>
    <cellStyle name="Notas 4 4 8" xfId="26292"/>
    <cellStyle name="Notas 4 5" xfId="16777"/>
    <cellStyle name="Notas 4 5 2" xfId="16778"/>
    <cellStyle name="Notas 4 5 2 2" xfId="16779"/>
    <cellStyle name="Notas 4 5 2 2 2" xfId="26293"/>
    <cellStyle name="Notas 4 5 2 3" xfId="16780"/>
    <cellStyle name="Notas 4 5 2 3 2" xfId="26294"/>
    <cellStyle name="Notas 4 5 2 4" xfId="26295"/>
    <cellStyle name="Notas 4 5 2 5" xfId="26296"/>
    <cellStyle name="Notas 4 5 3" xfId="16781"/>
    <cellStyle name="Notas 4 5 3 2" xfId="16782"/>
    <cellStyle name="Notas 4 5 3 2 2" xfId="26297"/>
    <cellStyle name="Notas 4 5 3 3" xfId="16783"/>
    <cellStyle name="Notas 4 5 3 4" xfId="26298"/>
    <cellStyle name="Notas 4 5 4" xfId="16784"/>
    <cellStyle name="Notas 4 5 4 2" xfId="26299"/>
    <cellStyle name="Notas 4 5 5" xfId="16785"/>
    <cellStyle name="Notas 4 5 5 2" xfId="26300"/>
    <cellStyle name="Notas 4 5 6" xfId="26301"/>
    <cellStyle name="Notas 4 5 7" xfId="26302"/>
    <cellStyle name="Notas 4 5 8" xfId="26303"/>
    <cellStyle name="Notas 4 6" xfId="16786"/>
    <cellStyle name="Notas 4 6 2" xfId="16787"/>
    <cellStyle name="Notas 4 6 2 2" xfId="16788"/>
    <cellStyle name="Notas 4 6 2 2 2" xfId="26304"/>
    <cellStyle name="Notas 4 6 2 3" xfId="16789"/>
    <cellStyle name="Notas 4 6 2 3 2" xfId="26305"/>
    <cellStyle name="Notas 4 6 2 4" xfId="26306"/>
    <cellStyle name="Notas 4 6 2 5" xfId="26307"/>
    <cellStyle name="Notas 4 6 3" xfId="16790"/>
    <cellStyle name="Notas 4 6 3 2" xfId="16791"/>
    <cellStyle name="Notas 4 6 3 2 2" xfId="26308"/>
    <cellStyle name="Notas 4 6 3 3" xfId="16792"/>
    <cellStyle name="Notas 4 6 3 4" xfId="26309"/>
    <cellStyle name="Notas 4 6 4" xfId="16793"/>
    <cellStyle name="Notas 4 6 4 2" xfId="26310"/>
    <cellStyle name="Notas 4 6 5" xfId="16794"/>
    <cellStyle name="Notas 4 6 5 2" xfId="26311"/>
    <cellStyle name="Notas 4 6 6" xfId="26312"/>
    <cellStyle name="Notas 4 6 7" xfId="26313"/>
    <cellStyle name="Notas 4 6 8" xfId="26314"/>
    <cellStyle name="Notas 4 7" xfId="16795"/>
    <cellStyle name="Notas 4 7 2" xfId="16796"/>
    <cellStyle name="Notas 4 7 2 2" xfId="16797"/>
    <cellStyle name="Notas 4 7 2 2 2" xfId="26315"/>
    <cellStyle name="Notas 4 7 2 3" xfId="16798"/>
    <cellStyle name="Notas 4 7 2 3 2" xfId="26316"/>
    <cellStyle name="Notas 4 7 2 4" xfId="26317"/>
    <cellStyle name="Notas 4 7 2 5" xfId="26318"/>
    <cellStyle name="Notas 4 7 3" xfId="16799"/>
    <cellStyle name="Notas 4 7 3 2" xfId="16800"/>
    <cellStyle name="Notas 4 7 3 2 2" xfId="26319"/>
    <cellStyle name="Notas 4 7 3 3" xfId="16801"/>
    <cellStyle name="Notas 4 7 3 4" xfId="26320"/>
    <cellStyle name="Notas 4 7 4" xfId="16802"/>
    <cellStyle name="Notas 4 7 4 2" xfId="26321"/>
    <cellStyle name="Notas 4 7 5" xfId="16803"/>
    <cellStyle name="Notas 4 7 5 2" xfId="26322"/>
    <cellStyle name="Notas 4 7 6" xfId="26323"/>
    <cellStyle name="Notas 4 7 7" xfId="26324"/>
    <cellStyle name="Notas 4 7 8" xfId="26325"/>
    <cellStyle name="Notas 4 8" xfId="16804"/>
    <cellStyle name="Notas 4 8 2" xfId="16805"/>
    <cellStyle name="Notas 4 8 2 2" xfId="16806"/>
    <cellStyle name="Notas 4 8 2 2 2" xfId="26326"/>
    <cellStyle name="Notas 4 8 2 3" xfId="16807"/>
    <cellStyle name="Notas 4 8 2 3 2" xfId="26327"/>
    <cellStyle name="Notas 4 8 2 4" xfId="26328"/>
    <cellStyle name="Notas 4 8 2 5" xfId="26329"/>
    <cellStyle name="Notas 4 8 3" xfId="16808"/>
    <cellStyle name="Notas 4 8 3 2" xfId="16809"/>
    <cellStyle name="Notas 4 8 3 2 2" xfId="26330"/>
    <cellStyle name="Notas 4 8 3 3" xfId="16810"/>
    <cellStyle name="Notas 4 8 3 4" xfId="26331"/>
    <cellStyle name="Notas 4 8 4" xfId="16811"/>
    <cellStyle name="Notas 4 8 4 2" xfId="26332"/>
    <cellStyle name="Notas 4 8 5" xfId="16812"/>
    <cellStyle name="Notas 4 8 5 2" xfId="26333"/>
    <cellStyle name="Notas 4 8 6" xfId="26334"/>
    <cellStyle name="Notas 4 8 7" xfId="26335"/>
    <cellStyle name="Notas 4 8 8" xfId="26336"/>
    <cellStyle name="Notas 4 9" xfId="16813"/>
    <cellStyle name="Notas 4 9 2" xfId="16814"/>
    <cellStyle name="Notas 4 9 2 2" xfId="16815"/>
    <cellStyle name="Notas 4 9 2 2 2" xfId="26337"/>
    <cellStyle name="Notas 4 9 2 3" xfId="16816"/>
    <cellStyle name="Notas 4 9 2 3 2" xfId="26338"/>
    <cellStyle name="Notas 4 9 2 4" xfId="26339"/>
    <cellStyle name="Notas 4 9 2 5" xfId="26340"/>
    <cellStyle name="Notas 4 9 3" xfId="16817"/>
    <cellStyle name="Notas 4 9 3 2" xfId="16818"/>
    <cellStyle name="Notas 4 9 3 2 2" xfId="26341"/>
    <cellStyle name="Notas 4 9 3 3" xfId="16819"/>
    <cellStyle name="Notas 4 9 3 4" xfId="26342"/>
    <cellStyle name="Notas 4 9 4" xfId="16820"/>
    <cellStyle name="Notas 4 9 4 2" xfId="26343"/>
    <cellStyle name="Notas 4 9 5" xfId="26344"/>
    <cellStyle name="Notas 4 9 5 2" xfId="26345"/>
    <cellStyle name="Notas 4 9 6" xfId="26346"/>
    <cellStyle name="Notas 4 9 7" xfId="26347"/>
    <cellStyle name="Notas 4 9 8" xfId="26348"/>
    <cellStyle name="Notas 5" xfId="16821"/>
    <cellStyle name="Note" xfId="16822"/>
    <cellStyle name="Note 10" xfId="16823"/>
    <cellStyle name="Note 10 2" xfId="16824"/>
    <cellStyle name="Note 10 2 2" xfId="16825"/>
    <cellStyle name="Note 10 2 2 2" xfId="26349"/>
    <cellStyle name="Note 10 2 3" xfId="16826"/>
    <cellStyle name="Note 10 2 3 2" xfId="26350"/>
    <cellStyle name="Note 10 2 4" xfId="26351"/>
    <cellStyle name="Note 10 2 5" xfId="26352"/>
    <cellStyle name="Note 10 3" xfId="16827"/>
    <cellStyle name="Note 10 3 2" xfId="16828"/>
    <cellStyle name="Note 10 3 2 2" xfId="26353"/>
    <cellStyle name="Note 10 3 3" xfId="16829"/>
    <cellStyle name="Note 10 3 4" xfId="26354"/>
    <cellStyle name="Note 10 4" xfId="16830"/>
    <cellStyle name="Note 10 4 2" xfId="26355"/>
    <cellStyle name="Note 10 5" xfId="26356"/>
    <cellStyle name="Note 10 5 2" xfId="26357"/>
    <cellStyle name="Note 10 6" xfId="26358"/>
    <cellStyle name="Note 10 7" xfId="26359"/>
    <cellStyle name="Note 10 8" xfId="26360"/>
    <cellStyle name="Note 11" xfId="16831"/>
    <cellStyle name="Note 11 2" xfId="16832"/>
    <cellStyle name="Note 11 2 2" xfId="26361"/>
    <cellStyle name="Note 11 3" xfId="16833"/>
    <cellStyle name="Note 11 3 2" xfId="26362"/>
    <cellStyle name="Note 11 4" xfId="26363"/>
    <cellStyle name="Note 11 5" xfId="26364"/>
    <cellStyle name="Note 12" xfId="16834"/>
    <cellStyle name="Note 12 2" xfId="16835"/>
    <cellStyle name="Note 12 2 2" xfId="26365"/>
    <cellStyle name="Note 12 3" xfId="16836"/>
    <cellStyle name="Note 12 4" xfId="26366"/>
    <cellStyle name="Note 13" xfId="16837"/>
    <cellStyle name="Note 13 2" xfId="26367"/>
    <cellStyle name="Note 14" xfId="16838"/>
    <cellStyle name="Note 14 2" xfId="26368"/>
    <cellStyle name="Note 15" xfId="26369"/>
    <cellStyle name="Note 16" xfId="26370"/>
    <cellStyle name="Note 2" xfId="16839"/>
    <cellStyle name="Note 2 10" xfId="16840"/>
    <cellStyle name="Note 2 10 2" xfId="16841"/>
    <cellStyle name="Note 2 10 2 2" xfId="26371"/>
    <cellStyle name="Note 2 10 3" xfId="16842"/>
    <cellStyle name="Note 2 10 3 2" xfId="26372"/>
    <cellStyle name="Note 2 10 4" xfId="26373"/>
    <cellStyle name="Note 2 10 5" xfId="26374"/>
    <cellStyle name="Note 2 11" xfId="16843"/>
    <cellStyle name="Note 2 11 2" xfId="16844"/>
    <cellStyle name="Note 2 11 2 2" xfId="26375"/>
    <cellStyle name="Note 2 11 3" xfId="16845"/>
    <cellStyle name="Note 2 11 4" xfId="26376"/>
    <cellStyle name="Note 2 12" xfId="16846"/>
    <cellStyle name="Note 2 12 2" xfId="26377"/>
    <cellStyle name="Note 2 13" xfId="16847"/>
    <cellStyle name="Note 2 13 2" xfId="26378"/>
    <cellStyle name="Note 2 14" xfId="26379"/>
    <cellStyle name="Note 2 15" xfId="26380"/>
    <cellStyle name="Note 2 2" xfId="16848"/>
    <cellStyle name="Note 2 2 2" xfId="16849"/>
    <cellStyle name="Note 2 2 2 2" xfId="16850"/>
    <cellStyle name="Note 2 2 2 2 2" xfId="16851"/>
    <cellStyle name="Note 2 2 2 2 2 2" xfId="26381"/>
    <cellStyle name="Note 2 2 2 2 3" xfId="16852"/>
    <cellStyle name="Note 2 2 2 2 3 2" xfId="26382"/>
    <cellStyle name="Note 2 2 2 2 4" xfId="26383"/>
    <cellStyle name="Note 2 2 2 2 5" xfId="26384"/>
    <cellStyle name="Note 2 2 2 3" xfId="16853"/>
    <cellStyle name="Note 2 2 2 3 2" xfId="16854"/>
    <cellStyle name="Note 2 2 2 3 2 2" xfId="26385"/>
    <cellStyle name="Note 2 2 2 3 3" xfId="16855"/>
    <cellStyle name="Note 2 2 2 3 4" xfId="26386"/>
    <cellStyle name="Note 2 2 2 4" xfId="16856"/>
    <cellStyle name="Note 2 2 2 4 2" xfId="26387"/>
    <cellStyle name="Note 2 2 2 5" xfId="16857"/>
    <cellStyle name="Note 2 2 2 5 2" xfId="26388"/>
    <cellStyle name="Note 2 2 2 6" xfId="26389"/>
    <cellStyle name="Note 2 2 2 7" xfId="26390"/>
    <cellStyle name="Note 2 2 2 8" xfId="26391"/>
    <cellStyle name="Note 2 2 3" xfId="16858"/>
    <cellStyle name="Note 2 2 3 2" xfId="16859"/>
    <cellStyle name="Note 2 2 3 2 2" xfId="26392"/>
    <cellStyle name="Note 2 2 3 3" xfId="16860"/>
    <cellStyle name="Note 2 2 3 3 2" xfId="26393"/>
    <cellStyle name="Note 2 2 3 4" xfId="26394"/>
    <cellStyle name="Note 2 2 3 5" xfId="26395"/>
    <cellStyle name="Note 2 2 4" xfId="16861"/>
    <cellStyle name="Note 2 2 4 2" xfId="16862"/>
    <cellStyle name="Note 2 2 4 2 2" xfId="26396"/>
    <cellStyle name="Note 2 2 4 3" xfId="16863"/>
    <cellStyle name="Note 2 2 4 4" xfId="26397"/>
    <cellStyle name="Note 2 2 5" xfId="16864"/>
    <cellStyle name="Note 2 2 5 2" xfId="26398"/>
    <cellStyle name="Note 2 2 6" xfId="16865"/>
    <cellStyle name="Note 2 2 6 2" xfId="26399"/>
    <cellStyle name="Note 2 2 7" xfId="26400"/>
    <cellStyle name="Note 2 2 8" xfId="26401"/>
    <cellStyle name="Note 2 2 9" xfId="26402"/>
    <cellStyle name="Note 2 3" xfId="16866"/>
    <cellStyle name="Note 2 3 2" xfId="16867"/>
    <cellStyle name="Note 2 3 2 2" xfId="16868"/>
    <cellStyle name="Note 2 3 2 2 2" xfId="26403"/>
    <cellStyle name="Note 2 3 2 3" xfId="16869"/>
    <cellStyle name="Note 2 3 2 3 2" xfId="26404"/>
    <cellStyle name="Note 2 3 2 4" xfId="26405"/>
    <cellStyle name="Note 2 3 2 5" xfId="26406"/>
    <cellStyle name="Note 2 3 3" xfId="16870"/>
    <cellStyle name="Note 2 3 3 2" xfId="16871"/>
    <cellStyle name="Note 2 3 3 2 2" xfId="26407"/>
    <cellStyle name="Note 2 3 3 3" xfId="16872"/>
    <cellStyle name="Note 2 3 3 4" xfId="26408"/>
    <cellStyle name="Note 2 3 4" xfId="16873"/>
    <cellStyle name="Note 2 3 4 2" xfId="26409"/>
    <cellStyle name="Note 2 3 5" xfId="16874"/>
    <cellStyle name="Note 2 3 5 2" xfId="26410"/>
    <cellStyle name="Note 2 3 6" xfId="26411"/>
    <cellStyle name="Note 2 3 7" xfId="26412"/>
    <cellStyle name="Note 2 3 8" xfId="26413"/>
    <cellStyle name="Note 2 4" xfId="16875"/>
    <cellStyle name="Note 2 4 2" xfId="16876"/>
    <cellStyle name="Note 2 4 2 2" xfId="16877"/>
    <cellStyle name="Note 2 4 2 2 2" xfId="26414"/>
    <cellStyle name="Note 2 4 2 3" xfId="16878"/>
    <cellStyle name="Note 2 4 2 3 2" xfId="26415"/>
    <cellStyle name="Note 2 4 2 4" xfId="26416"/>
    <cellStyle name="Note 2 4 2 5" xfId="26417"/>
    <cellStyle name="Note 2 4 3" xfId="16879"/>
    <cellStyle name="Note 2 4 3 2" xfId="16880"/>
    <cellStyle name="Note 2 4 3 2 2" xfId="26418"/>
    <cellStyle name="Note 2 4 3 3" xfId="16881"/>
    <cellStyle name="Note 2 4 3 4" xfId="26419"/>
    <cellStyle name="Note 2 4 4" xfId="16882"/>
    <cellStyle name="Note 2 4 4 2" xfId="26420"/>
    <cellStyle name="Note 2 4 5" xfId="16883"/>
    <cellStyle name="Note 2 4 5 2" xfId="26421"/>
    <cellStyle name="Note 2 4 6" xfId="26422"/>
    <cellStyle name="Note 2 4 7" xfId="26423"/>
    <cellStyle name="Note 2 4 8" xfId="26424"/>
    <cellStyle name="Note 2 5" xfId="16884"/>
    <cellStyle name="Note 2 5 2" xfId="16885"/>
    <cellStyle name="Note 2 5 2 2" xfId="16886"/>
    <cellStyle name="Note 2 5 2 2 2" xfId="26425"/>
    <cellStyle name="Note 2 5 2 3" xfId="16887"/>
    <cellStyle name="Note 2 5 2 3 2" xfId="26426"/>
    <cellStyle name="Note 2 5 2 4" xfId="26427"/>
    <cellStyle name="Note 2 5 2 5" xfId="26428"/>
    <cellStyle name="Note 2 5 3" xfId="16888"/>
    <cellStyle name="Note 2 5 3 2" xfId="16889"/>
    <cellStyle name="Note 2 5 3 2 2" xfId="26429"/>
    <cellStyle name="Note 2 5 3 3" xfId="16890"/>
    <cellStyle name="Note 2 5 3 4" xfId="26430"/>
    <cellStyle name="Note 2 5 4" xfId="16891"/>
    <cellStyle name="Note 2 5 4 2" xfId="26431"/>
    <cellStyle name="Note 2 5 5" xfId="16892"/>
    <cellStyle name="Note 2 5 5 2" xfId="26432"/>
    <cellStyle name="Note 2 5 6" xfId="26433"/>
    <cellStyle name="Note 2 5 7" xfId="26434"/>
    <cellStyle name="Note 2 5 8" xfId="26435"/>
    <cellStyle name="Note 2 6" xfId="16893"/>
    <cellStyle name="Note 2 6 2" xfId="16894"/>
    <cellStyle name="Note 2 6 2 2" xfId="16895"/>
    <cellStyle name="Note 2 6 2 2 2" xfId="26436"/>
    <cellStyle name="Note 2 6 2 3" xfId="16896"/>
    <cellStyle name="Note 2 6 2 3 2" xfId="26437"/>
    <cellStyle name="Note 2 6 2 4" xfId="26438"/>
    <cellStyle name="Note 2 6 2 5" xfId="26439"/>
    <cellStyle name="Note 2 6 3" xfId="16897"/>
    <cellStyle name="Note 2 6 3 2" xfId="16898"/>
    <cellStyle name="Note 2 6 3 2 2" xfId="26440"/>
    <cellStyle name="Note 2 6 3 3" xfId="16899"/>
    <cellStyle name="Note 2 6 3 4" xfId="26441"/>
    <cellStyle name="Note 2 6 4" xfId="16900"/>
    <cellStyle name="Note 2 6 4 2" xfId="26442"/>
    <cellStyle name="Note 2 6 5" xfId="16901"/>
    <cellStyle name="Note 2 6 5 2" xfId="26443"/>
    <cellStyle name="Note 2 6 6" xfId="26444"/>
    <cellStyle name="Note 2 6 7" xfId="26445"/>
    <cellStyle name="Note 2 6 8" xfId="26446"/>
    <cellStyle name="Note 2 7" xfId="16902"/>
    <cellStyle name="Note 2 7 2" xfId="16903"/>
    <cellStyle name="Note 2 7 2 2" xfId="16904"/>
    <cellStyle name="Note 2 7 2 2 2" xfId="26447"/>
    <cellStyle name="Note 2 7 2 3" xfId="16905"/>
    <cellStyle name="Note 2 7 2 3 2" xfId="26448"/>
    <cellStyle name="Note 2 7 2 4" xfId="26449"/>
    <cellStyle name="Note 2 7 2 5" xfId="26450"/>
    <cellStyle name="Note 2 7 3" xfId="16906"/>
    <cellStyle name="Note 2 7 3 2" xfId="16907"/>
    <cellStyle name="Note 2 7 3 2 2" xfId="26451"/>
    <cellStyle name="Note 2 7 3 3" xfId="16908"/>
    <cellStyle name="Note 2 7 3 4" xfId="26452"/>
    <cellStyle name="Note 2 7 4" xfId="16909"/>
    <cellStyle name="Note 2 7 4 2" xfId="26453"/>
    <cellStyle name="Note 2 7 5" xfId="16910"/>
    <cellStyle name="Note 2 7 5 2" xfId="26454"/>
    <cellStyle name="Note 2 7 6" xfId="26455"/>
    <cellStyle name="Note 2 7 7" xfId="26456"/>
    <cellStyle name="Note 2 7 8" xfId="26457"/>
    <cellStyle name="Note 2 8" xfId="16911"/>
    <cellStyle name="Note 2 8 2" xfId="16912"/>
    <cellStyle name="Note 2 8 2 2" xfId="16913"/>
    <cellStyle name="Note 2 8 2 2 2" xfId="26458"/>
    <cellStyle name="Note 2 8 2 3" xfId="16914"/>
    <cellStyle name="Note 2 8 2 3 2" xfId="26459"/>
    <cellStyle name="Note 2 8 2 4" xfId="26460"/>
    <cellStyle name="Note 2 8 2 5" xfId="26461"/>
    <cellStyle name="Note 2 8 3" xfId="16915"/>
    <cellStyle name="Note 2 8 3 2" xfId="16916"/>
    <cellStyle name="Note 2 8 3 2 2" xfId="26462"/>
    <cellStyle name="Note 2 8 3 3" xfId="16917"/>
    <cellStyle name="Note 2 8 3 4" xfId="26463"/>
    <cellStyle name="Note 2 8 4" xfId="16918"/>
    <cellStyle name="Note 2 8 4 2" xfId="26464"/>
    <cellStyle name="Note 2 8 5" xfId="26465"/>
    <cellStyle name="Note 2 8 5 2" xfId="26466"/>
    <cellStyle name="Note 2 8 6" xfId="26467"/>
    <cellStyle name="Note 2 8 7" xfId="26468"/>
    <cellStyle name="Note 2 8 8" xfId="26469"/>
    <cellStyle name="Note 2 9" xfId="16919"/>
    <cellStyle name="Note 2 9 2" xfId="16920"/>
    <cellStyle name="Note 2 9 2 2" xfId="16921"/>
    <cellStyle name="Note 2 9 2 2 2" xfId="26470"/>
    <cellStyle name="Note 2 9 2 3" xfId="16922"/>
    <cellStyle name="Note 2 9 2 3 2" xfId="26471"/>
    <cellStyle name="Note 2 9 2 4" xfId="26472"/>
    <cellStyle name="Note 2 9 2 5" xfId="26473"/>
    <cellStyle name="Note 2 9 3" xfId="16923"/>
    <cellStyle name="Note 2 9 3 2" xfId="16924"/>
    <cellStyle name="Note 2 9 3 2 2" xfId="26474"/>
    <cellStyle name="Note 2 9 3 3" xfId="16925"/>
    <cellStyle name="Note 2 9 3 4" xfId="26475"/>
    <cellStyle name="Note 2 9 4" xfId="16926"/>
    <cellStyle name="Note 2 9 4 2" xfId="26476"/>
    <cellStyle name="Note 2 9 5" xfId="26477"/>
    <cellStyle name="Note 2 9 5 2" xfId="26478"/>
    <cellStyle name="Note 2 9 6" xfId="26479"/>
    <cellStyle name="Note 2 9 7" xfId="26480"/>
    <cellStyle name="Note 2 9 8" xfId="26481"/>
    <cellStyle name="Note 3" xfId="16927"/>
    <cellStyle name="Note 3 2" xfId="16928"/>
    <cellStyle name="Note 3 2 2" xfId="16929"/>
    <cellStyle name="Note 3 2 2 2" xfId="16930"/>
    <cellStyle name="Note 3 2 2 2 2" xfId="26482"/>
    <cellStyle name="Note 3 2 2 3" xfId="16931"/>
    <cellStyle name="Note 3 2 2 3 2" xfId="26483"/>
    <cellStyle name="Note 3 2 2 4" xfId="26484"/>
    <cellStyle name="Note 3 2 2 5" xfId="26485"/>
    <cellStyle name="Note 3 2 3" xfId="16932"/>
    <cellStyle name="Note 3 2 3 2" xfId="16933"/>
    <cellStyle name="Note 3 2 3 2 2" xfId="26486"/>
    <cellStyle name="Note 3 2 3 3" xfId="16934"/>
    <cellStyle name="Note 3 2 3 4" xfId="26487"/>
    <cellStyle name="Note 3 2 4" xfId="16935"/>
    <cellStyle name="Note 3 2 4 2" xfId="26488"/>
    <cellStyle name="Note 3 2 5" xfId="16936"/>
    <cellStyle name="Note 3 2 5 2" xfId="26489"/>
    <cellStyle name="Note 3 2 6" xfId="26490"/>
    <cellStyle name="Note 3 2 7" xfId="26491"/>
    <cellStyle name="Note 3 2 8" xfId="26492"/>
    <cellStyle name="Note 3 3" xfId="16937"/>
    <cellStyle name="Note 3 3 2" xfId="16938"/>
    <cellStyle name="Note 3 3 2 2" xfId="26493"/>
    <cellStyle name="Note 3 3 3" xfId="16939"/>
    <cellStyle name="Note 3 3 3 2" xfId="26494"/>
    <cellStyle name="Note 3 3 4" xfId="26495"/>
    <cellStyle name="Note 3 3 5" xfId="26496"/>
    <cellStyle name="Note 3 4" xfId="16940"/>
    <cellStyle name="Note 3 4 2" xfId="16941"/>
    <cellStyle name="Note 3 4 2 2" xfId="26497"/>
    <cellStyle name="Note 3 4 3" xfId="16942"/>
    <cellStyle name="Note 3 4 4" xfId="26498"/>
    <cellStyle name="Note 3 5" xfId="16943"/>
    <cellStyle name="Note 3 5 2" xfId="26499"/>
    <cellStyle name="Note 3 6" xfId="16944"/>
    <cellStyle name="Note 3 6 2" xfId="26500"/>
    <cellStyle name="Note 3 7" xfId="26501"/>
    <cellStyle name="Note 3 8" xfId="26502"/>
    <cellStyle name="Note 3 9" xfId="26503"/>
    <cellStyle name="Note 4" xfId="16945"/>
    <cellStyle name="Note 4 2" xfId="16946"/>
    <cellStyle name="Note 4 2 2" xfId="16947"/>
    <cellStyle name="Note 4 2 2 2" xfId="26504"/>
    <cellStyle name="Note 4 2 3" xfId="16948"/>
    <cellStyle name="Note 4 2 3 2" xfId="26505"/>
    <cellStyle name="Note 4 2 4" xfId="26506"/>
    <cellStyle name="Note 4 2 5" xfId="26507"/>
    <cellStyle name="Note 4 3" xfId="16949"/>
    <cellStyle name="Note 4 3 2" xfId="16950"/>
    <cellStyle name="Note 4 3 2 2" xfId="26508"/>
    <cellStyle name="Note 4 3 3" xfId="16951"/>
    <cellStyle name="Note 4 3 4" xfId="26509"/>
    <cellStyle name="Note 4 4" xfId="16952"/>
    <cellStyle name="Note 4 4 2" xfId="26510"/>
    <cellStyle name="Note 4 5" xfId="16953"/>
    <cellStyle name="Note 4 5 2" xfId="26511"/>
    <cellStyle name="Note 4 6" xfId="26512"/>
    <cellStyle name="Note 4 7" xfId="26513"/>
    <cellStyle name="Note 4 8" xfId="26514"/>
    <cellStyle name="Note 5" xfId="16954"/>
    <cellStyle name="Note 5 2" xfId="16955"/>
    <cellStyle name="Note 5 2 2" xfId="16956"/>
    <cellStyle name="Note 5 2 2 2" xfId="26515"/>
    <cellStyle name="Note 5 2 3" xfId="16957"/>
    <cellStyle name="Note 5 2 3 2" xfId="26516"/>
    <cellStyle name="Note 5 2 4" xfId="26517"/>
    <cellStyle name="Note 5 2 5" xfId="26518"/>
    <cellStyle name="Note 5 3" xfId="16958"/>
    <cellStyle name="Note 5 3 2" xfId="16959"/>
    <cellStyle name="Note 5 3 2 2" xfId="26519"/>
    <cellStyle name="Note 5 3 3" xfId="16960"/>
    <cellStyle name="Note 5 3 4" xfId="26520"/>
    <cellStyle name="Note 5 4" xfId="16961"/>
    <cellStyle name="Note 5 4 2" xfId="26521"/>
    <cellStyle name="Note 5 5" xfId="16962"/>
    <cellStyle name="Note 5 5 2" xfId="26522"/>
    <cellStyle name="Note 5 6" xfId="26523"/>
    <cellStyle name="Note 5 7" xfId="26524"/>
    <cellStyle name="Note 5 8" xfId="26525"/>
    <cellStyle name="Note 6" xfId="16963"/>
    <cellStyle name="Note 6 2" xfId="16964"/>
    <cellStyle name="Note 6 2 2" xfId="16965"/>
    <cellStyle name="Note 6 2 2 2" xfId="26526"/>
    <cellStyle name="Note 6 2 3" xfId="16966"/>
    <cellStyle name="Note 6 2 3 2" xfId="26527"/>
    <cellStyle name="Note 6 2 4" xfId="26528"/>
    <cellStyle name="Note 6 2 5" xfId="26529"/>
    <cellStyle name="Note 6 3" xfId="16967"/>
    <cellStyle name="Note 6 3 2" xfId="16968"/>
    <cellStyle name="Note 6 3 2 2" xfId="26530"/>
    <cellStyle name="Note 6 3 3" xfId="16969"/>
    <cellStyle name="Note 6 3 4" xfId="26531"/>
    <cellStyle name="Note 6 4" xfId="16970"/>
    <cellStyle name="Note 6 4 2" xfId="26532"/>
    <cellStyle name="Note 6 5" xfId="16971"/>
    <cellStyle name="Note 6 5 2" xfId="26533"/>
    <cellStyle name="Note 6 6" xfId="26534"/>
    <cellStyle name="Note 6 7" xfId="26535"/>
    <cellStyle name="Note 6 8" xfId="26536"/>
    <cellStyle name="Note 7" xfId="16972"/>
    <cellStyle name="Note 7 2" xfId="16973"/>
    <cellStyle name="Note 7 2 2" xfId="16974"/>
    <cellStyle name="Note 7 2 2 2" xfId="26537"/>
    <cellStyle name="Note 7 2 3" xfId="16975"/>
    <cellStyle name="Note 7 2 3 2" xfId="26538"/>
    <cellStyle name="Note 7 2 4" xfId="26539"/>
    <cellStyle name="Note 7 2 5" xfId="26540"/>
    <cellStyle name="Note 7 3" xfId="16976"/>
    <cellStyle name="Note 7 3 2" xfId="16977"/>
    <cellStyle name="Note 7 3 2 2" xfId="26541"/>
    <cellStyle name="Note 7 3 3" xfId="16978"/>
    <cellStyle name="Note 7 3 4" xfId="26542"/>
    <cellStyle name="Note 7 4" xfId="16979"/>
    <cellStyle name="Note 7 4 2" xfId="26543"/>
    <cellStyle name="Note 7 5" xfId="16980"/>
    <cellStyle name="Note 7 5 2" xfId="26544"/>
    <cellStyle name="Note 7 6" xfId="26545"/>
    <cellStyle name="Note 7 7" xfId="26546"/>
    <cellStyle name="Note 7 8" xfId="26547"/>
    <cellStyle name="Note 8" xfId="16981"/>
    <cellStyle name="Note 8 2" xfId="16982"/>
    <cellStyle name="Note 8 2 2" xfId="16983"/>
    <cellStyle name="Note 8 2 2 2" xfId="26548"/>
    <cellStyle name="Note 8 2 3" xfId="16984"/>
    <cellStyle name="Note 8 2 3 2" xfId="26549"/>
    <cellStyle name="Note 8 2 4" xfId="26550"/>
    <cellStyle name="Note 8 2 5" xfId="26551"/>
    <cellStyle name="Note 8 3" xfId="16985"/>
    <cellStyle name="Note 8 3 2" xfId="16986"/>
    <cellStyle name="Note 8 3 2 2" xfId="26552"/>
    <cellStyle name="Note 8 3 3" xfId="16987"/>
    <cellStyle name="Note 8 3 4" xfId="26553"/>
    <cellStyle name="Note 8 4" xfId="16988"/>
    <cellStyle name="Note 8 4 2" xfId="26554"/>
    <cellStyle name="Note 8 5" xfId="16989"/>
    <cellStyle name="Note 8 5 2" xfId="26555"/>
    <cellStyle name="Note 8 6" xfId="26556"/>
    <cellStyle name="Note 8 7" xfId="26557"/>
    <cellStyle name="Note 8 8" xfId="26558"/>
    <cellStyle name="Note 9" xfId="16990"/>
    <cellStyle name="Note 9 2" xfId="16991"/>
    <cellStyle name="Note 9 2 2" xfId="16992"/>
    <cellStyle name="Note 9 2 2 2" xfId="26559"/>
    <cellStyle name="Note 9 2 3" xfId="16993"/>
    <cellStyle name="Note 9 2 3 2" xfId="26560"/>
    <cellStyle name="Note 9 2 4" xfId="26561"/>
    <cellStyle name="Note 9 2 5" xfId="26562"/>
    <cellStyle name="Note 9 3" xfId="16994"/>
    <cellStyle name="Note 9 3 2" xfId="16995"/>
    <cellStyle name="Note 9 3 2 2" xfId="26563"/>
    <cellStyle name="Note 9 3 3" xfId="16996"/>
    <cellStyle name="Note 9 3 4" xfId="26564"/>
    <cellStyle name="Note 9 4" xfId="16997"/>
    <cellStyle name="Note 9 4 2" xfId="26565"/>
    <cellStyle name="Note 9 5" xfId="26566"/>
    <cellStyle name="Note 9 5 2" xfId="26567"/>
    <cellStyle name="Note 9 6" xfId="26568"/>
    <cellStyle name="Note 9 7" xfId="26569"/>
    <cellStyle name="Note 9 8" xfId="26570"/>
    <cellStyle name="Output" xfId="16998"/>
    <cellStyle name="Output 10" xfId="16999"/>
    <cellStyle name="Output 10 2" xfId="17000"/>
    <cellStyle name="Output 10 2 2" xfId="17001"/>
    <cellStyle name="Output 10 2 2 2" xfId="26571"/>
    <cellStyle name="Output 10 2 3" xfId="17002"/>
    <cellStyle name="Output 10 2 3 2" xfId="26572"/>
    <cellStyle name="Output 10 2 4" xfId="17003"/>
    <cellStyle name="Output 10 2 5" xfId="26573"/>
    <cellStyle name="Output 10 3" xfId="17004"/>
    <cellStyle name="Output 10 3 2" xfId="17005"/>
    <cellStyle name="Output 10 3 2 2" xfId="26574"/>
    <cellStyle name="Output 10 3 3" xfId="17006"/>
    <cellStyle name="Output 10 3 4" xfId="26575"/>
    <cellStyle name="Output 10 4" xfId="17007"/>
    <cellStyle name="Output 10 4 2" xfId="26576"/>
    <cellStyle name="Output 10 5" xfId="17008"/>
    <cellStyle name="Output 10 5 2" xfId="26577"/>
    <cellStyle name="Output 10 6" xfId="26578"/>
    <cellStyle name="Output 10 7" xfId="26579"/>
    <cellStyle name="Output 10 8" xfId="26580"/>
    <cellStyle name="Output 11" xfId="17009"/>
    <cellStyle name="Output 11 2" xfId="17010"/>
    <cellStyle name="Output 11 2 2" xfId="17011"/>
    <cellStyle name="Output 11 2 2 2" xfId="26581"/>
    <cellStyle name="Output 11 2 3" xfId="17012"/>
    <cellStyle name="Output 11 2 3 2" xfId="26582"/>
    <cellStyle name="Output 11 2 4" xfId="17013"/>
    <cellStyle name="Output 11 2 5" xfId="26583"/>
    <cellStyle name="Output 11 3" xfId="17014"/>
    <cellStyle name="Output 11 3 2" xfId="17015"/>
    <cellStyle name="Output 11 3 2 2" xfId="26584"/>
    <cellStyle name="Output 11 3 3" xfId="17016"/>
    <cellStyle name="Output 11 3 4" xfId="26585"/>
    <cellStyle name="Output 11 4" xfId="17017"/>
    <cellStyle name="Output 11 4 2" xfId="26586"/>
    <cellStyle name="Output 11 5" xfId="17018"/>
    <cellStyle name="Output 11 5 2" xfId="26587"/>
    <cellStyle name="Output 11 6" xfId="26588"/>
    <cellStyle name="Output 11 7" xfId="26589"/>
    <cellStyle name="Output 11 8" xfId="26590"/>
    <cellStyle name="Output 12" xfId="17019"/>
    <cellStyle name="Output 12 2" xfId="17020"/>
    <cellStyle name="Output 12 2 2" xfId="17021"/>
    <cellStyle name="Output 12 2 2 2" xfId="26591"/>
    <cellStyle name="Output 12 2 3" xfId="17022"/>
    <cellStyle name="Output 12 2 3 2" xfId="26592"/>
    <cellStyle name="Output 12 2 4" xfId="26593"/>
    <cellStyle name="Output 12 2 5" xfId="26594"/>
    <cellStyle name="Output 12 3" xfId="17023"/>
    <cellStyle name="Output 12 3 2" xfId="17024"/>
    <cellStyle name="Output 12 3 2 2" xfId="26595"/>
    <cellStyle name="Output 12 3 3" xfId="17025"/>
    <cellStyle name="Output 12 3 4" xfId="26596"/>
    <cellStyle name="Output 12 4" xfId="17026"/>
    <cellStyle name="Output 12 4 2" xfId="26597"/>
    <cellStyle name="Output 12 5" xfId="17027"/>
    <cellStyle name="Output 12 5 2" xfId="26598"/>
    <cellStyle name="Output 12 6" xfId="26599"/>
    <cellStyle name="Output 12 7" xfId="26600"/>
    <cellStyle name="Output 12 8" xfId="26601"/>
    <cellStyle name="Output 13" xfId="17028"/>
    <cellStyle name="Output 13 2" xfId="17029"/>
    <cellStyle name="Output 13 2 2" xfId="17030"/>
    <cellStyle name="Output 13 2 2 2" xfId="26602"/>
    <cellStyle name="Output 13 2 3" xfId="17031"/>
    <cellStyle name="Output 13 2 3 2" xfId="26603"/>
    <cellStyle name="Output 13 2 4" xfId="26604"/>
    <cellStyle name="Output 13 2 5" xfId="26605"/>
    <cellStyle name="Output 13 3" xfId="17032"/>
    <cellStyle name="Output 13 3 2" xfId="17033"/>
    <cellStyle name="Output 13 3 2 2" xfId="26606"/>
    <cellStyle name="Output 13 3 3" xfId="17034"/>
    <cellStyle name="Output 13 3 4" xfId="26607"/>
    <cellStyle name="Output 13 4" xfId="17035"/>
    <cellStyle name="Output 13 4 2" xfId="26608"/>
    <cellStyle name="Output 13 5" xfId="26609"/>
    <cellStyle name="Output 13 5 2" xfId="26610"/>
    <cellStyle name="Output 13 6" xfId="26611"/>
    <cellStyle name="Output 13 7" xfId="26612"/>
    <cellStyle name="Output 13 8" xfId="26613"/>
    <cellStyle name="Output 14" xfId="17036"/>
    <cellStyle name="Output 14 2" xfId="17037"/>
    <cellStyle name="Output 14 2 2" xfId="26614"/>
    <cellStyle name="Output 14 3" xfId="17038"/>
    <cellStyle name="Output 14 3 2" xfId="26615"/>
    <cellStyle name="Output 14 4" xfId="26616"/>
    <cellStyle name="Output 14 5" xfId="26617"/>
    <cellStyle name="Output 15" xfId="17039"/>
    <cellStyle name="Output 15 2" xfId="17040"/>
    <cellStyle name="Output 15 2 2" xfId="26618"/>
    <cellStyle name="Output 15 3" xfId="17041"/>
    <cellStyle name="Output 15 4" xfId="26619"/>
    <cellStyle name="Output 16" xfId="17042"/>
    <cellStyle name="Output 16 2" xfId="26620"/>
    <cellStyle name="Output 17" xfId="17043"/>
    <cellStyle name="Output 17 2" xfId="26621"/>
    <cellStyle name="Output 18" xfId="26622"/>
    <cellStyle name="Output 19" xfId="26623"/>
    <cellStyle name="Output 2" xfId="17044"/>
    <cellStyle name="Output 2 10" xfId="17045"/>
    <cellStyle name="Output 2 10 2" xfId="17046"/>
    <cellStyle name="Output 2 10 2 2" xfId="17047"/>
    <cellStyle name="Output 2 10 2 2 2" xfId="26624"/>
    <cellStyle name="Output 2 10 2 3" xfId="17048"/>
    <cellStyle name="Output 2 10 2 3 2" xfId="26625"/>
    <cellStyle name="Output 2 10 2 4" xfId="17049"/>
    <cellStyle name="Output 2 10 2 5" xfId="26626"/>
    <cellStyle name="Output 2 10 3" xfId="17050"/>
    <cellStyle name="Output 2 10 3 2" xfId="17051"/>
    <cellStyle name="Output 2 10 3 2 2" xfId="26627"/>
    <cellStyle name="Output 2 10 3 3" xfId="17052"/>
    <cellStyle name="Output 2 10 3 4" xfId="26628"/>
    <cellStyle name="Output 2 10 4" xfId="17053"/>
    <cellStyle name="Output 2 10 4 2" xfId="26629"/>
    <cellStyle name="Output 2 10 5" xfId="17054"/>
    <cellStyle name="Output 2 10 5 2" xfId="26630"/>
    <cellStyle name="Output 2 10 6" xfId="26631"/>
    <cellStyle name="Output 2 10 7" xfId="26632"/>
    <cellStyle name="Output 2 10 8" xfId="26633"/>
    <cellStyle name="Output 2 11" xfId="17055"/>
    <cellStyle name="Output 2 11 2" xfId="17056"/>
    <cellStyle name="Output 2 11 2 2" xfId="17057"/>
    <cellStyle name="Output 2 11 2 2 2" xfId="26634"/>
    <cellStyle name="Output 2 11 2 3" xfId="17058"/>
    <cellStyle name="Output 2 11 2 3 2" xfId="26635"/>
    <cellStyle name="Output 2 11 2 4" xfId="26636"/>
    <cellStyle name="Output 2 11 2 5" xfId="26637"/>
    <cellStyle name="Output 2 11 3" xfId="17059"/>
    <cellStyle name="Output 2 11 3 2" xfId="17060"/>
    <cellStyle name="Output 2 11 3 2 2" xfId="26638"/>
    <cellStyle name="Output 2 11 3 3" xfId="17061"/>
    <cellStyle name="Output 2 11 3 4" xfId="26639"/>
    <cellStyle name="Output 2 11 4" xfId="17062"/>
    <cellStyle name="Output 2 11 4 2" xfId="26640"/>
    <cellStyle name="Output 2 11 5" xfId="17063"/>
    <cellStyle name="Output 2 11 5 2" xfId="26641"/>
    <cellStyle name="Output 2 11 6" xfId="26642"/>
    <cellStyle name="Output 2 11 7" xfId="26643"/>
    <cellStyle name="Output 2 11 8" xfId="26644"/>
    <cellStyle name="Output 2 12" xfId="17064"/>
    <cellStyle name="Output 2 12 2" xfId="17065"/>
    <cellStyle name="Output 2 12 2 2" xfId="17066"/>
    <cellStyle name="Output 2 12 2 2 2" xfId="26645"/>
    <cellStyle name="Output 2 12 2 3" xfId="17067"/>
    <cellStyle name="Output 2 12 2 3 2" xfId="26646"/>
    <cellStyle name="Output 2 12 2 4" xfId="26647"/>
    <cellStyle name="Output 2 12 2 5" xfId="26648"/>
    <cellStyle name="Output 2 12 3" xfId="17068"/>
    <cellStyle name="Output 2 12 3 2" xfId="17069"/>
    <cellStyle name="Output 2 12 3 2 2" xfId="26649"/>
    <cellStyle name="Output 2 12 3 3" xfId="17070"/>
    <cellStyle name="Output 2 12 3 4" xfId="26650"/>
    <cellStyle name="Output 2 12 4" xfId="17071"/>
    <cellStyle name="Output 2 12 4 2" xfId="26651"/>
    <cellStyle name="Output 2 12 5" xfId="17072"/>
    <cellStyle name="Output 2 12 5 2" xfId="26652"/>
    <cellStyle name="Output 2 12 6" xfId="26653"/>
    <cellStyle name="Output 2 12 7" xfId="26654"/>
    <cellStyle name="Output 2 12 8" xfId="26655"/>
    <cellStyle name="Output 2 13" xfId="17073"/>
    <cellStyle name="Output 2 13 2" xfId="17074"/>
    <cellStyle name="Output 2 13 2 2" xfId="26656"/>
    <cellStyle name="Output 2 13 3" xfId="17075"/>
    <cellStyle name="Output 2 13 3 2" xfId="26657"/>
    <cellStyle name="Output 2 13 4" xfId="26658"/>
    <cellStyle name="Output 2 13 5" xfId="26659"/>
    <cellStyle name="Output 2 14" xfId="17076"/>
    <cellStyle name="Output 2 14 2" xfId="17077"/>
    <cellStyle name="Output 2 14 2 2" xfId="26660"/>
    <cellStyle name="Output 2 14 3" xfId="17078"/>
    <cellStyle name="Output 2 14 4" xfId="26661"/>
    <cellStyle name="Output 2 15" xfId="17079"/>
    <cellStyle name="Output 2 15 2" xfId="26662"/>
    <cellStyle name="Output 2 16" xfId="17080"/>
    <cellStyle name="Output 2 16 2" xfId="26663"/>
    <cellStyle name="Output 2 17" xfId="26664"/>
    <cellStyle name="Output 2 18" xfId="26665"/>
    <cellStyle name="Output 2 19" xfId="26666"/>
    <cellStyle name="Output 2 2" xfId="17081"/>
    <cellStyle name="Output 2 2 10" xfId="26667"/>
    <cellStyle name="Output 2 2 2" xfId="17082"/>
    <cellStyle name="Output 2 2 2 2" xfId="17083"/>
    <cellStyle name="Output 2 2 2 2 2" xfId="17084"/>
    <cellStyle name="Output 2 2 2 2 2 2" xfId="26668"/>
    <cellStyle name="Output 2 2 2 2 3" xfId="17085"/>
    <cellStyle name="Output 2 2 2 2 3 2" xfId="26669"/>
    <cellStyle name="Output 2 2 2 2 4" xfId="17086"/>
    <cellStyle name="Output 2 2 2 2 5" xfId="26670"/>
    <cellStyle name="Output 2 2 2 3" xfId="17087"/>
    <cellStyle name="Output 2 2 2 3 2" xfId="17088"/>
    <cellStyle name="Output 2 2 2 3 2 2" xfId="26671"/>
    <cellStyle name="Output 2 2 2 3 3" xfId="17089"/>
    <cellStyle name="Output 2 2 2 3 4" xfId="26672"/>
    <cellStyle name="Output 2 2 2 4" xfId="17090"/>
    <cellStyle name="Output 2 2 2 4 2" xfId="26673"/>
    <cellStyle name="Output 2 2 2 5" xfId="17091"/>
    <cellStyle name="Output 2 2 2 5 2" xfId="26674"/>
    <cellStyle name="Output 2 2 2 6" xfId="26675"/>
    <cellStyle name="Output 2 2 2 7" xfId="26676"/>
    <cellStyle name="Output 2 2 2 8" xfId="26677"/>
    <cellStyle name="Output 2 2 3" xfId="17092"/>
    <cellStyle name="Output 2 2 3 2" xfId="17093"/>
    <cellStyle name="Output 2 2 3 2 2" xfId="17094"/>
    <cellStyle name="Output 2 2 3 2 2 2" xfId="26678"/>
    <cellStyle name="Output 2 2 3 2 3" xfId="17095"/>
    <cellStyle name="Output 2 2 3 2 3 2" xfId="26679"/>
    <cellStyle name="Output 2 2 3 2 4" xfId="17096"/>
    <cellStyle name="Output 2 2 3 2 5" xfId="26680"/>
    <cellStyle name="Output 2 2 3 3" xfId="17097"/>
    <cellStyle name="Output 2 2 3 3 2" xfId="17098"/>
    <cellStyle name="Output 2 2 3 3 2 2" xfId="26681"/>
    <cellStyle name="Output 2 2 3 3 3" xfId="17099"/>
    <cellStyle name="Output 2 2 3 3 4" xfId="26682"/>
    <cellStyle name="Output 2 2 3 4" xfId="17100"/>
    <cellStyle name="Output 2 2 3 4 2" xfId="26683"/>
    <cellStyle name="Output 2 2 3 5" xfId="17101"/>
    <cellStyle name="Output 2 2 3 5 2" xfId="26684"/>
    <cellStyle name="Output 2 2 3 6" xfId="26685"/>
    <cellStyle name="Output 2 2 3 7" xfId="26686"/>
    <cellStyle name="Output 2 2 3 8" xfId="26687"/>
    <cellStyle name="Output 2 2 4" xfId="17102"/>
    <cellStyle name="Output 2 2 4 2" xfId="17103"/>
    <cellStyle name="Output 2 2 4 2 2" xfId="26688"/>
    <cellStyle name="Output 2 2 4 3" xfId="17104"/>
    <cellStyle name="Output 2 2 4 3 2" xfId="26689"/>
    <cellStyle name="Output 2 2 4 4" xfId="17105"/>
    <cellStyle name="Output 2 2 4 5" xfId="26690"/>
    <cellStyle name="Output 2 2 5" xfId="17106"/>
    <cellStyle name="Output 2 2 5 2" xfId="17107"/>
    <cellStyle name="Output 2 2 5 2 2" xfId="26691"/>
    <cellStyle name="Output 2 2 5 3" xfId="17108"/>
    <cellStyle name="Output 2 2 5 4" xfId="26692"/>
    <cellStyle name="Output 2 2 6" xfId="17109"/>
    <cellStyle name="Output 2 2 6 2" xfId="26693"/>
    <cellStyle name="Output 2 2 7" xfId="17110"/>
    <cellStyle name="Output 2 2 7 2" xfId="26694"/>
    <cellStyle name="Output 2 2 8" xfId="26695"/>
    <cellStyle name="Output 2 2 9" xfId="26696"/>
    <cellStyle name="Output 2 3" xfId="17111"/>
    <cellStyle name="Output 2 3 2" xfId="17112"/>
    <cellStyle name="Output 2 3 2 2" xfId="17113"/>
    <cellStyle name="Output 2 3 2 2 2" xfId="26697"/>
    <cellStyle name="Output 2 3 2 3" xfId="17114"/>
    <cellStyle name="Output 2 3 2 3 2" xfId="26698"/>
    <cellStyle name="Output 2 3 2 4" xfId="17115"/>
    <cellStyle name="Output 2 3 2 5" xfId="26699"/>
    <cellStyle name="Output 2 3 3" xfId="17116"/>
    <cellStyle name="Output 2 3 3 2" xfId="17117"/>
    <cellStyle name="Output 2 3 3 2 2" xfId="26700"/>
    <cellStyle name="Output 2 3 3 3" xfId="17118"/>
    <cellStyle name="Output 2 3 3 4" xfId="26701"/>
    <cellStyle name="Output 2 3 4" xfId="17119"/>
    <cellStyle name="Output 2 3 4 2" xfId="26702"/>
    <cellStyle name="Output 2 3 5" xfId="17120"/>
    <cellStyle name="Output 2 3 5 2" xfId="26703"/>
    <cellStyle name="Output 2 3 6" xfId="26704"/>
    <cellStyle name="Output 2 3 7" xfId="26705"/>
    <cellStyle name="Output 2 3 8" xfId="26706"/>
    <cellStyle name="Output 2 4" xfId="17121"/>
    <cellStyle name="Output 2 4 2" xfId="17122"/>
    <cellStyle name="Output 2 4 2 2" xfId="17123"/>
    <cellStyle name="Output 2 4 2 2 2" xfId="26707"/>
    <cellStyle name="Output 2 4 2 3" xfId="17124"/>
    <cellStyle name="Output 2 4 2 3 2" xfId="26708"/>
    <cellStyle name="Output 2 4 2 4" xfId="17125"/>
    <cellStyle name="Output 2 4 2 5" xfId="26709"/>
    <cellStyle name="Output 2 4 3" xfId="17126"/>
    <cellStyle name="Output 2 4 3 2" xfId="17127"/>
    <cellStyle name="Output 2 4 3 2 2" xfId="26710"/>
    <cellStyle name="Output 2 4 3 3" xfId="17128"/>
    <cellStyle name="Output 2 4 3 4" xfId="26711"/>
    <cellStyle name="Output 2 4 4" xfId="17129"/>
    <cellStyle name="Output 2 4 4 2" xfId="26712"/>
    <cellStyle name="Output 2 4 5" xfId="17130"/>
    <cellStyle name="Output 2 4 5 2" xfId="26713"/>
    <cellStyle name="Output 2 4 6" xfId="26714"/>
    <cellStyle name="Output 2 4 7" xfId="26715"/>
    <cellStyle name="Output 2 4 8" xfId="26716"/>
    <cellStyle name="Output 2 5" xfId="17131"/>
    <cellStyle name="Output 2 5 2" xfId="17132"/>
    <cellStyle name="Output 2 5 2 2" xfId="17133"/>
    <cellStyle name="Output 2 5 2 2 2" xfId="26717"/>
    <cellStyle name="Output 2 5 2 3" xfId="17134"/>
    <cellStyle name="Output 2 5 2 3 2" xfId="26718"/>
    <cellStyle name="Output 2 5 2 4" xfId="17135"/>
    <cellStyle name="Output 2 5 2 5" xfId="26719"/>
    <cellStyle name="Output 2 5 3" xfId="17136"/>
    <cellStyle name="Output 2 5 3 2" xfId="17137"/>
    <cellStyle name="Output 2 5 3 2 2" xfId="26720"/>
    <cellStyle name="Output 2 5 3 3" xfId="17138"/>
    <cellStyle name="Output 2 5 3 4" xfId="26721"/>
    <cellStyle name="Output 2 5 4" xfId="17139"/>
    <cellStyle name="Output 2 5 4 2" xfId="26722"/>
    <cellStyle name="Output 2 5 5" xfId="17140"/>
    <cellStyle name="Output 2 5 5 2" xfId="26723"/>
    <cellStyle name="Output 2 5 6" xfId="26724"/>
    <cellStyle name="Output 2 5 7" xfId="26725"/>
    <cellStyle name="Output 2 5 8" xfId="26726"/>
    <cellStyle name="Output 2 6" xfId="17141"/>
    <cellStyle name="Output 2 6 2" xfId="17142"/>
    <cellStyle name="Output 2 6 2 2" xfId="17143"/>
    <cellStyle name="Output 2 6 2 2 2" xfId="26727"/>
    <cellStyle name="Output 2 6 2 3" xfId="17144"/>
    <cellStyle name="Output 2 6 2 3 2" xfId="26728"/>
    <cellStyle name="Output 2 6 2 4" xfId="17145"/>
    <cellStyle name="Output 2 6 2 5" xfId="26729"/>
    <cellStyle name="Output 2 6 3" xfId="17146"/>
    <cellStyle name="Output 2 6 3 2" xfId="17147"/>
    <cellStyle name="Output 2 6 3 2 2" xfId="26730"/>
    <cellStyle name="Output 2 6 3 3" xfId="17148"/>
    <cellStyle name="Output 2 6 3 4" xfId="26731"/>
    <cellStyle name="Output 2 6 4" xfId="17149"/>
    <cellStyle name="Output 2 6 4 2" xfId="26732"/>
    <cellStyle name="Output 2 6 5" xfId="17150"/>
    <cellStyle name="Output 2 6 5 2" xfId="26733"/>
    <cellStyle name="Output 2 6 6" xfId="26734"/>
    <cellStyle name="Output 2 6 7" xfId="26735"/>
    <cellStyle name="Output 2 6 8" xfId="26736"/>
    <cellStyle name="Output 2 7" xfId="17151"/>
    <cellStyle name="Output 2 7 2" xfId="17152"/>
    <cellStyle name="Output 2 7 2 2" xfId="17153"/>
    <cellStyle name="Output 2 7 2 2 2" xfId="26737"/>
    <cellStyle name="Output 2 7 2 3" xfId="17154"/>
    <cellStyle name="Output 2 7 2 3 2" xfId="26738"/>
    <cellStyle name="Output 2 7 2 4" xfId="17155"/>
    <cellStyle name="Output 2 7 2 5" xfId="26739"/>
    <cellStyle name="Output 2 7 3" xfId="17156"/>
    <cellStyle name="Output 2 7 3 2" xfId="17157"/>
    <cellStyle name="Output 2 7 3 2 2" xfId="26740"/>
    <cellStyle name="Output 2 7 3 3" xfId="17158"/>
    <cellStyle name="Output 2 7 3 4" xfId="26741"/>
    <cellStyle name="Output 2 7 4" xfId="17159"/>
    <cellStyle name="Output 2 7 4 2" xfId="26742"/>
    <cellStyle name="Output 2 7 5" xfId="17160"/>
    <cellStyle name="Output 2 7 5 2" xfId="26743"/>
    <cellStyle name="Output 2 7 6" xfId="26744"/>
    <cellStyle name="Output 2 7 7" xfId="26745"/>
    <cellStyle name="Output 2 7 8" xfId="26746"/>
    <cellStyle name="Output 2 8" xfId="17161"/>
    <cellStyle name="Output 2 8 2" xfId="17162"/>
    <cellStyle name="Output 2 8 2 2" xfId="17163"/>
    <cellStyle name="Output 2 8 2 2 2" xfId="26747"/>
    <cellStyle name="Output 2 8 2 3" xfId="17164"/>
    <cellStyle name="Output 2 8 2 3 2" xfId="26748"/>
    <cellStyle name="Output 2 8 2 4" xfId="17165"/>
    <cellStyle name="Output 2 8 2 5" xfId="26749"/>
    <cellStyle name="Output 2 8 3" xfId="17166"/>
    <cellStyle name="Output 2 8 3 2" xfId="17167"/>
    <cellStyle name="Output 2 8 3 2 2" xfId="26750"/>
    <cellStyle name="Output 2 8 3 3" xfId="17168"/>
    <cellStyle name="Output 2 8 3 4" xfId="26751"/>
    <cellStyle name="Output 2 8 4" xfId="17169"/>
    <cellStyle name="Output 2 8 4 2" xfId="26752"/>
    <cellStyle name="Output 2 8 5" xfId="17170"/>
    <cellStyle name="Output 2 8 5 2" xfId="26753"/>
    <cellStyle name="Output 2 8 6" xfId="26754"/>
    <cellStyle name="Output 2 8 7" xfId="26755"/>
    <cellStyle name="Output 2 8 8" xfId="26756"/>
    <cellStyle name="Output 2 9" xfId="17171"/>
    <cellStyle name="Output 2 9 2" xfId="17172"/>
    <cellStyle name="Output 2 9 2 2" xfId="17173"/>
    <cellStyle name="Output 2 9 2 2 2" xfId="26757"/>
    <cellStyle name="Output 2 9 2 3" xfId="17174"/>
    <cellStyle name="Output 2 9 2 3 2" xfId="26758"/>
    <cellStyle name="Output 2 9 2 4" xfId="17175"/>
    <cellStyle name="Output 2 9 2 5" xfId="26759"/>
    <cellStyle name="Output 2 9 3" xfId="17176"/>
    <cellStyle name="Output 2 9 3 2" xfId="17177"/>
    <cellStyle name="Output 2 9 3 2 2" xfId="26760"/>
    <cellStyle name="Output 2 9 3 3" xfId="17178"/>
    <cellStyle name="Output 2 9 3 4" xfId="26761"/>
    <cellStyle name="Output 2 9 4" xfId="17179"/>
    <cellStyle name="Output 2 9 4 2" xfId="26762"/>
    <cellStyle name="Output 2 9 5" xfId="17180"/>
    <cellStyle name="Output 2 9 5 2" xfId="26763"/>
    <cellStyle name="Output 2 9 6" xfId="26764"/>
    <cellStyle name="Output 2 9 7" xfId="26765"/>
    <cellStyle name="Output 2 9 8" xfId="26766"/>
    <cellStyle name="Output 20" xfId="26767"/>
    <cellStyle name="Output 3" xfId="17181"/>
    <cellStyle name="Output 3 10" xfId="17182"/>
    <cellStyle name="Output 3 10 2" xfId="17183"/>
    <cellStyle name="Output 3 10 2 2" xfId="26768"/>
    <cellStyle name="Output 3 10 3" xfId="17184"/>
    <cellStyle name="Output 3 10 3 2" xfId="26769"/>
    <cellStyle name="Output 3 10 4" xfId="17185"/>
    <cellStyle name="Output 3 10 5" xfId="26770"/>
    <cellStyle name="Output 3 11" xfId="17186"/>
    <cellStyle name="Output 3 11 2" xfId="17187"/>
    <cellStyle name="Output 3 11 2 2" xfId="26771"/>
    <cellStyle name="Output 3 11 3" xfId="17188"/>
    <cellStyle name="Output 3 11 4" xfId="26772"/>
    <cellStyle name="Output 3 12" xfId="17189"/>
    <cellStyle name="Output 3 12 2" xfId="26773"/>
    <cellStyle name="Output 3 13" xfId="17190"/>
    <cellStyle name="Output 3 13 2" xfId="26774"/>
    <cellStyle name="Output 3 14" xfId="26775"/>
    <cellStyle name="Output 3 15" xfId="26776"/>
    <cellStyle name="Output 3 16" xfId="26777"/>
    <cellStyle name="Output 3 2" xfId="17191"/>
    <cellStyle name="Output 3 2 10" xfId="26778"/>
    <cellStyle name="Output 3 2 2" xfId="17192"/>
    <cellStyle name="Output 3 2 2 2" xfId="17193"/>
    <cellStyle name="Output 3 2 2 2 2" xfId="17194"/>
    <cellStyle name="Output 3 2 2 2 2 2" xfId="26779"/>
    <cellStyle name="Output 3 2 2 2 3" xfId="17195"/>
    <cellStyle name="Output 3 2 2 2 3 2" xfId="26780"/>
    <cellStyle name="Output 3 2 2 2 4" xfId="17196"/>
    <cellStyle name="Output 3 2 2 2 5" xfId="26781"/>
    <cellStyle name="Output 3 2 2 3" xfId="17197"/>
    <cellStyle name="Output 3 2 2 3 2" xfId="17198"/>
    <cellStyle name="Output 3 2 2 3 2 2" xfId="26782"/>
    <cellStyle name="Output 3 2 2 3 3" xfId="17199"/>
    <cellStyle name="Output 3 2 2 3 4" xfId="26783"/>
    <cellStyle name="Output 3 2 2 4" xfId="17200"/>
    <cellStyle name="Output 3 2 2 4 2" xfId="26784"/>
    <cellStyle name="Output 3 2 2 5" xfId="17201"/>
    <cellStyle name="Output 3 2 2 5 2" xfId="26785"/>
    <cellStyle name="Output 3 2 2 6" xfId="26786"/>
    <cellStyle name="Output 3 2 2 7" xfId="26787"/>
    <cellStyle name="Output 3 2 2 8" xfId="26788"/>
    <cellStyle name="Output 3 2 3" xfId="17202"/>
    <cellStyle name="Output 3 2 3 2" xfId="17203"/>
    <cellStyle name="Output 3 2 3 2 2" xfId="17204"/>
    <cellStyle name="Output 3 2 3 2 2 2" xfId="26789"/>
    <cellStyle name="Output 3 2 3 2 3" xfId="17205"/>
    <cellStyle name="Output 3 2 3 2 3 2" xfId="26790"/>
    <cellStyle name="Output 3 2 3 2 4" xfId="17206"/>
    <cellStyle name="Output 3 2 3 2 5" xfId="26791"/>
    <cellStyle name="Output 3 2 3 3" xfId="17207"/>
    <cellStyle name="Output 3 2 3 3 2" xfId="17208"/>
    <cellStyle name="Output 3 2 3 3 2 2" xfId="26792"/>
    <cellStyle name="Output 3 2 3 3 3" xfId="17209"/>
    <cellStyle name="Output 3 2 3 3 4" xfId="26793"/>
    <cellStyle name="Output 3 2 3 4" xfId="17210"/>
    <cellStyle name="Output 3 2 3 4 2" xfId="26794"/>
    <cellStyle name="Output 3 2 3 5" xfId="17211"/>
    <cellStyle name="Output 3 2 3 5 2" xfId="26795"/>
    <cellStyle name="Output 3 2 3 6" xfId="26796"/>
    <cellStyle name="Output 3 2 3 7" xfId="26797"/>
    <cellStyle name="Output 3 2 3 8" xfId="26798"/>
    <cellStyle name="Output 3 2 4" xfId="17212"/>
    <cellStyle name="Output 3 2 4 2" xfId="17213"/>
    <cellStyle name="Output 3 2 4 2 2" xfId="26799"/>
    <cellStyle name="Output 3 2 4 3" xfId="17214"/>
    <cellStyle name="Output 3 2 4 3 2" xfId="26800"/>
    <cellStyle name="Output 3 2 4 4" xfId="17215"/>
    <cellStyle name="Output 3 2 4 5" xfId="26801"/>
    <cellStyle name="Output 3 2 5" xfId="17216"/>
    <cellStyle name="Output 3 2 5 2" xfId="17217"/>
    <cellStyle name="Output 3 2 5 2 2" xfId="26802"/>
    <cellStyle name="Output 3 2 5 3" xfId="17218"/>
    <cellStyle name="Output 3 2 5 4" xfId="26803"/>
    <cellStyle name="Output 3 2 6" xfId="17219"/>
    <cellStyle name="Output 3 2 6 2" xfId="26804"/>
    <cellStyle name="Output 3 2 7" xfId="17220"/>
    <cellStyle name="Output 3 2 7 2" xfId="26805"/>
    <cellStyle name="Output 3 2 8" xfId="26806"/>
    <cellStyle name="Output 3 2 9" xfId="26807"/>
    <cellStyle name="Output 3 3" xfId="17221"/>
    <cellStyle name="Output 3 3 2" xfId="17222"/>
    <cellStyle name="Output 3 3 2 2" xfId="17223"/>
    <cellStyle name="Output 3 3 2 2 2" xfId="26808"/>
    <cellStyle name="Output 3 3 2 3" xfId="17224"/>
    <cellStyle name="Output 3 3 2 3 2" xfId="26809"/>
    <cellStyle name="Output 3 3 2 4" xfId="17225"/>
    <cellStyle name="Output 3 3 2 5" xfId="26810"/>
    <cellStyle name="Output 3 3 3" xfId="17226"/>
    <cellStyle name="Output 3 3 3 2" xfId="17227"/>
    <cellStyle name="Output 3 3 3 2 2" xfId="26811"/>
    <cellStyle name="Output 3 3 3 3" xfId="17228"/>
    <cellStyle name="Output 3 3 3 4" xfId="26812"/>
    <cellStyle name="Output 3 3 4" xfId="17229"/>
    <cellStyle name="Output 3 3 4 2" xfId="26813"/>
    <cellStyle name="Output 3 3 5" xfId="17230"/>
    <cellStyle name="Output 3 3 5 2" xfId="26814"/>
    <cellStyle name="Output 3 3 6" xfId="26815"/>
    <cellStyle name="Output 3 3 7" xfId="26816"/>
    <cellStyle name="Output 3 3 8" xfId="26817"/>
    <cellStyle name="Output 3 4" xfId="17231"/>
    <cellStyle name="Output 3 4 2" xfId="17232"/>
    <cellStyle name="Output 3 4 2 2" xfId="17233"/>
    <cellStyle name="Output 3 4 2 2 2" xfId="26818"/>
    <cellStyle name="Output 3 4 2 3" xfId="17234"/>
    <cellStyle name="Output 3 4 2 3 2" xfId="26819"/>
    <cellStyle name="Output 3 4 2 4" xfId="17235"/>
    <cellStyle name="Output 3 4 2 5" xfId="26820"/>
    <cellStyle name="Output 3 4 3" xfId="17236"/>
    <cellStyle name="Output 3 4 3 2" xfId="17237"/>
    <cellStyle name="Output 3 4 3 2 2" xfId="26821"/>
    <cellStyle name="Output 3 4 3 3" xfId="17238"/>
    <cellStyle name="Output 3 4 3 4" xfId="26822"/>
    <cellStyle name="Output 3 4 4" xfId="17239"/>
    <cellStyle name="Output 3 4 4 2" xfId="26823"/>
    <cellStyle name="Output 3 4 5" xfId="17240"/>
    <cellStyle name="Output 3 4 5 2" xfId="26824"/>
    <cellStyle name="Output 3 4 6" xfId="26825"/>
    <cellStyle name="Output 3 4 7" xfId="26826"/>
    <cellStyle name="Output 3 4 8" xfId="26827"/>
    <cellStyle name="Output 3 5" xfId="17241"/>
    <cellStyle name="Output 3 5 2" xfId="17242"/>
    <cellStyle name="Output 3 5 2 2" xfId="17243"/>
    <cellStyle name="Output 3 5 2 2 2" xfId="26828"/>
    <cellStyle name="Output 3 5 2 3" xfId="17244"/>
    <cellStyle name="Output 3 5 2 3 2" xfId="26829"/>
    <cellStyle name="Output 3 5 2 4" xfId="17245"/>
    <cellStyle name="Output 3 5 2 5" xfId="26830"/>
    <cellStyle name="Output 3 5 3" xfId="17246"/>
    <cellStyle name="Output 3 5 3 2" xfId="17247"/>
    <cellStyle name="Output 3 5 3 2 2" xfId="26831"/>
    <cellStyle name="Output 3 5 3 3" xfId="17248"/>
    <cellStyle name="Output 3 5 3 4" xfId="26832"/>
    <cellStyle name="Output 3 5 4" xfId="17249"/>
    <cellStyle name="Output 3 5 4 2" xfId="26833"/>
    <cellStyle name="Output 3 5 5" xfId="17250"/>
    <cellStyle name="Output 3 5 5 2" xfId="26834"/>
    <cellStyle name="Output 3 5 6" xfId="26835"/>
    <cellStyle name="Output 3 5 7" xfId="26836"/>
    <cellStyle name="Output 3 5 8" xfId="26837"/>
    <cellStyle name="Output 3 6" xfId="17251"/>
    <cellStyle name="Output 3 6 2" xfId="17252"/>
    <cellStyle name="Output 3 6 2 2" xfId="17253"/>
    <cellStyle name="Output 3 6 2 2 2" xfId="26838"/>
    <cellStyle name="Output 3 6 2 3" xfId="17254"/>
    <cellStyle name="Output 3 6 2 3 2" xfId="26839"/>
    <cellStyle name="Output 3 6 2 4" xfId="17255"/>
    <cellStyle name="Output 3 6 2 5" xfId="26840"/>
    <cellStyle name="Output 3 6 3" xfId="17256"/>
    <cellStyle name="Output 3 6 3 2" xfId="17257"/>
    <cellStyle name="Output 3 6 3 2 2" xfId="26841"/>
    <cellStyle name="Output 3 6 3 3" xfId="17258"/>
    <cellStyle name="Output 3 6 3 4" xfId="26842"/>
    <cellStyle name="Output 3 6 4" xfId="17259"/>
    <cellStyle name="Output 3 6 4 2" xfId="26843"/>
    <cellStyle name="Output 3 6 5" xfId="17260"/>
    <cellStyle name="Output 3 6 5 2" xfId="26844"/>
    <cellStyle name="Output 3 6 6" xfId="26845"/>
    <cellStyle name="Output 3 6 7" xfId="26846"/>
    <cellStyle name="Output 3 6 8" xfId="26847"/>
    <cellStyle name="Output 3 7" xfId="17261"/>
    <cellStyle name="Output 3 7 2" xfId="17262"/>
    <cellStyle name="Output 3 7 2 2" xfId="17263"/>
    <cellStyle name="Output 3 7 2 2 2" xfId="26848"/>
    <cellStyle name="Output 3 7 2 3" xfId="17264"/>
    <cellStyle name="Output 3 7 2 3 2" xfId="26849"/>
    <cellStyle name="Output 3 7 2 4" xfId="17265"/>
    <cellStyle name="Output 3 7 2 5" xfId="26850"/>
    <cellStyle name="Output 3 7 3" xfId="17266"/>
    <cellStyle name="Output 3 7 3 2" xfId="17267"/>
    <cellStyle name="Output 3 7 3 2 2" xfId="26851"/>
    <cellStyle name="Output 3 7 3 3" xfId="17268"/>
    <cellStyle name="Output 3 7 3 4" xfId="26852"/>
    <cellStyle name="Output 3 7 4" xfId="17269"/>
    <cellStyle name="Output 3 7 4 2" xfId="26853"/>
    <cellStyle name="Output 3 7 5" xfId="17270"/>
    <cellStyle name="Output 3 7 5 2" xfId="26854"/>
    <cellStyle name="Output 3 7 6" xfId="26855"/>
    <cellStyle name="Output 3 7 7" xfId="26856"/>
    <cellStyle name="Output 3 7 8" xfId="26857"/>
    <cellStyle name="Output 3 8" xfId="17271"/>
    <cellStyle name="Output 3 8 2" xfId="17272"/>
    <cellStyle name="Output 3 8 2 2" xfId="17273"/>
    <cellStyle name="Output 3 8 2 2 2" xfId="26858"/>
    <cellStyle name="Output 3 8 2 3" xfId="17274"/>
    <cellStyle name="Output 3 8 2 3 2" xfId="26859"/>
    <cellStyle name="Output 3 8 2 4" xfId="17275"/>
    <cellStyle name="Output 3 8 2 5" xfId="26860"/>
    <cellStyle name="Output 3 8 3" xfId="17276"/>
    <cellStyle name="Output 3 8 3 2" xfId="17277"/>
    <cellStyle name="Output 3 8 3 2 2" xfId="26861"/>
    <cellStyle name="Output 3 8 3 3" xfId="17278"/>
    <cellStyle name="Output 3 8 3 4" xfId="26862"/>
    <cellStyle name="Output 3 8 4" xfId="17279"/>
    <cellStyle name="Output 3 8 4 2" xfId="26863"/>
    <cellStyle name="Output 3 8 5" xfId="17280"/>
    <cellStyle name="Output 3 8 5 2" xfId="26864"/>
    <cellStyle name="Output 3 8 6" xfId="26865"/>
    <cellStyle name="Output 3 8 7" xfId="26866"/>
    <cellStyle name="Output 3 8 8" xfId="26867"/>
    <cellStyle name="Output 3 9" xfId="17281"/>
    <cellStyle name="Output 3 9 2" xfId="17282"/>
    <cellStyle name="Output 3 9 2 2" xfId="17283"/>
    <cellStyle name="Output 3 9 2 2 2" xfId="26868"/>
    <cellStyle name="Output 3 9 2 3" xfId="17284"/>
    <cellStyle name="Output 3 9 2 3 2" xfId="26869"/>
    <cellStyle name="Output 3 9 2 4" xfId="17285"/>
    <cellStyle name="Output 3 9 2 5" xfId="26870"/>
    <cellStyle name="Output 3 9 3" xfId="17286"/>
    <cellStyle name="Output 3 9 3 2" xfId="17287"/>
    <cellStyle name="Output 3 9 3 2 2" xfId="26871"/>
    <cellStyle name="Output 3 9 3 3" xfId="17288"/>
    <cellStyle name="Output 3 9 3 4" xfId="26872"/>
    <cellStyle name="Output 3 9 4" xfId="17289"/>
    <cellStyle name="Output 3 9 4 2" xfId="26873"/>
    <cellStyle name="Output 3 9 5" xfId="17290"/>
    <cellStyle name="Output 3 9 5 2" xfId="26874"/>
    <cellStyle name="Output 3 9 6" xfId="26875"/>
    <cellStyle name="Output 3 9 7" xfId="26876"/>
    <cellStyle name="Output 3 9 8" xfId="26877"/>
    <cellStyle name="Output 4" xfId="17291"/>
    <cellStyle name="Output 4 10" xfId="26878"/>
    <cellStyle name="Output 4 2" xfId="17292"/>
    <cellStyle name="Output 4 2 2" xfId="17293"/>
    <cellStyle name="Output 4 2 2 2" xfId="17294"/>
    <cellStyle name="Output 4 2 2 2 2" xfId="26879"/>
    <cellStyle name="Output 4 2 2 3" xfId="17295"/>
    <cellStyle name="Output 4 2 2 3 2" xfId="26880"/>
    <cellStyle name="Output 4 2 2 4" xfId="17296"/>
    <cellStyle name="Output 4 2 2 5" xfId="26881"/>
    <cellStyle name="Output 4 2 3" xfId="17297"/>
    <cellStyle name="Output 4 2 3 2" xfId="17298"/>
    <cellStyle name="Output 4 2 3 2 2" xfId="26882"/>
    <cellStyle name="Output 4 2 3 3" xfId="17299"/>
    <cellStyle name="Output 4 2 3 4" xfId="26883"/>
    <cellStyle name="Output 4 2 4" xfId="17300"/>
    <cellStyle name="Output 4 2 4 2" xfId="26884"/>
    <cellStyle name="Output 4 2 5" xfId="17301"/>
    <cellStyle name="Output 4 2 5 2" xfId="26885"/>
    <cellStyle name="Output 4 2 6" xfId="26886"/>
    <cellStyle name="Output 4 2 7" xfId="26887"/>
    <cellStyle name="Output 4 2 8" xfId="26888"/>
    <cellStyle name="Output 4 3" xfId="17302"/>
    <cellStyle name="Output 4 3 2" xfId="17303"/>
    <cellStyle name="Output 4 3 2 2" xfId="17304"/>
    <cellStyle name="Output 4 3 2 2 2" xfId="26889"/>
    <cellStyle name="Output 4 3 2 3" xfId="17305"/>
    <cellStyle name="Output 4 3 2 3 2" xfId="26890"/>
    <cellStyle name="Output 4 3 2 4" xfId="17306"/>
    <cellStyle name="Output 4 3 2 5" xfId="26891"/>
    <cellStyle name="Output 4 3 3" xfId="17307"/>
    <cellStyle name="Output 4 3 3 2" xfId="17308"/>
    <cellStyle name="Output 4 3 3 2 2" xfId="26892"/>
    <cellStyle name="Output 4 3 3 3" xfId="17309"/>
    <cellStyle name="Output 4 3 3 4" xfId="26893"/>
    <cellStyle name="Output 4 3 4" xfId="17310"/>
    <cellStyle name="Output 4 3 4 2" xfId="26894"/>
    <cellStyle name="Output 4 3 5" xfId="17311"/>
    <cellStyle name="Output 4 3 5 2" xfId="26895"/>
    <cellStyle name="Output 4 3 6" xfId="26896"/>
    <cellStyle name="Output 4 3 7" xfId="26897"/>
    <cellStyle name="Output 4 3 8" xfId="26898"/>
    <cellStyle name="Output 4 4" xfId="17312"/>
    <cellStyle name="Output 4 4 2" xfId="17313"/>
    <cellStyle name="Output 4 4 2 2" xfId="26899"/>
    <cellStyle name="Output 4 4 3" xfId="17314"/>
    <cellStyle name="Output 4 4 3 2" xfId="26900"/>
    <cellStyle name="Output 4 4 4" xfId="17315"/>
    <cellStyle name="Output 4 4 5" xfId="26901"/>
    <cellStyle name="Output 4 5" xfId="17316"/>
    <cellStyle name="Output 4 5 2" xfId="17317"/>
    <cellStyle name="Output 4 5 2 2" xfId="26902"/>
    <cellStyle name="Output 4 5 3" xfId="17318"/>
    <cellStyle name="Output 4 5 4" xfId="26903"/>
    <cellStyle name="Output 4 6" xfId="17319"/>
    <cellStyle name="Output 4 6 2" xfId="26904"/>
    <cellStyle name="Output 4 7" xfId="17320"/>
    <cellStyle name="Output 4 7 2" xfId="26905"/>
    <cellStyle name="Output 4 8" xfId="26906"/>
    <cellStyle name="Output 4 9" xfId="26907"/>
    <cellStyle name="Output 5" xfId="17321"/>
    <cellStyle name="Output 5 2" xfId="17322"/>
    <cellStyle name="Output 5 2 2" xfId="17323"/>
    <cellStyle name="Output 5 2 2 2" xfId="26908"/>
    <cellStyle name="Output 5 2 3" xfId="17324"/>
    <cellStyle name="Output 5 2 3 2" xfId="26909"/>
    <cellStyle name="Output 5 2 4" xfId="17325"/>
    <cellStyle name="Output 5 2 5" xfId="26910"/>
    <cellStyle name="Output 5 3" xfId="17326"/>
    <cellStyle name="Output 5 3 2" xfId="17327"/>
    <cellStyle name="Output 5 3 2 2" xfId="26911"/>
    <cellStyle name="Output 5 3 3" xfId="17328"/>
    <cellStyle name="Output 5 3 4" xfId="26912"/>
    <cellStyle name="Output 5 4" xfId="17329"/>
    <cellStyle name="Output 5 4 2" xfId="26913"/>
    <cellStyle name="Output 5 5" xfId="17330"/>
    <cellStyle name="Output 5 5 2" xfId="26914"/>
    <cellStyle name="Output 5 6" xfId="26915"/>
    <cellStyle name="Output 5 7" xfId="26916"/>
    <cellStyle name="Output 5 8" xfId="26917"/>
    <cellStyle name="Output 6" xfId="17331"/>
    <cellStyle name="Output 6 2" xfId="17332"/>
    <cellStyle name="Output 6 2 2" xfId="17333"/>
    <cellStyle name="Output 6 2 2 2" xfId="26918"/>
    <cellStyle name="Output 6 2 3" xfId="17334"/>
    <cellStyle name="Output 6 2 3 2" xfId="26919"/>
    <cellStyle name="Output 6 2 4" xfId="17335"/>
    <cellStyle name="Output 6 2 5" xfId="26920"/>
    <cellStyle name="Output 6 3" xfId="17336"/>
    <cellStyle name="Output 6 3 2" xfId="17337"/>
    <cellStyle name="Output 6 3 2 2" xfId="26921"/>
    <cellStyle name="Output 6 3 3" xfId="17338"/>
    <cellStyle name="Output 6 3 4" xfId="26922"/>
    <cellStyle name="Output 6 4" xfId="17339"/>
    <cellStyle name="Output 6 4 2" xfId="26923"/>
    <cellStyle name="Output 6 5" xfId="17340"/>
    <cellStyle name="Output 6 5 2" xfId="26924"/>
    <cellStyle name="Output 6 6" xfId="26925"/>
    <cellStyle name="Output 6 7" xfId="26926"/>
    <cellStyle name="Output 6 8" xfId="26927"/>
    <cellStyle name="Output 7" xfId="17341"/>
    <cellStyle name="Output 7 2" xfId="17342"/>
    <cellStyle name="Output 7 2 2" xfId="17343"/>
    <cellStyle name="Output 7 2 2 2" xfId="26928"/>
    <cellStyle name="Output 7 2 3" xfId="17344"/>
    <cellStyle name="Output 7 2 3 2" xfId="26929"/>
    <cellStyle name="Output 7 2 4" xfId="17345"/>
    <cellStyle name="Output 7 2 5" xfId="26930"/>
    <cellStyle name="Output 7 3" xfId="17346"/>
    <cellStyle name="Output 7 3 2" xfId="17347"/>
    <cellStyle name="Output 7 3 2 2" xfId="26931"/>
    <cellStyle name="Output 7 3 3" xfId="17348"/>
    <cellStyle name="Output 7 3 4" xfId="26932"/>
    <cellStyle name="Output 7 4" xfId="17349"/>
    <cellStyle name="Output 7 4 2" xfId="26933"/>
    <cellStyle name="Output 7 5" xfId="17350"/>
    <cellStyle name="Output 7 5 2" xfId="26934"/>
    <cellStyle name="Output 7 6" xfId="26935"/>
    <cellStyle name="Output 7 7" xfId="26936"/>
    <cellStyle name="Output 7 8" xfId="26937"/>
    <cellStyle name="Output 8" xfId="17351"/>
    <cellStyle name="Output 8 2" xfId="17352"/>
    <cellStyle name="Output 8 2 2" xfId="17353"/>
    <cellStyle name="Output 8 2 2 2" xfId="26938"/>
    <cellStyle name="Output 8 2 3" xfId="17354"/>
    <cellStyle name="Output 8 2 3 2" xfId="26939"/>
    <cellStyle name="Output 8 2 4" xfId="17355"/>
    <cellStyle name="Output 8 2 5" xfId="26940"/>
    <cellStyle name="Output 8 3" xfId="17356"/>
    <cellStyle name="Output 8 3 2" xfId="17357"/>
    <cellStyle name="Output 8 3 2 2" xfId="26941"/>
    <cellStyle name="Output 8 3 3" xfId="17358"/>
    <cellStyle name="Output 8 3 4" xfId="26942"/>
    <cellStyle name="Output 8 4" xfId="17359"/>
    <cellStyle name="Output 8 4 2" xfId="26943"/>
    <cellStyle name="Output 8 5" xfId="17360"/>
    <cellStyle name="Output 8 5 2" xfId="26944"/>
    <cellStyle name="Output 8 6" xfId="26945"/>
    <cellStyle name="Output 8 7" xfId="26946"/>
    <cellStyle name="Output 8 8" xfId="26947"/>
    <cellStyle name="Output 9" xfId="17361"/>
    <cellStyle name="Output 9 2" xfId="17362"/>
    <cellStyle name="Output 9 2 2" xfId="17363"/>
    <cellStyle name="Output 9 2 2 2" xfId="26948"/>
    <cellStyle name="Output 9 2 3" xfId="17364"/>
    <cellStyle name="Output 9 2 3 2" xfId="26949"/>
    <cellStyle name="Output 9 2 4" xfId="17365"/>
    <cellStyle name="Output 9 2 5" xfId="26950"/>
    <cellStyle name="Output 9 3" xfId="17366"/>
    <cellStyle name="Output 9 3 2" xfId="17367"/>
    <cellStyle name="Output 9 3 2 2" xfId="26951"/>
    <cellStyle name="Output 9 3 3" xfId="17368"/>
    <cellStyle name="Output 9 3 4" xfId="26952"/>
    <cellStyle name="Output 9 4" xfId="17369"/>
    <cellStyle name="Output 9 4 2" xfId="26953"/>
    <cellStyle name="Output 9 5" xfId="17370"/>
    <cellStyle name="Output 9 5 2" xfId="26954"/>
    <cellStyle name="Output 9 6" xfId="26955"/>
    <cellStyle name="Output 9 7" xfId="26956"/>
    <cellStyle name="Output 9 8" xfId="26957"/>
    <cellStyle name="Percent 2" xfId="17371"/>
    <cellStyle name="Percent 2 2" xfId="17372"/>
    <cellStyle name="Percent 2 2 2" xfId="17373"/>
    <cellStyle name="Percent 2 2 2 2" xfId="17374"/>
    <cellStyle name="Percent 2 2 3" xfId="17375"/>
    <cellStyle name="Percent 2 2 4" xfId="17376"/>
    <cellStyle name="Percent 2 3" xfId="17377"/>
    <cellStyle name="Percent 2 3 10" xfId="17378"/>
    <cellStyle name="Percent 2 3 11" xfId="17379"/>
    <cellStyle name="Percent 2 3 2" xfId="17380"/>
    <cellStyle name="Percent 2 3 2 2" xfId="17381"/>
    <cellStyle name="Percent 2 3 2 2 2" xfId="17382"/>
    <cellStyle name="Percent 2 3 2 2 2 2" xfId="17383"/>
    <cellStyle name="Percent 2 3 2 2 2 2 2" xfId="17384"/>
    <cellStyle name="Percent 2 3 2 2 2 2 2 2" xfId="17385"/>
    <cellStyle name="Percent 2 3 2 2 2 2 3" xfId="17386"/>
    <cellStyle name="Percent 2 3 2 2 2 3" xfId="17387"/>
    <cellStyle name="Percent 2 3 2 2 3" xfId="17388"/>
    <cellStyle name="Percent 2 3 2 2 3 2" xfId="17389"/>
    <cellStyle name="Percent 2 3 2 2 3 2 2" xfId="17390"/>
    <cellStyle name="Percent 2 3 2 2 3 2 2 2" xfId="17391"/>
    <cellStyle name="Percent 2 3 2 2 3 2 3" xfId="17392"/>
    <cellStyle name="Percent 2 3 2 2 3 3" xfId="17393"/>
    <cellStyle name="Percent 2 3 2 2 4" xfId="17394"/>
    <cellStyle name="Percent 2 3 2 2 4 2" xfId="17395"/>
    <cellStyle name="Percent 2 3 2 2 4 2 2" xfId="17396"/>
    <cellStyle name="Percent 2 3 2 2 4 2 2 2" xfId="17397"/>
    <cellStyle name="Percent 2 3 2 2 4 2 3" xfId="17398"/>
    <cellStyle name="Percent 2 3 2 2 4 3" xfId="17399"/>
    <cellStyle name="Percent 2 3 2 2 5" xfId="17400"/>
    <cellStyle name="Percent 2 3 2 2 5 2" xfId="17401"/>
    <cellStyle name="Percent 2 3 2 2 5 2 2" xfId="17402"/>
    <cellStyle name="Percent 2 3 2 2 5 3" xfId="17403"/>
    <cellStyle name="Percent 2 3 2 2 6" xfId="17404"/>
    <cellStyle name="Percent 2 3 2 3" xfId="17405"/>
    <cellStyle name="Percent 2 3 2 3 2" xfId="17406"/>
    <cellStyle name="Percent 2 3 2 3 2 2" xfId="17407"/>
    <cellStyle name="Percent 2 3 2 3 2 2 2" xfId="17408"/>
    <cellStyle name="Percent 2 3 2 3 2 3" xfId="17409"/>
    <cellStyle name="Percent 2 3 2 3 3" xfId="17410"/>
    <cellStyle name="Percent 2 3 2 4" xfId="17411"/>
    <cellStyle name="Percent 2 3 2 4 2" xfId="17412"/>
    <cellStyle name="Percent 2 3 2 4 2 2" xfId="17413"/>
    <cellStyle name="Percent 2 3 2 4 2 2 2" xfId="17414"/>
    <cellStyle name="Percent 2 3 2 4 2 3" xfId="17415"/>
    <cellStyle name="Percent 2 3 2 4 3" xfId="17416"/>
    <cellStyle name="Percent 2 3 2 5" xfId="17417"/>
    <cellStyle name="Percent 2 3 2 5 2" xfId="17418"/>
    <cellStyle name="Percent 2 3 2 5 2 2" xfId="17419"/>
    <cellStyle name="Percent 2 3 2 5 2 2 2" xfId="17420"/>
    <cellStyle name="Percent 2 3 2 5 2 3" xfId="17421"/>
    <cellStyle name="Percent 2 3 2 5 3" xfId="17422"/>
    <cellStyle name="Percent 2 3 2 6" xfId="17423"/>
    <cellStyle name="Percent 2 3 2 6 2" xfId="17424"/>
    <cellStyle name="Percent 2 3 2 6 2 2" xfId="17425"/>
    <cellStyle name="Percent 2 3 2 6 3" xfId="17426"/>
    <cellStyle name="Percent 2 3 2 7" xfId="17427"/>
    <cellStyle name="Percent 2 3 3" xfId="17428"/>
    <cellStyle name="Percent 2 3 3 2" xfId="17429"/>
    <cellStyle name="Percent 2 3 3 2 2" xfId="17430"/>
    <cellStyle name="Percent 2 3 3 2 2 2" xfId="17431"/>
    <cellStyle name="Percent 2 3 3 2 2 2 2" xfId="17432"/>
    <cellStyle name="Percent 2 3 3 2 2 2 2 2" xfId="17433"/>
    <cellStyle name="Percent 2 3 3 2 2 2 3" xfId="17434"/>
    <cellStyle name="Percent 2 3 3 2 2 3" xfId="17435"/>
    <cellStyle name="Percent 2 3 3 2 3" xfId="17436"/>
    <cellStyle name="Percent 2 3 3 2 3 2" xfId="17437"/>
    <cellStyle name="Percent 2 3 3 2 3 2 2" xfId="17438"/>
    <cellStyle name="Percent 2 3 3 2 3 2 2 2" xfId="17439"/>
    <cellStyle name="Percent 2 3 3 2 3 2 3" xfId="17440"/>
    <cellStyle name="Percent 2 3 3 2 3 3" xfId="17441"/>
    <cellStyle name="Percent 2 3 3 2 4" xfId="17442"/>
    <cellStyle name="Percent 2 3 3 2 4 2" xfId="17443"/>
    <cellStyle name="Percent 2 3 3 2 4 2 2" xfId="17444"/>
    <cellStyle name="Percent 2 3 3 2 4 2 2 2" xfId="17445"/>
    <cellStyle name="Percent 2 3 3 2 4 2 3" xfId="17446"/>
    <cellStyle name="Percent 2 3 3 2 4 3" xfId="17447"/>
    <cellStyle name="Percent 2 3 3 2 5" xfId="17448"/>
    <cellStyle name="Percent 2 3 3 2 5 2" xfId="17449"/>
    <cellStyle name="Percent 2 3 3 2 5 2 2" xfId="17450"/>
    <cellStyle name="Percent 2 3 3 2 5 3" xfId="17451"/>
    <cellStyle name="Percent 2 3 3 2 6" xfId="17452"/>
    <cellStyle name="Percent 2 3 3 3" xfId="17453"/>
    <cellStyle name="Percent 2 3 3 3 2" xfId="17454"/>
    <cellStyle name="Percent 2 3 3 3 2 2" xfId="17455"/>
    <cellStyle name="Percent 2 3 3 3 2 2 2" xfId="17456"/>
    <cellStyle name="Percent 2 3 3 3 2 3" xfId="17457"/>
    <cellStyle name="Percent 2 3 3 3 3" xfId="17458"/>
    <cellStyle name="Percent 2 3 3 4" xfId="17459"/>
    <cellStyle name="Percent 2 3 3 4 2" xfId="17460"/>
    <cellStyle name="Percent 2 3 3 4 2 2" xfId="17461"/>
    <cellStyle name="Percent 2 3 3 4 2 2 2" xfId="17462"/>
    <cellStyle name="Percent 2 3 3 4 2 3" xfId="17463"/>
    <cellStyle name="Percent 2 3 3 4 3" xfId="17464"/>
    <cellStyle name="Percent 2 3 3 5" xfId="17465"/>
    <cellStyle name="Percent 2 3 3 5 2" xfId="17466"/>
    <cellStyle name="Percent 2 3 3 5 2 2" xfId="17467"/>
    <cellStyle name="Percent 2 3 3 5 2 2 2" xfId="17468"/>
    <cellStyle name="Percent 2 3 3 5 2 3" xfId="17469"/>
    <cellStyle name="Percent 2 3 3 5 3" xfId="17470"/>
    <cellStyle name="Percent 2 3 3 6" xfId="17471"/>
    <cellStyle name="Percent 2 3 3 6 2" xfId="17472"/>
    <cellStyle name="Percent 2 3 3 6 2 2" xfId="17473"/>
    <cellStyle name="Percent 2 3 3 6 3" xfId="17474"/>
    <cellStyle name="Percent 2 3 3 7" xfId="17475"/>
    <cellStyle name="Percent 2 3 4" xfId="17476"/>
    <cellStyle name="Percent 2 3 4 2" xfId="17477"/>
    <cellStyle name="Percent 2 3 4 2 2" xfId="17478"/>
    <cellStyle name="Percent 2 3 4 2 2 2" xfId="17479"/>
    <cellStyle name="Percent 2 3 4 2 2 2 2" xfId="17480"/>
    <cellStyle name="Percent 2 3 4 2 2 3" xfId="17481"/>
    <cellStyle name="Percent 2 3 4 2 3" xfId="17482"/>
    <cellStyle name="Percent 2 3 4 3" xfId="17483"/>
    <cellStyle name="Percent 2 3 4 3 2" xfId="17484"/>
    <cellStyle name="Percent 2 3 4 3 2 2" xfId="17485"/>
    <cellStyle name="Percent 2 3 4 3 2 2 2" xfId="17486"/>
    <cellStyle name="Percent 2 3 4 3 2 3" xfId="17487"/>
    <cellStyle name="Percent 2 3 4 3 3" xfId="17488"/>
    <cellStyle name="Percent 2 3 4 4" xfId="17489"/>
    <cellStyle name="Percent 2 3 4 4 2" xfId="17490"/>
    <cellStyle name="Percent 2 3 4 4 2 2" xfId="17491"/>
    <cellStyle name="Percent 2 3 4 4 2 2 2" xfId="17492"/>
    <cellStyle name="Percent 2 3 4 4 2 3" xfId="17493"/>
    <cellStyle name="Percent 2 3 4 4 3" xfId="17494"/>
    <cellStyle name="Percent 2 3 4 5" xfId="17495"/>
    <cellStyle name="Percent 2 3 4 5 2" xfId="17496"/>
    <cellStyle name="Percent 2 3 4 5 2 2" xfId="17497"/>
    <cellStyle name="Percent 2 3 4 5 3" xfId="17498"/>
    <cellStyle name="Percent 2 3 4 6" xfId="17499"/>
    <cellStyle name="Percent 2 3 5" xfId="17500"/>
    <cellStyle name="Percent 2 3 5 2" xfId="17501"/>
    <cellStyle name="Percent 2 3 5 2 2" xfId="17502"/>
    <cellStyle name="Percent 2 3 5 2 2 2" xfId="17503"/>
    <cellStyle name="Percent 2 3 5 2 3" xfId="17504"/>
    <cellStyle name="Percent 2 3 5 3" xfId="17505"/>
    <cellStyle name="Percent 2 3 6" xfId="17506"/>
    <cellStyle name="Percent 2 3 6 2" xfId="17507"/>
    <cellStyle name="Percent 2 3 6 2 2" xfId="17508"/>
    <cellStyle name="Percent 2 3 6 2 2 2" xfId="17509"/>
    <cellStyle name="Percent 2 3 6 2 3" xfId="17510"/>
    <cellStyle name="Percent 2 3 6 3" xfId="17511"/>
    <cellStyle name="Percent 2 3 7" xfId="17512"/>
    <cellStyle name="Percent 2 3 7 2" xfId="17513"/>
    <cellStyle name="Percent 2 3 7 2 2" xfId="17514"/>
    <cellStyle name="Percent 2 3 7 2 2 2" xfId="17515"/>
    <cellStyle name="Percent 2 3 7 2 3" xfId="17516"/>
    <cellStyle name="Percent 2 3 7 3" xfId="17517"/>
    <cellStyle name="Percent 2 3 8" xfId="17518"/>
    <cellStyle name="Percent 2 3 9" xfId="17519"/>
    <cellStyle name="Percent 2 3 9 2" xfId="17520"/>
    <cellStyle name="Percent 2 3 9 2 2" xfId="17521"/>
    <cellStyle name="Percent 2 3 9 3" xfId="17522"/>
    <cellStyle name="Percent 2 4" xfId="17523"/>
    <cellStyle name="Percent 2 4 2" xfId="17524"/>
    <cellStyle name="Percent 2 4 2 2" xfId="17525"/>
    <cellStyle name="Percent 2 4 2 2 2" xfId="17526"/>
    <cellStyle name="Percent 2 4 2 2 2 2" xfId="17527"/>
    <cellStyle name="Percent 2 4 2 2 2 2 2" xfId="17528"/>
    <cellStyle name="Percent 2 4 2 2 2 2 2 2" xfId="17529"/>
    <cellStyle name="Percent 2 4 2 2 2 2 3" xfId="17530"/>
    <cellStyle name="Percent 2 4 2 2 2 3" xfId="17531"/>
    <cellStyle name="Percent 2 4 2 2 3" xfId="17532"/>
    <cellStyle name="Percent 2 4 2 2 3 2" xfId="17533"/>
    <cellStyle name="Percent 2 4 2 2 3 2 2" xfId="17534"/>
    <cellStyle name="Percent 2 4 2 2 3 2 2 2" xfId="17535"/>
    <cellStyle name="Percent 2 4 2 2 3 2 3" xfId="17536"/>
    <cellStyle name="Percent 2 4 2 2 3 3" xfId="17537"/>
    <cellStyle name="Percent 2 4 2 2 4" xfId="17538"/>
    <cellStyle name="Percent 2 4 2 2 4 2" xfId="17539"/>
    <cellStyle name="Percent 2 4 2 2 4 2 2" xfId="17540"/>
    <cellStyle name="Percent 2 4 2 2 4 2 2 2" xfId="17541"/>
    <cellStyle name="Percent 2 4 2 2 4 2 3" xfId="17542"/>
    <cellStyle name="Percent 2 4 2 2 4 3" xfId="17543"/>
    <cellStyle name="Percent 2 4 2 2 5" xfId="17544"/>
    <cellStyle name="Percent 2 4 2 2 5 2" xfId="17545"/>
    <cellStyle name="Percent 2 4 2 2 5 2 2" xfId="17546"/>
    <cellStyle name="Percent 2 4 2 2 5 3" xfId="17547"/>
    <cellStyle name="Percent 2 4 2 2 6" xfId="17548"/>
    <cellStyle name="Percent 2 4 2 3" xfId="17549"/>
    <cellStyle name="Percent 2 4 2 3 2" xfId="17550"/>
    <cellStyle name="Percent 2 4 2 3 2 2" xfId="17551"/>
    <cellStyle name="Percent 2 4 2 3 2 2 2" xfId="17552"/>
    <cellStyle name="Percent 2 4 2 3 2 3" xfId="17553"/>
    <cellStyle name="Percent 2 4 2 3 3" xfId="17554"/>
    <cellStyle name="Percent 2 4 2 4" xfId="17555"/>
    <cellStyle name="Percent 2 4 2 4 2" xfId="17556"/>
    <cellStyle name="Percent 2 4 2 4 2 2" xfId="17557"/>
    <cellStyle name="Percent 2 4 2 4 2 2 2" xfId="17558"/>
    <cellStyle name="Percent 2 4 2 4 2 3" xfId="17559"/>
    <cellStyle name="Percent 2 4 2 4 3" xfId="17560"/>
    <cellStyle name="Percent 2 4 2 5" xfId="17561"/>
    <cellStyle name="Percent 2 4 2 5 2" xfId="17562"/>
    <cellStyle name="Percent 2 4 2 5 2 2" xfId="17563"/>
    <cellStyle name="Percent 2 4 2 5 2 2 2" xfId="17564"/>
    <cellStyle name="Percent 2 4 2 5 2 3" xfId="17565"/>
    <cellStyle name="Percent 2 4 2 5 3" xfId="17566"/>
    <cellStyle name="Percent 2 4 2 6" xfId="17567"/>
    <cellStyle name="Percent 2 4 2 6 2" xfId="17568"/>
    <cellStyle name="Percent 2 4 2 6 2 2" xfId="17569"/>
    <cellStyle name="Percent 2 4 2 6 3" xfId="17570"/>
    <cellStyle name="Percent 2 4 2 7" xfId="17571"/>
    <cellStyle name="Percent 2 4 3" xfId="17572"/>
    <cellStyle name="Percent 2 4 3 2" xfId="17573"/>
    <cellStyle name="Percent 2 4 3 2 2" xfId="17574"/>
    <cellStyle name="Percent 2 4 3 2 2 2" xfId="17575"/>
    <cellStyle name="Percent 2 4 3 2 2 2 2" xfId="17576"/>
    <cellStyle name="Percent 2 4 3 2 2 2 2 2" xfId="17577"/>
    <cellStyle name="Percent 2 4 3 2 2 2 3" xfId="17578"/>
    <cellStyle name="Percent 2 4 3 2 2 3" xfId="17579"/>
    <cellStyle name="Percent 2 4 3 2 3" xfId="17580"/>
    <cellStyle name="Percent 2 4 3 2 3 2" xfId="17581"/>
    <cellStyle name="Percent 2 4 3 2 3 2 2" xfId="17582"/>
    <cellStyle name="Percent 2 4 3 2 3 2 2 2" xfId="17583"/>
    <cellStyle name="Percent 2 4 3 2 3 2 3" xfId="17584"/>
    <cellStyle name="Percent 2 4 3 2 3 3" xfId="17585"/>
    <cellStyle name="Percent 2 4 3 2 4" xfId="17586"/>
    <cellStyle name="Percent 2 4 3 2 4 2" xfId="17587"/>
    <cellStyle name="Percent 2 4 3 2 4 2 2" xfId="17588"/>
    <cellStyle name="Percent 2 4 3 2 4 2 2 2" xfId="17589"/>
    <cellStyle name="Percent 2 4 3 2 4 2 3" xfId="17590"/>
    <cellStyle name="Percent 2 4 3 2 4 3" xfId="17591"/>
    <cellStyle name="Percent 2 4 3 2 5" xfId="17592"/>
    <cellStyle name="Percent 2 4 3 2 5 2" xfId="17593"/>
    <cellStyle name="Percent 2 4 3 2 5 2 2" xfId="17594"/>
    <cellStyle name="Percent 2 4 3 2 5 3" xfId="17595"/>
    <cellStyle name="Percent 2 4 3 2 6" xfId="17596"/>
    <cellStyle name="Percent 2 4 3 3" xfId="17597"/>
    <cellStyle name="Percent 2 4 3 3 2" xfId="17598"/>
    <cellStyle name="Percent 2 4 3 3 2 2" xfId="17599"/>
    <cellStyle name="Percent 2 4 3 3 2 2 2" xfId="17600"/>
    <cellStyle name="Percent 2 4 3 3 2 3" xfId="17601"/>
    <cellStyle name="Percent 2 4 3 3 3" xfId="17602"/>
    <cellStyle name="Percent 2 4 3 4" xfId="17603"/>
    <cellStyle name="Percent 2 4 3 4 2" xfId="17604"/>
    <cellStyle name="Percent 2 4 3 4 2 2" xfId="17605"/>
    <cellStyle name="Percent 2 4 3 4 2 2 2" xfId="17606"/>
    <cellStyle name="Percent 2 4 3 4 2 3" xfId="17607"/>
    <cellStyle name="Percent 2 4 3 4 3" xfId="17608"/>
    <cellStyle name="Percent 2 4 3 5" xfId="17609"/>
    <cellStyle name="Percent 2 4 3 5 2" xfId="17610"/>
    <cellStyle name="Percent 2 4 3 5 2 2" xfId="17611"/>
    <cellStyle name="Percent 2 4 3 5 2 2 2" xfId="17612"/>
    <cellStyle name="Percent 2 4 3 5 2 3" xfId="17613"/>
    <cellStyle name="Percent 2 4 3 5 3" xfId="17614"/>
    <cellStyle name="Percent 2 4 3 6" xfId="17615"/>
    <cellStyle name="Percent 2 4 3 6 2" xfId="17616"/>
    <cellStyle name="Percent 2 4 3 6 2 2" xfId="17617"/>
    <cellStyle name="Percent 2 4 3 6 3" xfId="17618"/>
    <cellStyle name="Percent 2 4 3 7" xfId="17619"/>
    <cellStyle name="Percent 2 4 4" xfId="17620"/>
    <cellStyle name="Percent 2 4 4 2" xfId="17621"/>
    <cellStyle name="Percent 2 4 4 2 2" xfId="17622"/>
    <cellStyle name="Percent 2 4 4 2 2 2" xfId="17623"/>
    <cellStyle name="Percent 2 4 4 2 2 2 2" xfId="17624"/>
    <cellStyle name="Percent 2 4 4 2 2 3" xfId="17625"/>
    <cellStyle name="Percent 2 4 4 2 3" xfId="17626"/>
    <cellStyle name="Percent 2 4 4 3" xfId="17627"/>
    <cellStyle name="Percent 2 4 4 3 2" xfId="17628"/>
    <cellStyle name="Percent 2 4 4 3 2 2" xfId="17629"/>
    <cellStyle name="Percent 2 4 4 3 2 2 2" xfId="17630"/>
    <cellStyle name="Percent 2 4 4 3 2 3" xfId="17631"/>
    <cellStyle name="Percent 2 4 4 3 3" xfId="17632"/>
    <cellStyle name="Percent 2 4 4 4" xfId="17633"/>
    <cellStyle name="Percent 2 4 4 4 2" xfId="17634"/>
    <cellStyle name="Percent 2 4 4 4 2 2" xfId="17635"/>
    <cellStyle name="Percent 2 4 4 4 2 2 2" xfId="17636"/>
    <cellStyle name="Percent 2 4 4 4 2 3" xfId="17637"/>
    <cellStyle name="Percent 2 4 4 4 3" xfId="17638"/>
    <cellStyle name="Percent 2 4 4 5" xfId="17639"/>
    <cellStyle name="Percent 2 4 4 5 2" xfId="17640"/>
    <cellStyle name="Percent 2 4 4 5 2 2" xfId="17641"/>
    <cellStyle name="Percent 2 4 4 5 3" xfId="17642"/>
    <cellStyle name="Percent 2 4 4 6" xfId="17643"/>
    <cellStyle name="Percent 2 4 5" xfId="17644"/>
    <cellStyle name="Percent 2 4 5 2" xfId="17645"/>
    <cellStyle name="Percent 2 4 5 2 2" xfId="17646"/>
    <cellStyle name="Percent 2 4 5 2 2 2" xfId="17647"/>
    <cellStyle name="Percent 2 4 5 2 3" xfId="17648"/>
    <cellStyle name="Percent 2 4 5 3" xfId="17649"/>
    <cellStyle name="Percent 2 4 6" xfId="17650"/>
    <cellStyle name="Percent 2 4 6 2" xfId="17651"/>
    <cellStyle name="Percent 2 4 6 2 2" xfId="17652"/>
    <cellStyle name="Percent 2 4 6 2 2 2" xfId="17653"/>
    <cellStyle name="Percent 2 4 6 2 3" xfId="17654"/>
    <cellStyle name="Percent 2 4 6 3" xfId="17655"/>
    <cellStyle name="Percent 2 4 7" xfId="17656"/>
    <cellStyle name="Percent 2 4 7 2" xfId="17657"/>
    <cellStyle name="Percent 2 4 7 2 2" xfId="17658"/>
    <cellStyle name="Percent 2 4 7 2 2 2" xfId="17659"/>
    <cellStyle name="Percent 2 4 7 2 3" xfId="17660"/>
    <cellStyle name="Percent 2 4 7 3" xfId="17661"/>
    <cellStyle name="Percent 2 4 8" xfId="17662"/>
    <cellStyle name="Percent 2 4 8 2" xfId="17663"/>
    <cellStyle name="Percent 2 4 8 2 2" xfId="17664"/>
    <cellStyle name="Percent 2 4 8 3" xfId="17665"/>
    <cellStyle name="Percent 2 4 9" xfId="17666"/>
    <cellStyle name="Percent 2 5" xfId="17667"/>
    <cellStyle name="Percent 2 6" xfId="17668"/>
    <cellStyle name="Percent 3" xfId="17669"/>
    <cellStyle name="Percent 3 2" xfId="17670"/>
    <cellStyle name="Percent 3 2 2" xfId="17671"/>
    <cellStyle name="Percent 3 2 3" xfId="17672"/>
    <cellStyle name="Percent 3 2 3 2" xfId="17673"/>
    <cellStyle name="Percent 3 2 3 2 2" xfId="17674"/>
    <cellStyle name="Percent 3 2 3 2 2 2" xfId="17675"/>
    <cellStyle name="Percent 3 2 3 2 2 2 2" xfId="17676"/>
    <cellStyle name="Percent 3 2 3 2 2 2 2 2" xfId="17677"/>
    <cellStyle name="Percent 3 2 3 2 2 2 3" xfId="17678"/>
    <cellStyle name="Percent 3 2 3 2 2 3" xfId="17679"/>
    <cellStyle name="Percent 3 2 3 2 3" xfId="17680"/>
    <cellStyle name="Percent 3 2 3 2 3 2" xfId="17681"/>
    <cellStyle name="Percent 3 2 3 2 3 2 2" xfId="17682"/>
    <cellStyle name="Percent 3 2 3 2 3 2 2 2" xfId="17683"/>
    <cellStyle name="Percent 3 2 3 2 3 2 3" xfId="17684"/>
    <cellStyle name="Percent 3 2 3 2 3 3" xfId="17685"/>
    <cellStyle name="Percent 3 2 3 2 4" xfId="17686"/>
    <cellStyle name="Percent 3 2 3 2 4 2" xfId="17687"/>
    <cellStyle name="Percent 3 2 3 2 4 2 2" xfId="17688"/>
    <cellStyle name="Percent 3 2 3 2 4 2 2 2" xfId="17689"/>
    <cellStyle name="Percent 3 2 3 2 4 2 3" xfId="17690"/>
    <cellStyle name="Percent 3 2 3 2 4 3" xfId="17691"/>
    <cellStyle name="Percent 3 2 3 2 5" xfId="17692"/>
    <cellStyle name="Percent 3 2 3 2 5 2" xfId="17693"/>
    <cellStyle name="Percent 3 2 3 2 5 2 2" xfId="17694"/>
    <cellStyle name="Percent 3 2 3 2 5 3" xfId="17695"/>
    <cellStyle name="Percent 3 2 3 2 6" xfId="17696"/>
    <cellStyle name="Percent 3 2 3 3" xfId="17697"/>
    <cellStyle name="Percent 3 2 3 3 2" xfId="17698"/>
    <cellStyle name="Percent 3 2 3 3 2 2" xfId="17699"/>
    <cellStyle name="Percent 3 2 3 3 2 2 2" xfId="17700"/>
    <cellStyle name="Percent 3 2 3 3 2 3" xfId="17701"/>
    <cellStyle name="Percent 3 2 3 3 3" xfId="17702"/>
    <cellStyle name="Percent 3 2 3 4" xfId="17703"/>
    <cellStyle name="Percent 3 2 3 4 2" xfId="17704"/>
    <cellStyle name="Percent 3 2 3 4 2 2" xfId="17705"/>
    <cellStyle name="Percent 3 2 3 4 2 2 2" xfId="17706"/>
    <cellStyle name="Percent 3 2 3 4 2 3" xfId="17707"/>
    <cellStyle name="Percent 3 2 3 4 3" xfId="17708"/>
    <cellStyle name="Percent 3 2 3 5" xfId="17709"/>
    <cellStyle name="Percent 3 2 3 5 2" xfId="17710"/>
    <cellStyle name="Percent 3 2 3 5 2 2" xfId="17711"/>
    <cellStyle name="Percent 3 2 3 5 2 2 2" xfId="17712"/>
    <cellStyle name="Percent 3 2 3 5 2 3" xfId="17713"/>
    <cellStyle name="Percent 3 2 3 5 3" xfId="17714"/>
    <cellStyle name="Percent 3 2 3 6" xfId="17715"/>
    <cellStyle name="Percent 3 2 3 6 2" xfId="17716"/>
    <cellStyle name="Percent 3 2 3 6 2 2" xfId="17717"/>
    <cellStyle name="Percent 3 2 3 6 3" xfId="17718"/>
    <cellStyle name="Percent 3 2 3 7" xfId="17719"/>
    <cellStyle name="Percent 3 2 4" xfId="17720"/>
    <cellStyle name="Percent 3 2 5" xfId="17721"/>
    <cellStyle name="Percent 3 2 5 2" xfId="17722"/>
    <cellStyle name="Percent 3 2 5 2 2" xfId="17723"/>
    <cellStyle name="Percent 3 2 5 3" xfId="17724"/>
    <cellStyle name="Percent 3 2 6" xfId="17725"/>
    <cellStyle name="Percent 3 2 7" xfId="17726"/>
    <cellStyle name="Percent 3 2 7 2" xfId="17727"/>
    <cellStyle name="Percent 3 2 7 3" xfId="17728"/>
    <cellStyle name="Percent 3 2 8" xfId="17729"/>
    <cellStyle name="Percent 3 2 8 2" xfId="17730"/>
    <cellStyle name="Percent 3 2 9" xfId="17731"/>
    <cellStyle name="Percent 3 3" xfId="17732"/>
    <cellStyle name="Percent 3 3 2" xfId="17733"/>
    <cellStyle name="Percent 3 3 2 2" xfId="17734"/>
    <cellStyle name="Percent 3 3 2 2 2" xfId="17735"/>
    <cellStyle name="Percent 3 3 2 3" xfId="17736"/>
    <cellStyle name="Percent 3 3 3" xfId="17737"/>
    <cellStyle name="Percent 3 3 4" xfId="17738"/>
    <cellStyle name="Percent 3 3 4 2" xfId="17739"/>
    <cellStyle name="Percent 3 3 5" xfId="17740"/>
    <cellStyle name="Percent 3 3 5 2" xfId="17741"/>
    <cellStyle name="Percent 3 3 6" xfId="17742"/>
    <cellStyle name="Percent 3 3 6 2" xfId="17743"/>
    <cellStyle name="Percent 3 4" xfId="17744"/>
    <cellStyle name="Percent 3 4 2" xfId="17745"/>
    <cellStyle name="Percent 3 4 2 2" xfId="17746"/>
    <cellStyle name="Percent 3 4 2 2 2" xfId="17747"/>
    <cellStyle name="Percent 3 4 2 2 2 2" xfId="17748"/>
    <cellStyle name="Percent 3 4 2 2 2 2 2" xfId="17749"/>
    <cellStyle name="Percent 3 4 2 2 2 3" xfId="17750"/>
    <cellStyle name="Percent 3 4 2 2 3" xfId="17751"/>
    <cellStyle name="Percent 3 4 2 3" xfId="17752"/>
    <cellStyle name="Percent 3 4 2 3 2" xfId="17753"/>
    <cellStyle name="Percent 3 4 2 3 2 2" xfId="17754"/>
    <cellStyle name="Percent 3 4 2 3 2 2 2" xfId="17755"/>
    <cellStyle name="Percent 3 4 2 3 2 3" xfId="17756"/>
    <cellStyle name="Percent 3 4 2 3 3" xfId="17757"/>
    <cellStyle name="Percent 3 4 2 4" xfId="17758"/>
    <cellStyle name="Percent 3 4 2 4 2" xfId="17759"/>
    <cellStyle name="Percent 3 4 2 4 2 2" xfId="17760"/>
    <cellStyle name="Percent 3 4 2 4 2 2 2" xfId="17761"/>
    <cellStyle name="Percent 3 4 2 4 2 3" xfId="17762"/>
    <cellStyle name="Percent 3 4 2 4 3" xfId="17763"/>
    <cellStyle name="Percent 3 4 2 5" xfId="17764"/>
    <cellStyle name="Percent 3 4 2 5 2" xfId="17765"/>
    <cellStyle name="Percent 3 4 2 5 2 2" xfId="17766"/>
    <cellStyle name="Percent 3 4 2 5 3" xfId="17767"/>
    <cellStyle name="Percent 3 4 2 6" xfId="17768"/>
    <cellStyle name="Percent 3 4 3" xfId="17769"/>
    <cellStyle name="Percent 3 4 3 2" xfId="17770"/>
    <cellStyle name="Percent 3 4 3 2 2" xfId="17771"/>
    <cellStyle name="Percent 3 4 3 2 2 2" xfId="17772"/>
    <cellStyle name="Percent 3 4 3 2 3" xfId="17773"/>
    <cellStyle name="Percent 3 4 3 3" xfId="17774"/>
    <cellStyle name="Percent 3 4 4" xfId="17775"/>
    <cellStyle name="Percent 3 4 4 2" xfId="17776"/>
    <cellStyle name="Percent 3 4 4 2 2" xfId="17777"/>
    <cellStyle name="Percent 3 4 4 2 2 2" xfId="17778"/>
    <cellStyle name="Percent 3 4 4 2 3" xfId="17779"/>
    <cellStyle name="Percent 3 4 4 3" xfId="17780"/>
    <cellStyle name="Percent 3 4 5" xfId="17781"/>
    <cellStyle name="Percent 3 4 5 2" xfId="17782"/>
    <cellStyle name="Percent 3 4 5 2 2" xfId="17783"/>
    <cellStyle name="Percent 3 4 5 2 2 2" xfId="17784"/>
    <cellStyle name="Percent 3 4 5 2 3" xfId="17785"/>
    <cellStyle name="Percent 3 4 5 3" xfId="17786"/>
    <cellStyle name="Percent 3 4 6" xfId="17787"/>
    <cellStyle name="Percent 3 4 6 2" xfId="17788"/>
    <cellStyle name="Percent 3 4 6 2 2" xfId="17789"/>
    <cellStyle name="Percent 3 4 6 3" xfId="17790"/>
    <cellStyle name="Percent 3 4 7" xfId="17791"/>
    <cellStyle name="Percent 3 5" xfId="17792"/>
    <cellStyle name="Percent 3 6" xfId="17793"/>
    <cellStyle name="Percent 3 6 2" xfId="17794"/>
    <cellStyle name="Percent 3 6 2 2" xfId="17795"/>
    <cellStyle name="Percent 3 6 3" xfId="17796"/>
    <cellStyle name="Percent 3 6 4" xfId="17797"/>
    <cellStyle name="Percent 3 7" xfId="17798"/>
    <cellStyle name="Percent 3 8" xfId="17799"/>
    <cellStyle name="Percent 3 9" xfId="17800"/>
    <cellStyle name="Percent 4" xfId="17801"/>
    <cellStyle name="Percent 4 2" xfId="17802"/>
    <cellStyle name="Percent 4 2 2" xfId="17803"/>
    <cellStyle name="Percent 4 2 2 2" xfId="17804"/>
    <cellStyle name="Percent 4 2 2 2 2" xfId="17805"/>
    <cellStyle name="Percent 4 2 2 2 2 2" xfId="17806"/>
    <cellStyle name="Percent 4 2 2 2 2 2 2" xfId="17807"/>
    <cellStyle name="Percent 4 2 2 2 2 2 2 2" xfId="17808"/>
    <cellStyle name="Percent 4 2 2 2 2 2 3" xfId="17809"/>
    <cellStyle name="Percent 4 2 2 2 2 3" xfId="17810"/>
    <cellStyle name="Percent 4 2 2 2 3" xfId="17811"/>
    <cellStyle name="Percent 4 2 2 2 3 2" xfId="17812"/>
    <cellStyle name="Percent 4 2 2 2 3 2 2" xfId="17813"/>
    <cellStyle name="Percent 4 2 2 2 3 2 2 2" xfId="17814"/>
    <cellStyle name="Percent 4 2 2 2 3 2 3" xfId="17815"/>
    <cellStyle name="Percent 4 2 2 2 3 3" xfId="17816"/>
    <cellStyle name="Percent 4 2 2 2 4" xfId="17817"/>
    <cellStyle name="Percent 4 2 2 2 4 2" xfId="17818"/>
    <cellStyle name="Percent 4 2 2 2 4 2 2" xfId="17819"/>
    <cellStyle name="Percent 4 2 2 2 4 2 2 2" xfId="17820"/>
    <cellStyle name="Percent 4 2 2 2 4 2 3" xfId="17821"/>
    <cellStyle name="Percent 4 2 2 2 4 3" xfId="17822"/>
    <cellStyle name="Percent 4 2 2 2 5" xfId="17823"/>
    <cellStyle name="Percent 4 2 2 2 5 2" xfId="17824"/>
    <cellStyle name="Percent 4 2 2 2 5 2 2" xfId="17825"/>
    <cellStyle name="Percent 4 2 2 2 5 3" xfId="17826"/>
    <cellStyle name="Percent 4 2 2 2 6" xfId="17827"/>
    <cellStyle name="Percent 4 2 2 3" xfId="17828"/>
    <cellStyle name="Percent 4 2 2 3 2" xfId="17829"/>
    <cellStyle name="Percent 4 2 2 3 2 2" xfId="17830"/>
    <cellStyle name="Percent 4 2 2 3 2 2 2" xfId="17831"/>
    <cellStyle name="Percent 4 2 2 3 2 3" xfId="17832"/>
    <cellStyle name="Percent 4 2 2 3 3" xfId="17833"/>
    <cellStyle name="Percent 4 2 2 4" xfId="17834"/>
    <cellStyle name="Percent 4 2 2 4 2" xfId="17835"/>
    <cellStyle name="Percent 4 2 2 4 2 2" xfId="17836"/>
    <cellStyle name="Percent 4 2 2 4 2 2 2" xfId="17837"/>
    <cellStyle name="Percent 4 2 2 4 2 3" xfId="17838"/>
    <cellStyle name="Percent 4 2 2 4 3" xfId="17839"/>
    <cellStyle name="Percent 4 2 2 5" xfId="17840"/>
    <cellStyle name="Percent 4 2 2 5 2" xfId="17841"/>
    <cellStyle name="Percent 4 2 2 5 2 2" xfId="17842"/>
    <cellStyle name="Percent 4 2 2 5 2 2 2" xfId="17843"/>
    <cellStyle name="Percent 4 2 2 5 2 3" xfId="17844"/>
    <cellStyle name="Percent 4 2 2 5 3" xfId="17845"/>
    <cellStyle name="Percent 4 2 2 6" xfId="17846"/>
    <cellStyle name="Percent 4 2 2 6 2" xfId="17847"/>
    <cellStyle name="Percent 4 2 2 6 2 2" xfId="17848"/>
    <cellStyle name="Percent 4 2 2 6 3" xfId="17849"/>
    <cellStyle name="Percent 4 2 2 7" xfId="17850"/>
    <cellStyle name="Percent 4 2 3" xfId="17851"/>
    <cellStyle name="Percent 4 2 3 2" xfId="17852"/>
    <cellStyle name="Percent 4 2 3 2 2" xfId="17853"/>
    <cellStyle name="Percent 4 2 3 2 2 2" xfId="17854"/>
    <cellStyle name="Percent 4 2 3 2 2 2 2" xfId="17855"/>
    <cellStyle name="Percent 4 2 3 2 2 2 2 2" xfId="17856"/>
    <cellStyle name="Percent 4 2 3 2 2 2 3" xfId="17857"/>
    <cellStyle name="Percent 4 2 3 2 2 3" xfId="17858"/>
    <cellStyle name="Percent 4 2 3 2 3" xfId="17859"/>
    <cellStyle name="Percent 4 2 3 2 3 2" xfId="17860"/>
    <cellStyle name="Percent 4 2 3 2 3 2 2" xfId="17861"/>
    <cellStyle name="Percent 4 2 3 2 3 2 2 2" xfId="17862"/>
    <cellStyle name="Percent 4 2 3 2 3 2 3" xfId="17863"/>
    <cellStyle name="Percent 4 2 3 2 3 3" xfId="17864"/>
    <cellStyle name="Percent 4 2 3 2 4" xfId="17865"/>
    <cellStyle name="Percent 4 2 3 2 4 2" xfId="17866"/>
    <cellStyle name="Percent 4 2 3 2 4 2 2" xfId="17867"/>
    <cellStyle name="Percent 4 2 3 2 4 2 2 2" xfId="17868"/>
    <cellStyle name="Percent 4 2 3 2 4 2 3" xfId="17869"/>
    <cellStyle name="Percent 4 2 3 2 4 3" xfId="17870"/>
    <cellStyle name="Percent 4 2 3 2 5" xfId="17871"/>
    <cellStyle name="Percent 4 2 3 2 5 2" xfId="17872"/>
    <cellStyle name="Percent 4 2 3 2 5 2 2" xfId="17873"/>
    <cellStyle name="Percent 4 2 3 2 5 3" xfId="17874"/>
    <cellStyle name="Percent 4 2 3 2 6" xfId="17875"/>
    <cellStyle name="Percent 4 2 3 3" xfId="17876"/>
    <cellStyle name="Percent 4 2 3 3 2" xfId="17877"/>
    <cellStyle name="Percent 4 2 3 3 2 2" xfId="17878"/>
    <cellStyle name="Percent 4 2 3 3 2 2 2" xfId="17879"/>
    <cellStyle name="Percent 4 2 3 3 2 3" xfId="17880"/>
    <cellStyle name="Percent 4 2 3 3 3" xfId="17881"/>
    <cellStyle name="Percent 4 2 3 4" xfId="17882"/>
    <cellStyle name="Percent 4 2 3 4 2" xfId="17883"/>
    <cellStyle name="Percent 4 2 3 4 2 2" xfId="17884"/>
    <cellStyle name="Percent 4 2 3 4 2 2 2" xfId="17885"/>
    <cellStyle name="Percent 4 2 3 4 2 3" xfId="17886"/>
    <cellStyle name="Percent 4 2 3 4 3" xfId="17887"/>
    <cellStyle name="Percent 4 2 3 5" xfId="17888"/>
    <cellStyle name="Percent 4 2 3 5 2" xfId="17889"/>
    <cellStyle name="Percent 4 2 3 5 2 2" xfId="17890"/>
    <cellStyle name="Percent 4 2 3 5 2 2 2" xfId="17891"/>
    <cellStyle name="Percent 4 2 3 5 2 3" xfId="17892"/>
    <cellStyle name="Percent 4 2 3 5 3" xfId="17893"/>
    <cellStyle name="Percent 4 2 3 6" xfId="17894"/>
    <cellStyle name="Percent 4 2 3 6 2" xfId="17895"/>
    <cellStyle name="Percent 4 2 3 6 2 2" xfId="17896"/>
    <cellStyle name="Percent 4 2 3 6 3" xfId="17897"/>
    <cellStyle name="Percent 4 2 3 7" xfId="17898"/>
    <cellStyle name="Percent 4 2 4" xfId="17899"/>
    <cellStyle name="Percent 4 2 4 2" xfId="17900"/>
    <cellStyle name="Percent 4 2 4 2 2" xfId="17901"/>
    <cellStyle name="Percent 4 2 4 2 2 2" xfId="17902"/>
    <cellStyle name="Percent 4 2 4 2 2 2 2" xfId="17903"/>
    <cellStyle name="Percent 4 2 4 2 2 3" xfId="17904"/>
    <cellStyle name="Percent 4 2 4 2 3" xfId="17905"/>
    <cellStyle name="Percent 4 2 4 3" xfId="17906"/>
    <cellStyle name="Percent 4 2 4 3 2" xfId="17907"/>
    <cellStyle name="Percent 4 2 4 3 2 2" xfId="17908"/>
    <cellStyle name="Percent 4 2 4 3 2 2 2" xfId="17909"/>
    <cellStyle name="Percent 4 2 4 3 2 3" xfId="17910"/>
    <cellStyle name="Percent 4 2 4 3 3" xfId="17911"/>
    <cellStyle name="Percent 4 2 4 4" xfId="17912"/>
    <cellStyle name="Percent 4 2 4 4 2" xfId="17913"/>
    <cellStyle name="Percent 4 2 4 4 2 2" xfId="17914"/>
    <cellStyle name="Percent 4 2 4 4 2 2 2" xfId="17915"/>
    <cellStyle name="Percent 4 2 4 4 2 3" xfId="17916"/>
    <cellStyle name="Percent 4 2 4 4 3" xfId="17917"/>
    <cellStyle name="Percent 4 2 4 5" xfId="17918"/>
    <cellStyle name="Percent 4 2 4 5 2" xfId="17919"/>
    <cellStyle name="Percent 4 2 4 5 2 2" xfId="17920"/>
    <cellStyle name="Percent 4 2 4 5 3" xfId="17921"/>
    <cellStyle name="Percent 4 2 4 6" xfId="17922"/>
    <cellStyle name="Percent 4 2 5" xfId="17923"/>
    <cellStyle name="Percent 4 2 5 2" xfId="17924"/>
    <cellStyle name="Percent 4 2 5 2 2" xfId="17925"/>
    <cellStyle name="Percent 4 2 5 2 2 2" xfId="17926"/>
    <cellStyle name="Percent 4 2 5 2 3" xfId="17927"/>
    <cellStyle name="Percent 4 2 5 3" xfId="17928"/>
    <cellStyle name="Percent 4 2 6" xfId="17929"/>
    <cellStyle name="Percent 4 2 6 2" xfId="17930"/>
    <cellStyle name="Percent 4 2 6 2 2" xfId="17931"/>
    <cellStyle name="Percent 4 2 6 2 2 2" xfId="17932"/>
    <cellStyle name="Percent 4 2 6 2 3" xfId="17933"/>
    <cellStyle name="Percent 4 2 6 3" xfId="17934"/>
    <cellStyle name="Percent 4 2 7" xfId="17935"/>
    <cellStyle name="Percent 4 2 7 2" xfId="17936"/>
    <cellStyle name="Percent 4 2 7 2 2" xfId="17937"/>
    <cellStyle name="Percent 4 2 7 2 2 2" xfId="17938"/>
    <cellStyle name="Percent 4 2 7 2 3" xfId="17939"/>
    <cellStyle name="Percent 4 2 7 3" xfId="17940"/>
    <cellStyle name="Percent 4 2 8" xfId="17941"/>
    <cellStyle name="Percent 4 2 8 2" xfId="17942"/>
    <cellStyle name="Percent 4 2 8 2 2" xfId="17943"/>
    <cellStyle name="Percent 4 2 8 3" xfId="17944"/>
    <cellStyle name="Percent 4 2 9" xfId="17945"/>
    <cellStyle name="Percent 4 3" xfId="17946"/>
    <cellStyle name="Percent 4 3 2" xfId="17947"/>
    <cellStyle name="Percent 4 3 2 2" xfId="17948"/>
    <cellStyle name="Percent 4 3 2 2 2" xfId="17949"/>
    <cellStyle name="Percent 4 3 2 2 2 2" xfId="17950"/>
    <cellStyle name="Percent 4 3 2 2 2 2 2" xfId="17951"/>
    <cellStyle name="Percent 4 3 2 2 2 2 2 2" xfId="17952"/>
    <cellStyle name="Percent 4 3 2 2 2 2 3" xfId="17953"/>
    <cellStyle name="Percent 4 3 2 2 2 3" xfId="17954"/>
    <cellStyle name="Percent 4 3 2 2 3" xfId="17955"/>
    <cellStyle name="Percent 4 3 2 2 3 2" xfId="17956"/>
    <cellStyle name="Percent 4 3 2 2 3 2 2" xfId="17957"/>
    <cellStyle name="Percent 4 3 2 2 3 2 2 2" xfId="17958"/>
    <cellStyle name="Percent 4 3 2 2 3 2 3" xfId="17959"/>
    <cellStyle name="Percent 4 3 2 2 3 3" xfId="17960"/>
    <cellStyle name="Percent 4 3 2 2 4" xfId="17961"/>
    <cellStyle name="Percent 4 3 2 2 4 2" xfId="17962"/>
    <cellStyle name="Percent 4 3 2 2 4 2 2" xfId="17963"/>
    <cellStyle name="Percent 4 3 2 2 4 2 2 2" xfId="17964"/>
    <cellStyle name="Percent 4 3 2 2 4 2 3" xfId="17965"/>
    <cellStyle name="Percent 4 3 2 2 4 3" xfId="17966"/>
    <cellStyle name="Percent 4 3 2 2 5" xfId="17967"/>
    <cellStyle name="Percent 4 3 2 2 5 2" xfId="17968"/>
    <cellStyle name="Percent 4 3 2 2 5 2 2" xfId="17969"/>
    <cellStyle name="Percent 4 3 2 2 5 3" xfId="17970"/>
    <cellStyle name="Percent 4 3 2 2 6" xfId="17971"/>
    <cellStyle name="Percent 4 3 2 3" xfId="17972"/>
    <cellStyle name="Percent 4 3 2 3 2" xfId="17973"/>
    <cellStyle name="Percent 4 3 2 3 2 2" xfId="17974"/>
    <cellStyle name="Percent 4 3 2 3 2 2 2" xfId="17975"/>
    <cellStyle name="Percent 4 3 2 3 2 3" xfId="17976"/>
    <cellStyle name="Percent 4 3 2 3 3" xfId="17977"/>
    <cellStyle name="Percent 4 3 2 4" xfId="17978"/>
    <cellStyle name="Percent 4 3 2 4 2" xfId="17979"/>
    <cellStyle name="Percent 4 3 2 4 2 2" xfId="17980"/>
    <cellStyle name="Percent 4 3 2 4 2 2 2" xfId="17981"/>
    <cellStyle name="Percent 4 3 2 4 2 3" xfId="17982"/>
    <cellStyle name="Percent 4 3 2 4 3" xfId="17983"/>
    <cellStyle name="Percent 4 3 2 5" xfId="17984"/>
    <cellStyle name="Percent 4 3 2 5 2" xfId="17985"/>
    <cellStyle name="Percent 4 3 2 5 2 2" xfId="17986"/>
    <cellStyle name="Percent 4 3 2 5 2 2 2" xfId="17987"/>
    <cellStyle name="Percent 4 3 2 5 2 3" xfId="17988"/>
    <cellStyle name="Percent 4 3 2 5 3" xfId="17989"/>
    <cellStyle name="Percent 4 3 2 6" xfId="17990"/>
    <cellStyle name="Percent 4 3 2 6 2" xfId="17991"/>
    <cellStyle name="Percent 4 3 2 6 2 2" xfId="17992"/>
    <cellStyle name="Percent 4 3 2 6 3" xfId="17993"/>
    <cellStyle name="Percent 4 3 2 7" xfId="17994"/>
    <cellStyle name="Percent 4 3 3" xfId="17995"/>
    <cellStyle name="Percent 4 3 3 2" xfId="17996"/>
    <cellStyle name="Percent 4 3 3 2 2" xfId="17997"/>
    <cellStyle name="Percent 4 3 3 2 2 2" xfId="17998"/>
    <cellStyle name="Percent 4 3 3 2 2 2 2" xfId="17999"/>
    <cellStyle name="Percent 4 3 3 2 2 2 2 2" xfId="18000"/>
    <cellStyle name="Percent 4 3 3 2 2 2 3" xfId="18001"/>
    <cellStyle name="Percent 4 3 3 2 2 3" xfId="18002"/>
    <cellStyle name="Percent 4 3 3 2 3" xfId="18003"/>
    <cellStyle name="Percent 4 3 3 2 3 2" xfId="18004"/>
    <cellStyle name="Percent 4 3 3 2 3 2 2" xfId="18005"/>
    <cellStyle name="Percent 4 3 3 2 3 2 2 2" xfId="18006"/>
    <cellStyle name="Percent 4 3 3 2 3 2 3" xfId="18007"/>
    <cellStyle name="Percent 4 3 3 2 3 3" xfId="18008"/>
    <cellStyle name="Percent 4 3 3 2 4" xfId="18009"/>
    <cellStyle name="Percent 4 3 3 2 4 2" xfId="18010"/>
    <cellStyle name="Percent 4 3 3 2 4 2 2" xfId="18011"/>
    <cellStyle name="Percent 4 3 3 2 4 2 2 2" xfId="18012"/>
    <cellStyle name="Percent 4 3 3 2 4 2 3" xfId="18013"/>
    <cellStyle name="Percent 4 3 3 2 4 3" xfId="18014"/>
    <cellStyle name="Percent 4 3 3 2 5" xfId="18015"/>
    <cellStyle name="Percent 4 3 3 2 5 2" xfId="18016"/>
    <cellStyle name="Percent 4 3 3 2 5 2 2" xfId="18017"/>
    <cellStyle name="Percent 4 3 3 2 5 3" xfId="18018"/>
    <cellStyle name="Percent 4 3 3 2 6" xfId="18019"/>
    <cellStyle name="Percent 4 3 3 3" xfId="18020"/>
    <cellStyle name="Percent 4 3 3 3 2" xfId="18021"/>
    <cellStyle name="Percent 4 3 3 3 2 2" xfId="18022"/>
    <cellStyle name="Percent 4 3 3 3 2 2 2" xfId="18023"/>
    <cellStyle name="Percent 4 3 3 3 2 3" xfId="18024"/>
    <cellStyle name="Percent 4 3 3 3 3" xfId="18025"/>
    <cellStyle name="Percent 4 3 3 4" xfId="18026"/>
    <cellStyle name="Percent 4 3 3 4 2" xfId="18027"/>
    <cellStyle name="Percent 4 3 3 4 2 2" xfId="18028"/>
    <cellStyle name="Percent 4 3 3 4 2 2 2" xfId="18029"/>
    <cellStyle name="Percent 4 3 3 4 2 3" xfId="18030"/>
    <cellStyle name="Percent 4 3 3 4 3" xfId="18031"/>
    <cellStyle name="Percent 4 3 3 5" xfId="18032"/>
    <cellStyle name="Percent 4 3 3 5 2" xfId="18033"/>
    <cellStyle name="Percent 4 3 3 5 2 2" xfId="18034"/>
    <cellStyle name="Percent 4 3 3 5 2 2 2" xfId="18035"/>
    <cellStyle name="Percent 4 3 3 5 2 3" xfId="18036"/>
    <cellStyle name="Percent 4 3 3 5 3" xfId="18037"/>
    <cellStyle name="Percent 4 3 3 6" xfId="18038"/>
    <cellStyle name="Percent 4 3 3 6 2" xfId="18039"/>
    <cellStyle name="Percent 4 3 3 6 2 2" xfId="18040"/>
    <cellStyle name="Percent 4 3 3 6 3" xfId="18041"/>
    <cellStyle name="Percent 4 3 3 7" xfId="18042"/>
    <cellStyle name="Percent 4 3 4" xfId="18043"/>
    <cellStyle name="Percent 4 3 4 2" xfId="18044"/>
    <cellStyle name="Percent 4 3 4 2 2" xfId="18045"/>
    <cellStyle name="Percent 4 3 4 2 2 2" xfId="18046"/>
    <cellStyle name="Percent 4 3 4 2 2 2 2" xfId="18047"/>
    <cellStyle name="Percent 4 3 4 2 2 3" xfId="18048"/>
    <cellStyle name="Percent 4 3 4 2 3" xfId="18049"/>
    <cellStyle name="Percent 4 3 4 3" xfId="18050"/>
    <cellStyle name="Percent 4 3 4 3 2" xfId="18051"/>
    <cellStyle name="Percent 4 3 4 3 2 2" xfId="18052"/>
    <cellStyle name="Percent 4 3 4 3 2 2 2" xfId="18053"/>
    <cellStyle name="Percent 4 3 4 3 2 3" xfId="18054"/>
    <cellStyle name="Percent 4 3 4 3 3" xfId="18055"/>
    <cellStyle name="Percent 4 3 4 4" xfId="18056"/>
    <cellStyle name="Percent 4 3 4 4 2" xfId="18057"/>
    <cellStyle name="Percent 4 3 4 4 2 2" xfId="18058"/>
    <cellStyle name="Percent 4 3 4 4 2 2 2" xfId="18059"/>
    <cellStyle name="Percent 4 3 4 4 2 3" xfId="18060"/>
    <cellStyle name="Percent 4 3 4 4 3" xfId="18061"/>
    <cellStyle name="Percent 4 3 4 5" xfId="18062"/>
    <cellStyle name="Percent 4 3 4 5 2" xfId="18063"/>
    <cellStyle name="Percent 4 3 4 5 2 2" xfId="18064"/>
    <cellStyle name="Percent 4 3 4 5 3" xfId="18065"/>
    <cellStyle name="Percent 4 3 4 6" xfId="18066"/>
    <cellStyle name="Percent 4 3 5" xfId="18067"/>
    <cellStyle name="Percent 4 3 5 2" xfId="18068"/>
    <cellStyle name="Percent 4 3 5 2 2" xfId="18069"/>
    <cellStyle name="Percent 4 3 5 2 2 2" xfId="18070"/>
    <cellStyle name="Percent 4 3 5 2 3" xfId="18071"/>
    <cellStyle name="Percent 4 3 5 3" xfId="18072"/>
    <cellStyle name="Percent 4 3 6" xfId="18073"/>
    <cellStyle name="Percent 4 3 6 2" xfId="18074"/>
    <cellStyle name="Percent 4 3 6 2 2" xfId="18075"/>
    <cellStyle name="Percent 4 3 6 2 2 2" xfId="18076"/>
    <cellStyle name="Percent 4 3 6 2 3" xfId="18077"/>
    <cellStyle name="Percent 4 3 6 3" xfId="18078"/>
    <cellStyle name="Percent 4 3 7" xfId="18079"/>
    <cellStyle name="Percent 4 3 7 2" xfId="18080"/>
    <cellStyle name="Percent 4 3 7 2 2" xfId="18081"/>
    <cellStyle name="Percent 4 3 7 2 2 2" xfId="18082"/>
    <cellStyle name="Percent 4 3 7 2 3" xfId="18083"/>
    <cellStyle name="Percent 4 3 7 3" xfId="18084"/>
    <cellStyle name="Percent 4 3 8" xfId="18085"/>
    <cellStyle name="Percent 4 3 8 2" xfId="18086"/>
    <cellStyle name="Percent 4 3 8 2 2" xfId="18087"/>
    <cellStyle name="Percent 4 3 8 3" xfId="18088"/>
    <cellStyle name="Percent 4 3 9" xfId="18089"/>
    <cellStyle name="Percent 4 4" xfId="18090"/>
    <cellStyle name="Percent 4 4 2" xfId="18091"/>
    <cellStyle name="Percent 4 4 3" xfId="18092"/>
    <cellStyle name="Percent 4 5" xfId="18093"/>
    <cellStyle name="Percent 4 6" xfId="18094"/>
    <cellStyle name="Percent 5" xfId="18095"/>
    <cellStyle name="Percent 5 2" xfId="18096"/>
    <cellStyle name="Percent 5 2 2" xfId="18097"/>
    <cellStyle name="Percent 5 2 2 2" xfId="18098"/>
    <cellStyle name="Percent 5 2 2 2 2" xfId="18099"/>
    <cellStyle name="Percent 5 2 2 2 2 2" xfId="18100"/>
    <cellStyle name="Percent 5 2 2 2 2 2 2" xfId="18101"/>
    <cellStyle name="Percent 5 2 2 2 2 3" xfId="18102"/>
    <cellStyle name="Percent 5 2 2 2 3" xfId="18103"/>
    <cellStyle name="Percent 5 2 2 3" xfId="18104"/>
    <cellStyle name="Percent 5 2 2 3 2" xfId="18105"/>
    <cellStyle name="Percent 5 2 2 3 2 2" xfId="18106"/>
    <cellStyle name="Percent 5 2 2 3 2 2 2" xfId="18107"/>
    <cellStyle name="Percent 5 2 2 3 2 3" xfId="18108"/>
    <cellStyle name="Percent 5 2 2 3 3" xfId="18109"/>
    <cellStyle name="Percent 5 2 2 4" xfId="18110"/>
    <cellStyle name="Percent 5 2 2 4 2" xfId="18111"/>
    <cellStyle name="Percent 5 2 2 4 2 2" xfId="18112"/>
    <cellStyle name="Percent 5 2 2 4 2 2 2" xfId="18113"/>
    <cellStyle name="Percent 5 2 2 4 2 3" xfId="18114"/>
    <cellStyle name="Percent 5 2 2 4 3" xfId="18115"/>
    <cellStyle name="Percent 5 2 2 5" xfId="18116"/>
    <cellStyle name="Percent 5 2 2 5 2" xfId="18117"/>
    <cellStyle name="Percent 5 2 2 5 2 2" xfId="18118"/>
    <cellStyle name="Percent 5 2 2 5 3" xfId="18119"/>
    <cellStyle name="Percent 5 2 2 6" xfId="18120"/>
    <cellStyle name="Percent 5 2 3" xfId="18121"/>
    <cellStyle name="Percent 5 2 3 2" xfId="18122"/>
    <cellStyle name="Percent 5 2 3 2 2" xfId="18123"/>
    <cellStyle name="Percent 5 2 3 2 2 2" xfId="18124"/>
    <cellStyle name="Percent 5 2 3 2 3" xfId="18125"/>
    <cellStyle name="Percent 5 2 3 3" xfId="18126"/>
    <cellStyle name="Percent 5 2 4" xfId="18127"/>
    <cellStyle name="Percent 5 2 4 2" xfId="18128"/>
    <cellStyle name="Percent 5 2 4 2 2" xfId="18129"/>
    <cellStyle name="Percent 5 2 4 2 2 2" xfId="18130"/>
    <cellStyle name="Percent 5 2 4 2 3" xfId="18131"/>
    <cellStyle name="Percent 5 2 4 3" xfId="18132"/>
    <cellStyle name="Percent 5 2 5" xfId="18133"/>
    <cellStyle name="Percent 5 2 5 2" xfId="18134"/>
    <cellStyle name="Percent 5 2 5 2 2" xfId="18135"/>
    <cellStyle name="Percent 5 2 5 2 2 2" xfId="18136"/>
    <cellStyle name="Percent 5 2 5 2 3" xfId="18137"/>
    <cellStyle name="Percent 5 2 5 3" xfId="18138"/>
    <cellStyle name="Percent 5 2 6" xfId="18139"/>
    <cellStyle name="Percent 5 2 6 2" xfId="18140"/>
    <cellStyle name="Percent 5 2 6 2 2" xfId="18141"/>
    <cellStyle name="Percent 5 2 6 3" xfId="18142"/>
    <cellStyle name="Percent 5 2 7" xfId="18143"/>
    <cellStyle name="Percent 5 3" xfId="18144"/>
    <cellStyle name="Percent 5 3 2" xfId="18145"/>
    <cellStyle name="Percent 5 3 2 2" xfId="18146"/>
    <cellStyle name="Percent 5 3 2 2 2" xfId="18147"/>
    <cellStyle name="Percent 5 3 2 2 2 2" xfId="18148"/>
    <cellStyle name="Percent 5 3 2 2 2 2 2" xfId="18149"/>
    <cellStyle name="Percent 5 3 2 2 2 3" xfId="18150"/>
    <cellStyle name="Percent 5 3 2 2 3" xfId="18151"/>
    <cellStyle name="Percent 5 3 2 3" xfId="18152"/>
    <cellStyle name="Percent 5 3 2 3 2" xfId="18153"/>
    <cellStyle name="Percent 5 3 2 3 2 2" xfId="18154"/>
    <cellStyle name="Percent 5 3 2 3 2 2 2" xfId="18155"/>
    <cellStyle name="Percent 5 3 2 3 2 3" xfId="18156"/>
    <cellStyle name="Percent 5 3 2 3 3" xfId="18157"/>
    <cellStyle name="Percent 5 3 2 4" xfId="18158"/>
    <cellStyle name="Percent 5 3 2 4 2" xfId="18159"/>
    <cellStyle name="Percent 5 3 2 4 2 2" xfId="18160"/>
    <cellStyle name="Percent 5 3 2 4 2 2 2" xfId="18161"/>
    <cellStyle name="Percent 5 3 2 4 2 3" xfId="18162"/>
    <cellStyle name="Percent 5 3 2 4 3" xfId="18163"/>
    <cellStyle name="Percent 5 3 2 5" xfId="18164"/>
    <cellStyle name="Percent 5 3 2 5 2" xfId="18165"/>
    <cellStyle name="Percent 5 3 2 5 2 2" xfId="18166"/>
    <cellStyle name="Percent 5 3 2 5 3" xfId="18167"/>
    <cellStyle name="Percent 5 3 2 6" xfId="18168"/>
    <cellStyle name="Percent 5 3 3" xfId="18169"/>
    <cellStyle name="Percent 5 3 3 2" xfId="18170"/>
    <cellStyle name="Percent 5 3 3 2 2" xfId="18171"/>
    <cellStyle name="Percent 5 3 3 2 2 2" xfId="18172"/>
    <cellStyle name="Percent 5 3 3 2 3" xfId="18173"/>
    <cellStyle name="Percent 5 3 3 3" xfId="18174"/>
    <cellStyle name="Percent 5 3 4" xfId="18175"/>
    <cellStyle name="Percent 5 3 4 2" xfId="18176"/>
    <cellStyle name="Percent 5 3 4 2 2" xfId="18177"/>
    <cellStyle name="Percent 5 3 4 2 2 2" xfId="18178"/>
    <cellStyle name="Percent 5 3 4 2 3" xfId="18179"/>
    <cellStyle name="Percent 5 3 4 3" xfId="18180"/>
    <cellStyle name="Percent 5 3 5" xfId="18181"/>
    <cellStyle name="Percent 5 3 5 2" xfId="18182"/>
    <cellStyle name="Percent 5 3 5 2 2" xfId="18183"/>
    <cellStyle name="Percent 5 3 5 2 2 2" xfId="18184"/>
    <cellStyle name="Percent 5 3 5 2 3" xfId="18185"/>
    <cellStyle name="Percent 5 3 5 3" xfId="18186"/>
    <cellStyle name="Percent 5 3 6" xfId="18187"/>
    <cellStyle name="Percent 5 3 6 2" xfId="18188"/>
    <cellStyle name="Percent 5 3 6 2 2" xfId="18189"/>
    <cellStyle name="Percent 5 3 6 3" xfId="18190"/>
    <cellStyle name="Percent 5 3 7" xfId="18191"/>
    <cellStyle name="Percent 5 4" xfId="18192"/>
    <cellStyle name="Percent 5 4 2" xfId="18193"/>
    <cellStyle name="Percent 5 4 2 2" xfId="18194"/>
    <cellStyle name="Percent 5 4 2 2 2" xfId="18195"/>
    <cellStyle name="Percent 5 4 2 2 2 2" xfId="18196"/>
    <cellStyle name="Percent 5 4 2 2 3" xfId="18197"/>
    <cellStyle name="Percent 5 4 2 3" xfId="18198"/>
    <cellStyle name="Percent 5 4 3" xfId="18199"/>
    <cellStyle name="Percent 5 4 3 2" xfId="18200"/>
    <cellStyle name="Percent 5 4 3 2 2" xfId="18201"/>
    <cellStyle name="Percent 5 4 3 2 2 2" xfId="18202"/>
    <cellStyle name="Percent 5 4 3 2 3" xfId="18203"/>
    <cellStyle name="Percent 5 4 3 3" xfId="18204"/>
    <cellStyle name="Percent 5 4 4" xfId="18205"/>
    <cellStyle name="Percent 5 4 4 2" xfId="18206"/>
    <cellStyle name="Percent 5 4 4 2 2" xfId="18207"/>
    <cellStyle name="Percent 5 4 4 2 2 2" xfId="18208"/>
    <cellStyle name="Percent 5 4 4 2 3" xfId="18209"/>
    <cellStyle name="Percent 5 4 4 3" xfId="18210"/>
    <cellStyle name="Percent 5 4 5" xfId="18211"/>
    <cellStyle name="Percent 5 4 5 2" xfId="18212"/>
    <cellStyle name="Percent 5 4 5 2 2" xfId="18213"/>
    <cellStyle name="Percent 5 4 5 3" xfId="18214"/>
    <cellStyle name="Percent 5 4 6" xfId="18215"/>
    <cellStyle name="Percent 5 5" xfId="18216"/>
    <cellStyle name="Percent 5 5 2" xfId="18217"/>
    <cellStyle name="Percent 5 5 2 2" xfId="18218"/>
    <cellStyle name="Percent 5 5 2 2 2" xfId="18219"/>
    <cellStyle name="Percent 5 5 2 3" xfId="18220"/>
    <cellStyle name="Percent 5 5 3" xfId="18221"/>
    <cellStyle name="Percent 5 6" xfId="18222"/>
    <cellStyle name="Percent 5 6 2" xfId="18223"/>
    <cellStyle name="Percent 5 6 2 2" xfId="18224"/>
    <cellStyle name="Percent 5 6 2 2 2" xfId="18225"/>
    <cellStyle name="Percent 5 6 2 3" xfId="18226"/>
    <cellStyle name="Percent 5 6 3" xfId="18227"/>
    <cellStyle name="Percent 5 7" xfId="18228"/>
    <cellStyle name="Percent 5 7 2" xfId="18229"/>
    <cellStyle name="Percent 5 7 2 2" xfId="18230"/>
    <cellStyle name="Percent 5 7 2 2 2" xfId="18231"/>
    <cellStyle name="Percent 5 7 2 3" xfId="18232"/>
    <cellStyle name="Percent 5 7 3" xfId="18233"/>
    <cellStyle name="Percent 5 8" xfId="18234"/>
    <cellStyle name="Percent 5 8 2" xfId="18235"/>
    <cellStyle name="Percent 5 8 2 2" xfId="18236"/>
    <cellStyle name="Percent 5 8 3" xfId="18237"/>
    <cellStyle name="Percent 5 9" xfId="18238"/>
    <cellStyle name="Percent 6" xfId="18239"/>
    <cellStyle name="Porcentaje 2" xfId="18240"/>
    <cellStyle name="Porcentaje 2 2" xfId="18241"/>
    <cellStyle name="Porcentaje 2 2 2" xfId="18242"/>
    <cellStyle name="Porcentaje 2 2 3" xfId="18243"/>
    <cellStyle name="Porcentaje 2 2 4" xfId="18244"/>
    <cellStyle name="Porcentaje 2 2 5" xfId="18245"/>
    <cellStyle name="Porcentaje 2 3" xfId="18246"/>
    <cellStyle name="Porcentaje 2 4" xfId="18247"/>
    <cellStyle name="Porcentaje 2 5" xfId="18248"/>
    <cellStyle name="Porcentaje 2 6" xfId="18249"/>
    <cellStyle name="Porcentaje 3" xfId="18250"/>
    <cellStyle name="Porcentaje 3 2" xfId="18251"/>
    <cellStyle name="Porcentaje 3 2 2" xfId="18252"/>
    <cellStyle name="Porcentaje 3 3" xfId="18253"/>
    <cellStyle name="Porcentaje 3 3 2" xfId="18254"/>
    <cellStyle name="Porcentaje 3 3 3" xfId="18255"/>
    <cellStyle name="Porcentaje 3 4" xfId="18256"/>
    <cellStyle name="Porcentaje 3 5" xfId="26958"/>
    <cellStyle name="Porcentaje 4" xfId="18257"/>
    <cellStyle name="Porcentaje 4 2" xfId="18258"/>
    <cellStyle name="Porcentaje 4 3" xfId="18259"/>
    <cellStyle name="Porcentaje 4 3 2" xfId="26959"/>
    <cellStyle name="Porcentaje 4 4" xfId="18260"/>
    <cellStyle name="Porcentaje 5" xfId="18261"/>
    <cellStyle name="Porcentaje 6" xfId="18262"/>
    <cellStyle name="Porcentaje 7" xfId="8"/>
    <cellStyle name="Porcentaje 8" xfId="27969"/>
    <cellStyle name="Porcentual 10" xfId="18263"/>
    <cellStyle name="Porcentual 10 2" xfId="18264"/>
    <cellStyle name="Porcentual 10 2 2" xfId="18265"/>
    <cellStyle name="Porcentual 10 2 2 2" xfId="18266"/>
    <cellStyle name="Porcentual 10 3" xfId="18267"/>
    <cellStyle name="Porcentual 10 4" xfId="18268"/>
    <cellStyle name="Porcentual 11" xfId="18269"/>
    <cellStyle name="Porcentual 11 2" xfId="18270"/>
    <cellStyle name="Porcentual 11 3" xfId="18271"/>
    <cellStyle name="Porcentual 11 3 2" xfId="18272"/>
    <cellStyle name="Porcentual 11 4" xfId="18273"/>
    <cellStyle name="Porcentual 12" xfId="18274"/>
    <cellStyle name="Porcentual 12 2" xfId="18275"/>
    <cellStyle name="Porcentual 12 2 2" xfId="18276"/>
    <cellStyle name="Porcentual 12 3" xfId="18277"/>
    <cellStyle name="Porcentual 12 4" xfId="18278"/>
    <cellStyle name="Porcentual 13" xfId="18279"/>
    <cellStyle name="Porcentual 13 2" xfId="18280"/>
    <cellStyle name="Porcentual 13 3" xfId="18281"/>
    <cellStyle name="Porcentual 14" xfId="18282"/>
    <cellStyle name="Porcentual 14 2" xfId="18283"/>
    <cellStyle name="Porcentual 15" xfId="18284"/>
    <cellStyle name="Porcentual 2" xfId="18285"/>
    <cellStyle name="Porcentual 2 2" xfId="18286"/>
    <cellStyle name="Porcentual 2 2 2" xfId="18287"/>
    <cellStyle name="Porcentual 2 2 2 2" xfId="18288"/>
    <cellStyle name="Porcentual 2 2 2 2 2" xfId="18289"/>
    <cellStyle name="Porcentual 2 2 2 2 3" xfId="18290"/>
    <cellStyle name="Porcentual 2 2 2 2 4" xfId="18291"/>
    <cellStyle name="Porcentual 2 2 2 3" xfId="18292"/>
    <cellStyle name="Porcentual 2 2 2 3 2" xfId="18293"/>
    <cellStyle name="Porcentual 2 2 2 3 3" xfId="18294"/>
    <cellStyle name="Porcentual 2 2 2 4" xfId="18295"/>
    <cellStyle name="Porcentual 2 2 2 5" xfId="18296"/>
    <cellStyle name="Porcentual 2 2 3" xfId="18297"/>
    <cellStyle name="Porcentual 2 2 3 2" xfId="18298"/>
    <cellStyle name="Porcentual 2 2 4" xfId="18299"/>
    <cellStyle name="Porcentual 2 2 4 2" xfId="18300"/>
    <cellStyle name="Porcentual 2 2 4 3" xfId="18301"/>
    <cellStyle name="Porcentual 2 2 5" xfId="18302"/>
    <cellStyle name="Porcentual 2 2 5 2" xfId="18303"/>
    <cellStyle name="Porcentual 2 2 5 3" xfId="18304"/>
    <cellStyle name="Porcentual 2 2 6" xfId="18305"/>
    <cellStyle name="Porcentual 2 2 7" xfId="18306"/>
    <cellStyle name="Porcentual 2 3" xfId="18307"/>
    <cellStyle name="Porcentual 2 3 2" xfId="18308"/>
    <cellStyle name="Porcentual 2 3 2 2" xfId="18309"/>
    <cellStyle name="Porcentual 2 3 2 3" xfId="18310"/>
    <cellStyle name="Porcentual 2 3 2 4" xfId="18311"/>
    <cellStyle name="Porcentual 2 3 3" xfId="18312"/>
    <cellStyle name="Porcentual 2 3 4" xfId="18313"/>
    <cellStyle name="Porcentual 2 3 4 2" xfId="18314"/>
    <cellStyle name="Porcentual 2 3 4 3" xfId="18315"/>
    <cellStyle name="Porcentual 2 3 5" xfId="18316"/>
    <cellStyle name="Porcentual 2 4" xfId="18317"/>
    <cellStyle name="Porcentual 2 5" xfId="18318"/>
    <cellStyle name="Porcentual 2 5 2" xfId="18319"/>
    <cellStyle name="Porcentual 2 6" xfId="18320"/>
    <cellStyle name="Porcentual 2 7" xfId="18321"/>
    <cellStyle name="Porcentual 2 7 2" xfId="18322"/>
    <cellStyle name="Porcentual 2 7 3" xfId="18323"/>
    <cellStyle name="Porcentual 2 8" xfId="18324"/>
    <cellStyle name="Porcentual 2 9" xfId="18325"/>
    <cellStyle name="Porcentual 2_ANALISIS COSTOS PORTICOS GRAN TECHO" xfId="18326"/>
    <cellStyle name="Porcentual 3" xfId="18327"/>
    <cellStyle name="Porcentual 3 10" xfId="18328"/>
    <cellStyle name="Porcentual 3 11" xfId="18329"/>
    <cellStyle name="Porcentual 3 12" xfId="18330"/>
    <cellStyle name="Porcentual 3 13" xfId="18331"/>
    <cellStyle name="Porcentual 3 14" xfId="18332"/>
    <cellStyle name="Porcentual 3 15" xfId="18333"/>
    <cellStyle name="Porcentual 3 15 2" xfId="18334"/>
    <cellStyle name="Porcentual 3 15 2 2" xfId="18335"/>
    <cellStyle name="Porcentual 3 15 2 3" xfId="18336"/>
    <cellStyle name="Porcentual 3 15 3" xfId="18337"/>
    <cellStyle name="Porcentual 3 15 4" xfId="18338"/>
    <cellStyle name="Porcentual 3 16" xfId="18339"/>
    <cellStyle name="Porcentual 3 17" xfId="18340"/>
    <cellStyle name="Porcentual 3 17 2" xfId="18341"/>
    <cellStyle name="Porcentual 3 17 3" xfId="18342"/>
    <cellStyle name="Porcentual 3 18" xfId="18343"/>
    <cellStyle name="Porcentual 3 19" xfId="18344"/>
    <cellStyle name="Porcentual 3 2" xfId="18345"/>
    <cellStyle name="Porcentual 3 2 2" xfId="18346"/>
    <cellStyle name="Porcentual 3 2 2 2" xfId="18347"/>
    <cellStyle name="Porcentual 3 2 3" xfId="18348"/>
    <cellStyle name="Porcentual 3 2 4" xfId="18349"/>
    <cellStyle name="Porcentual 3 3" xfId="18350"/>
    <cellStyle name="Porcentual 3 4" xfId="18351"/>
    <cellStyle name="Porcentual 3 5" xfId="18352"/>
    <cellStyle name="Porcentual 3 6" xfId="18353"/>
    <cellStyle name="Porcentual 3 7" xfId="18354"/>
    <cellStyle name="Porcentual 3 8" xfId="18355"/>
    <cellStyle name="Porcentual 3 9" xfId="18356"/>
    <cellStyle name="Porcentual 4" xfId="18357"/>
    <cellStyle name="Porcentual 4 2" xfId="18358"/>
    <cellStyle name="Porcentual 4 3" xfId="18359"/>
    <cellStyle name="Porcentual 4 4" xfId="18360"/>
    <cellStyle name="Porcentual 4 5" xfId="18361"/>
    <cellStyle name="Porcentual 4 6" xfId="18362"/>
    <cellStyle name="Porcentual 5" xfId="18363"/>
    <cellStyle name="Porcentual 5 2" xfId="18364"/>
    <cellStyle name="Porcentual 5 2 2" xfId="18365"/>
    <cellStyle name="Porcentual 5 2 2 2" xfId="18366"/>
    <cellStyle name="Porcentual 5 2 2 3" xfId="18367"/>
    <cellStyle name="Porcentual 5 2 2 4" xfId="18368"/>
    <cellStyle name="Porcentual 5 2 3" xfId="18369"/>
    <cellStyle name="Porcentual 5 2 3 2" xfId="18370"/>
    <cellStyle name="Porcentual 5 2 3 2 2" xfId="18371"/>
    <cellStyle name="Porcentual 5 2 3 3" xfId="18372"/>
    <cellStyle name="Porcentual 5 2 4" xfId="18373"/>
    <cellStyle name="Porcentual 5 2 5" xfId="18374"/>
    <cellStyle name="Porcentual 5 2 6" xfId="18375"/>
    <cellStyle name="Porcentual 5 3" xfId="18376"/>
    <cellStyle name="Porcentual 5 3 2" xfId="18377"/>
    <cellStyle name="Porcentual 5 3 2 2" xfId="18378"/>
    <cellStyle name="Porcentual 5 3 3" xfId="18379"/>
    <cellStyle name="Porcentual 5 3 4" xfId="18380"/>
    <cellStyle name="Porcentual 5 4" xfId="18381"/>
    <cellStyle name="Porcentual 5 5" xfId="18382"/>
    <cellStyle name="Porcentual 5 5 2" xfId="18383"/>
    <cellStyle name="Porcentual 5 5 2 2" xfId="18384"/>
    <cellStyle name="Porcentual 5 5 3" xfId="18385"/>
    <cellStyle name="Porcentual 5 6" xfId="18386"/>
    <cellStyle name="Porcentual 5 7" xfId="18387"/>
    <cellStyle name="Porcentual 5 7 2" xfId="18388"/>
    <cellStyle name="Porcentual 5 8" xfId="18389"/>
    <cellStyle name="Porcentual 6" xfId="18390"/>
    <cellStyle name="Porcentual 6 2" xfId="18391"/>
    <cellStyle name="Porcentual 6 3" xfId="18392"/>
    <cellStyle name="Porcentual 6 4" xfId="18393"/>
    <cellStyle name="Porcentual 6 5" xfId="18394"/>
    <cellStyle name="Porcentual 6 6" xfId="18395"/>
    <cellStyle name="Porcentual 7" xfId="18396"/>
    <cellStyle name="Porcentual 7 2" xfId="18397"/>
    <cellStyle name="Porcentual 7 2 2" xfId="18398"/>
    <cellStyle name="Porcentual 7 2 3" xfId="18399"/>
    <cellStyle name="Porcentual 7 3" xfId="18400"/>
    <cellStyle name="Porcentual 7 4" xfId="18401"/>
    <cellStyle name="Porcentual 7 5" xfId="18402"/>
    <cellStyle name="Porcentual 8" xfId="18403"/>
    <cellStyle name="Porcentual 8 2" xfId="18404"/>
    <cellStyle name="Porcentual 8 3" xfId="18405"/>
    <cellStyle name="Porcentual 8 4" xfId="18406"/>
    <cellStyle name="Porcentual 9" xfId="18407"/>
    <cellStyle name="Porcentual 9 2" xfId="18408"/>
    <cellStyle name="Porcentual 9 2 2" xfId="18409"/>
    <cellStyle name="Porcentual 9 2 2 2" xfId="18410"/>
    <cellStyle name="Porcentual 9 2 3" xfId="18411"/>
    <cellStyle name="Porcentual 9 3" xfId="18412"/>
    <cellStyle name="Porcentual 9 3 2" xfId="18413"/>
    <cellStyle name="Porcentual 9 4" xfId="18414"/>
    <cellStyle name="Porcentual 9 4 2" xfId="18415"/>
    <cellStyle name="Porcentual 9 5" xfId="18416"/>
    <cellStyle name="Punto0" xfId="18417"/>
    <cellStyle name="RM" xfId="18418"/>
    <cellStyle name="Salida 2" xfId="18419"/>
    <cellStyle name="Salida 2 10" xfId="18420"/>
    <cellStyle name="Salida 2 10 2" xfId="18421"/>
    <cellStyle name="Salida 2 10 2 2" xfId="18422"/>
    <cellStyle name="Salida 2 10 2 2 2" xfId="26960"/>
    <cellStyle name="Salida 2 10 2 3" xfId="18423"/>
    <cellStyle name="Salida 2 10 2 3 2" xfId="26961"/>
    <cellStyle name="Salida 2 10 2 4" xfId="18424"/>
    <cellStyle name="Salida 2 10 2 5" xfId="26962"/>
    <cellStyle name="Salida 2 10 3" xfId="18425"/>
    <cellStyle name="Salida 2 10 3 2" xfId="18426"/>
    <cellStyle name="Salida 2 10 3 2 2" xfId="26963"/>
    <cellStyle name="Salida 2 10 3 3" xfId="18427"/>
    <cellStyle name="Salida 2 10 3 4" xfId="26964"/>
    <cellStyle name="Salida 2 10 4" xfId="18428"/>
    <cellStyle name="Salida 2 10 4 2" xfId="26965"/>
    <cellStyle name="Salida 2 10 5" xfId="18429"/>
    <cellStyle name="Salida 2 10 5 2" xfId="26966"/>
    <cellStyle name="Salida 2 10 6" xfId="26967"/>
    <cellStyle name="Salida 2 10 7" xfId="26968"/>
    <cellStyle name="Salida 2 10 8" xfId="26969"/>
    <cellStyle name="Salida 2 11" xfId="18430"/>
    <cellStyle name="Salida 2 11 2" xfId="18431"/>
    <cellStyle name="Salida 2 11 2 2" xfId="18432"/>
    <cellStyle name="Salida 2 11 2 2 2" xfId="26970"/>
    <cellStyle name="Salida 2 11 2 3" xfId="18433"/>
    <cellStyle name="Salida 2 11 2 3 2" xfId="26971"/>
    <cellStyle name="Salida 2 11 2 4" xfId="26972"/>
    <cellStyle name="Salida 2 11 2 5" xfId="26973"/>
    <cellStyle name="Salida 2 11 3" xfId="18434"/>
    <cellStyle name="Salida 2 11 3 2" xfId="18435"/>
    <cellStyle name="Salida 2 11 3 2 2" xfId="26974"/>
    <cellStyle name="Salida 2 11 3 3" xfId="18436"/>
    <cellStyle name="Salida 2 11 3 4" xfId="26975"/>
    <cellStyle name="Salida 2 11 4" xfId="18437"/>
    <cellStyle name="Salida 2 11 4 2" xfId="26976"/>
    <cellStyle name="Salida 2 11 5" xfId="18438"/>
    <cellStyle name="Salida 2 11 5 2" xfId="26977"/>
    <cellStyle name="Salida 2 11 6" xfId="26978"/>
    <cellStyle name="Salida 2 11 7" xfId="26979"/>
    <cellStyle name="Salida 2 11 8" xfId="26980"/>
    <cellStyle name="Salida 2 12" xfId="18439"/>
    <cellStyle name="Salida 2 12 2" xfId="18440"/>
    <cellStyle name="Salida 2 12 2 2" xfId="18441"/>
    <cellStyle name="Salida 2 12 2 2 2" xfId="26981"/>
    <cellStyle name="Salida 2 12 2 3" xfId="18442"/>
    <cellStyle name="Salida 2 12 2 3 2" xfId="26982"/>
    <cellStyle name="Salida 2 12 2 4" xfId="26983"/>
    <cellStyle name="Salida 2 12 2 5" xfId="26984"/>
    <cellStyle name="Salida 2 12 3" xfId="18443"/>
    <cellStyle name="Salida 2 12 3 2" xfId="18444"/>
    <cellStyle name="Salida 2 12 3 2 2" xfId="26985"/>
    <cellStyle name="Salida 2 12 3 3" xfId="18445"/>
    <cellStyle name="Salida 2 12 3 4" xfId="26986"/>
    <cellStyle name="Salida 2 12 4" xfId="18446"/>
    <cellStyle name="Salida 2 12 4 2" xfId="26987"/>
    <cellStyle name="Salida 2 12 5" xfId="26988"/>
    <cellStyle name="Salida 2 12 5 2" xfId="26989"/>
    <cellStyle name="Salida 2 12 6" xfId="26990"/>
    <cellStyle name="Salida 2 12 7" xfId="26991"/>
    <cellStyle name="Salida 2 12 8" xfId="26992"/>
    <cellStyle name="Salida 2 13" xfId="18447"/>
    <cellStyle name="Salida 2 13 2" xfId="18448"/>
    <cellStyle name="Salida 2 13 2 2" xfId="26993"/>
    <cellStyle name="Salida 2 13 3" xfId="18449"/>
    <cellStyle name="Salida 2 13 3 2" xfId="26994"/>
    <cellStyle name="Salida 2 13 4" xfId="26995"/>
    <cellStyle name="Salida 2 13 5" xfId="26996"/>
    <cellStyle name="Salida 2 14" xfId="18450"/>
    <cellStyle name="Salida 2 14 2" xfId="18451"/>
    <cellStyle name="Salida 2 14 2 2" xfId="26997"/>
    <cellStyle name="Salida 2 14 3" xfId="18452"/>
    <cellStyle name="Salida 2 14 4" xfId="26998"/>
    <cellStyle name="Salida 2 15" xfId="18453"/>
    <cellStyle name="Salida 2 15 2" xfId="26999"/>
    <cellStyle name="Salida 2 16" xfId="18454"/>
    <cellStyle name="Salida 2 16 2" xfId="27000"/>
    <cellStyle name="Salida 2 17" xfId="27001"/>
    <cellStyle name="Salida 2 18" xfId="27002"/>
    <cellStyle name="Salida 2 19" xfId="27003"/>
    <cellStyle name="Salida 2 2" xfId="18455"/>
    <cellStyle name="Salida 2 2 10" xfId="27004"/>
    <cellStyle name="Salida 2 2 2" xfId="18456"/>
    <cellStyle name="Salida 2 2 2 2" xfId="18457"/>
    <cellStyle name="Salida 2 2 2 2 2" xfId="18458"/>
    <cellStyle name="Salida 2 2 2 2 2 2" xfId="27005"/>
    <cellStyle name="Salida 2 2 2 2 3" xfId="18459"/>
    <cellStyle name="Salida 2 2 2 2 3 2" xfId="27006"/>
    <cellStyle name="Salida 2 2 2 2 4" xfId="18460"/>
    <cellStyle name="Salida 2 2 2 2 5" xfId="27007"/>
    <cellStyle name="Salida 2 2 2 3" xfId="18461"/>
    <cellStyle name="Salida 2 2 2 3 2" xfId="18462"/>
    <cellStyle name="Salida 2 2 2 3 2 2" xfId="27008"/>
    <cellStyle name="Salida 2 2 2 3 3" xfId="18463"/>
    <cellStyle name="Salida 2 2 2 3 4" xfId="27009"/>
    <cellStyle name="Salida 2 2 2 4" xfId="18464"/>
    <cellStyle name="Salida 2 2 2 4 2" xfId="27010"/>
    <cellStyle name="Salida 2 2 2 5" xfId="18465"/>
    <cellStyle name="Salida 2 2 2 5 2" xfId="27011"/>
    <cellStyle name="Salida 2 2 2 6" xfId="27012"/>
    <cellStyle name="Salida 2 2 2 7" xfId="27013"/>
    <cellStyle name="Salida 2 2 2 8" xfId="27014"/>
    <cellStyle name="Salida 2 2 3" xfId="18466"/>
    <cellStyle name="Salida 2 2 3 2" xfId="18467"/>
    <cellStyle name="Salida 2 2 3 2 2" xfId="18468"/>
    <cellStyle name="Salida 2 2 3 2 2 2" xfId="27015"/>
    <cellStyle name="Salida 2 2 3 2 3" xfId="18469"/>
    <cellStyle name="Salida 2 2 3 2 3 2" xfId="27016"/>
    <cellStyle name="Salida 2 2 3 2 4" xfId="18470"/>
    <cellStyle name="Salida 2 2 3 2 5" xfId="27017"/>
    <cellStyle name="Salida 2 2 3 3" xfId="18471"/>
    <cellStyle name="Salida 2 2 3 3 2" xfId="18472"/>
    <cellStyle name="Salida 2 2 3 3 2 2" xfId="27018"/>
    <cellStyle name="Salida 2 2 3 3 3" xfId="18473"/>
    <cellStyle name="Salida 2 2 3 3 4" xfId="27019"/>
    <cellStyle name="Salida 2 2 3 4" xfId="18474"/>
    <cellStyle name="Salida 2 2 3 4 2" xfId="27020"/>
    <cellStyle name="Salida 2 2 3 5" xfId="18475"/>
    <cellStyle name="Salida 2 2 3 5 2" xfId="27021"/>
    <cellStyle name="Salida 2 2 3 6" xfId="27022"/>
    <cellStyle name="Salida 2 2 3 7" xfId="27023"/>
    <cellStyle name="Salida 2 2 3 8" xfId="27024"/>
    <cellStyle name="Salida 2 2 4" xfId="18476"/>
    <cellStyle name="Salida 2 2 4 2" xfId="18477"/>
    <cellStyle name="Salida 2 2 4 2 2" xfId="27025"/>
    <cellStyle name="Salida 2 2 4 3" xfId="18478"/>
    <cellStyle name="Salida 2 2 4 3 2" xfId="27026"/>
    <cellStyle name="Salida 2 2 4 4" xfId="18479"/>
    <cellStyle name="Salida 2 2 4 5" xfId="27027"/>
    <cellStyle name="Salida 2 2 5" xfId="18480"/>
    <cellStyle name="Salida 2 2 5 2" xfId="18481"/>
    <cellStyle name="Salida 2 2 5 2 2" xfId="27028"/>
    <cellStyle name="Salida 2 2 5 3" xfId="18482"/>
    <cellStyle name="Salida 2 2 5 4" xfId="27029"/>
    <cellStyle name="Salida 2 2 6" xfId="18483"/>
    <cellStyle name="Salida 2 2 6 2" xfId="27030"/>
    <cellStyle name="Salida 2 2 7" xfId="18484"/>
    <cellStyle name="Salida 2 2 7 2" xfId="27031"/>
    <cellStyle name="Salida 2 2 8" xfId="27032"/>
    <cellStyle name="Salida 2 2 9" xfId="27033"/>
    <cellStyle name="Salida 2 3" xfId="18485"/>
    <cellStyle name="Salida 2 3 2" xfId="18486"/>
    <cellStyle name="Salida 2 3 2 2" xfId="18487"/>
    <cellStyle name="Salida 2 3 2 2 2" xfId="27034"/>
    <cellStyle name="Salida 2 3 2 3" xfId="18488"/>
    <cellStyle name="Salida 2 3 2 3 2" xfId="27035"/>
    <cellStyle name="Salida 2 3 2 4" xfId="18489"/>
    <cellStyle name="Salida 2 3 2 5" xfId="27036"/>
    <cellStyle name="Salida 2 3 3" xfId="18490"/>
    <cellStyle name="Salida 2 3 3 2" xfId="18491"/>
    <cellStyle name="Salida 2 3 3 2 2" xfId="27037"/>
    <cellStyle name="Salida 2 3 3 3" xfId="18492"/>
    <cellStyle name="Salida 2 3 3 4" xfId="27038"/>
    <cellStyle name="Salida 2 3 4" xfId="18493"/>
    <cellStyle name="Salida 2 3 4 2" xfId="27039"/>
    <cellStyle name="Salida 2 3 5" xfId="18494"/>
    <cellStyle name="Salida 2 3 5 2" xfId="27040"/>
    <cellStyle name="Salida 2 3 6" xfId="27041"/>
    <cellStyle name="Salida 2 3 7" xfId="27042"/>
    <cellStyle name="Salida 2 3 8" xfId="27043"/>
    <cellStyle name="Salida 2 4" xfId="18495"/>
    <cellStyle name="Salida 2 4 2" xfId="18496"/>
    <cellStyle name="Salida 2 4 2 2" xfId="18497"/>
    <cellStyle name="Salida 2 4 2 2 2" xfId="27044"/>
    <cellStyle name="Salida 2 4 2 3" xfId="18498"/>
    <cellStyle name="Salida 2 4 2 3 2" xfId="27045"/>
    <cellStyle name="Salida 2 4 2 4" xfId="18499"/>
    <cellStyle name="Salida 2 4 2 5" xfId="27046"/>
    <cellStyle name="Salida 2 4 3" xfId="18500"/>
    <cellStyle name="Salida 2 4 3 2" xfId="18501"/>
    <cellStyle name="Salida 2 4 3 2 2" xfId="27047"/>
    <cellStyle name="Salida 2 4 3 3" xfId="18502"/>
    <cellStyle name="Salida 2 4 3 4" xfId="27048"/>
    <cellStyle name="Salida 2 4 4" xfId="18503"/>
    <cellStyle name="Salida 2 4 4 2" xfId="27049"/>
    <cellStyle name="Salida 2 4 5" xfId="18504"/>
    <cellStyle name="Salida 2 4 5 2" xfId="27050"/>
    <cellStyle name="Salida 2 4 6" xfId="27051"/>
    <cellStyle name="Salida 2 4 7" xfId="27052"/>
    <cellStyle name="Salida 2 4 8" xfId="27053"/>
    <cellStyle name="Salida 2 5" xfId="18505"/>
    <cellStyle name="Salida 2 5 2" xfId="18506"/>
    <cellStyle name="Salida 2 5 2 2" xfId="18507"/>
    <cellStyle name="Salida 2 5 2 2 2" xfId="27054"/>
    <cellStyle name="Salida 2 5 2 3" xfId="18508"/>
    <cellStyle name="Salida 2 5 2 3 2" xfId="27055"/>
    <cellStyle name="Salida 2 5 2 4" xfId="18509"/>
    <cellStyle name="Salida 2 5 2 5" xfId="27056"/>
    <cellStyle name="Salida 2 5 3" xfId="18510"/>
    <cellStyle name="Salida 2 5 3 2" xfId="18511"/>
    <cellStyle name="Salida 2 5 3 2 2" xfId="27057"/>
    <cellStyle name="Salida 2 5 3 3" xfId="18512"/>
    <cellStyle name="Salida 2 5 3 4" xfId="27058"/>
    <cellStyle name="Salida 2 5 4" xfId="18513"/>
    <cellStyle name="Salida 2 5 4 2" xfId="27059"/>
    <cellStyle name="Salida 2 5 5" xfId="18514"/>
    <cellStyle name="Salida 2 5 5 2" xfId="27060"/>
    <cellStyle name="Salida 2 5 6" xfId="27061"/>
    <cellStyle name="Salida 2 5 7" xfId="27062"/>
    <cellStyle name="Salida 2 5 8" xfId="27063"/>
    <cellStyle name="Salida 2 6" xfId="18515"/>
    <cellStyle name="Salida 2 6 2" xfId="18516"/>
    <cellStyle name="Salida 2 6 2 2" xfId="18517"/>
    <cellStyle name="Salida 2 6 2 2 2" xfId="27064"/>
    <cellStyle name="Salida 2 6 2 3" xfId="18518"/>
    <cellStyle name="Salida 2 6 2 3 2" xfId="27065"/>
    <cellStyle name="Salida 2 6 2 4" xfId="18519"/>
    <cellStyle name="Salida 2 6 2 5" xfId="27066"/>
    <cellStyle name="Salida 2 6 3" xfId="18520"/>
    <cellStyle name="Salida 2 6 3 2" xfId="18521"/>
    <cellStyle name="Salida 2 6 3 2 2" xfId="27067"/>
    <cellStyle name="Salida 2 6 3 3" xfId="18522"/>
    <cellStyle name="Salida 2 6 3 4" xfId="27068"/>
    <cellStyle name="Salida 2 6 4" xfId="18523"/>
    <cellStyle name="Salida 2 6 4 2" xfId="27069"/>
    <cellStyle name="Salida 2 6 5" xfId="18524"/>
    <cellStyle name="Salida 2 6 5 2" xfId="27070"/>
    <cellStyle name="Salida 2 6 6" xfId="27071"/>
    <cellStyle name="Salida 2 6 7" xfId="27072"/>
    <cellStyle name="Salida 2 6 8" xfId="27073"/>
    <cellStyle name="Salida 2 7" xfId="18525"/>
    <cellStyle name="Salida 2 7 2" xfId="18526"/>
    <cellStyle name="Salida 2 7 2 2" xfId="18527"/>
    <cellStyle name="Salida 2 7 2 2 2" xfId="27074"/>
    <cellStyle name="Salida 2 7 2 3" xfId="18528"/>
    <cellStyle name="Salida 2 7 2 3 2" xfId="27075"/>
    <cellStyle name="Salida 2 7 2 4" xfId="18529"/>
    <cellStyle name="Salida 2 7 2 5" xfId="27076"/>
    <cellStyle name="Salida 2 7 3" xfId="18530"/>
    <cellStyle name="Salida 2 7 3 2" xfId="18531"/>
    <cellStyle name="Salida 2 7 3 2 2" xfId="27077"/>
    <cellStyle name="Salida 2 7 3 3" xfId="18532"/>
    <cellStyle name="Salida 2 7 3 4" xfId="27078"/>
    <cellStyle name="Salida 2 7 4" xfId="18533"/>
    <cellStyle name="Salida 2 7 4 2" xfId="27079"/>
    <cellStyle name="Salida 2 7 5" xfId="18534"/>
    <cellStyle name="Salida 2 7 5 2" xfId="27080"/>
    <cellStyle name="Salida 2 7 6" xfId="27081"/>
    <cellStyle name="Salida 2 7 7" xfId="27082"/>
    <cellStyle name="Salida 2 7 8" xfId="27083"/>
    <cellStyle name="Salida 2 8" xfId="18535"/>
    <cellStyle name="Salida 2 8 2" xfId="18536"/>
    <cellStyle name="Salida 2 8 2 2" xfId="18537"/>
    <cellStyle name="Salida 2 8 2 2 2" xfId="27084"/>
    <cellStyle name="Salida 2 8 2 3" xfId="18538"/>
    <cellStyle name="Salida 2 8 2 3 2" xfId="27085"/>
    <cellStyle name="Salida 2 8 2 4" xfId="18539"/>
    <cellStyle name="Salida 2 8 2 5" xfId="27086"/>
    <cellStyle name="Salida 2 8 3" xfId="18540"/>
    <cellStyle name="Salida 2 8 3 2" xfId="18541"/>
    <cellStyle name="Salida 2 8 3 2 2" xfId="27087"/>
    <cellStyle name="Salida 2 8 3 3" xfId="18542"/>
    <cellStyle name="Salida 2 8 3 4" xfId="27088"/>
    <cellStyle name="Salida 2 8 4" xfId="18543"/>
    <cellStyle name="Salida 2 8 4 2" xfId="27089"/>
    <cellStyle name="Salida 2 8 5" xfId="18544"/>
    <cellStyle name="Salida 2 8 5 2" xfId="27090"/>
    <cellStyle name="Salida 2 8 6" xfId="27091"/>
    <cellStyle name="Salida 2 8 7" xfId="27092"/>
    <cellStyle name="Salida 2 8 8" xfId="27093"/>
    <cellStyle name="Salida 2 9" xfId="18545"/>
    <cellStyle name="Salida 2 9 2" xfId="18546"/>
    <cellStyle name="Salida 2 9 2 2" xfId="18547"/>
    <cellStyle name="Salida 2 9 2 2 2" xfId="27094"/>
    <cellStyle name="Salida 2 9 2 3" xfId="18548"/>
    <cellStyle name="Salida 2 9 2 3 2" xfId="27095"/>
    <cellStyle name="Salida 2 9 2 4" xfId="18549"/>
    <cellStyle name="Salida 2 9 2 5" xfId="27096"/>
    <cellStyle name="Salida 2 9 3" xfId="18550"/>
    <cellStyle name="Salida 2 9 3 2" xfId="18551"/>
    <cellStyle name="Salida 2 9 3 2 2" xfId="27097"/>
    <cellStyle name="Salida 2 9 3 3" xfId="18552"/>
    <cellStyle name="Salida 2 9 3 4" xfId="27098"/>
    <cellStyle name="Salida 2 9 4" xfId="18553"/>
    <cellStyle name="Salida 2 9 4 2" xfId="27099"/>
    <cellStyle name="Salida 2 9 5" xfId="18554"/>
    <cellStyle name="Salida 2 9 5 2" xfId="27100"/>
    <cellStyle name="Salida 2 9 6" xfId="27101"/>
    <cellStyle name="Salida 2 9 7" xfId="27102"/>
    <cellStyle name="Salida 2 9 8" xfId="27103"/>
    <cellStyle name="Salida 3" xfId="18555"/>
    <cellStyle name="Salida 3 10" xfId="18556"/>
    <cellStyle name="Salida 3 10 2" xfId="18557"/>
    <cellStyle name="Salida 3 10 2 2" xfId="18558"/>
    <cellStyle name="Salida 3 10 2 2 2" xfId="27104"/>
    <cellStyle name="Salida 3 10 2 3" xfId="18559"/>
    <cellStyle name="Salida 3 10 2 3 2" xfId="27105"/>
    <cellStyle name="Salida 3 10 2 4" xfId="27106"/>
    <cellStyle name="Salida 3 10 2 5" xfId="27107"/>
    <cellStyle name="Salida 3 10 3" xfId="18560"/>
    <cellStyle name="Salida 3 10 3 2" xfId="18561"/>
    <cellStyle name="Salida 3 10 3 2 2" xfId="27108"/>
    <cellStyle name="Salida 3 10 3 3" xfId="18562"/>
    <cellStyle name="Salida 3 10 3 4" xfId="27109"/>
    <cellStyle name="Salida 3 10 4" xfId="18563"/>
    <cellStyle name="Salida 3 10 4 2" xfId="27110"/>
    <cellStyle name="Salida 3 10 5" xfId="18564"/>
    <cellStyle name="Salida 3 10 5 2" xfId="27111"/>
    <cellStyle name="Salida 3 10 6" xfId="27112"/>
    <cellStyle name="Salida 3 10 7" xfId="27113"/>
    <cellStyle name="Salida 3 10 8" xfId="27114"/>
    <cellStyle name="Salida 3 11" xfId="18565"/>
    <cellStyle name="Salida 3 11 2" xfId="18566"/>
    <cellStyle name="Salida 3 11 2 2" xfId="18567"/>
    <cellStyle name="Salida 3 11 2 2 2" xfId="27115"/>
    <cellStyle name="Salida 3 11 2 3" xfId="18568"/>
    <cellStyle name="Salida 3 11 2 3 2" xfId="27116"/>
    <cellStyle name="Salida 3 11 2 4" xfId="27117"/>
    <cellStyle name="Salida 3 11 2 5" xfId="27118"/>
    <cellStyle name="Salida 3 11 3" xfId="18569"/>
    <cellStyle name="Salida 3 11 3 2" xfId="18570"/>
    <cellStyle name="Salida 3 11 3 2 2" xfId="27119"/>
    <cellStyle name="Salida 3 11 3 3" xfId="18571"/>
    <cellStyle name="Salida 3 11 3 4" xfId="27120"/>
    <cellStyle name="Salida 3 11 4" xfId="18572"/>
    <cellStyle name="Salida 3 11 4 2" xfId="27121"/>
    <cellStyle name="Salida 3 11 5" xfId="27122"/>
    <cellStyle name="Salida 3 11 5 2" xfId="27123"/>
    <cellStyle name="Salida 3 11 6" xfId="27124"/>
    <cellStyle name="Salida 3 11 7" xfId="27125"/>
    <cellStyle name="Salida 3 11 8" xfId="27126"/>
    <cellStyle name="Salida 3 12" xfId="18573"/>
    <cellStyle name="Salida 3 12 2" xfId="18574"/>
    <cellStyle name="Salida 3 12 2 2" xfId="27127"/>
    <cellStyle name="Salida 3 12 3" xfId="18575"/>
    <cellStyle name="Salida 3 12 3 2" xfId="27128"/>
    <cellStyle name="Salida 3 12 4" xfId="27129"/>
    <cellStyle name="Salida 3 12 5" xfId="27130"/>
    <cellStyle name="Salida 3 13" xfId="18576"/>
    <cellStyle name="Salida 3 13 2" xfId="18577"/>
    <cellStyle name="Salida 3 13 2 2" xfId="27131"/>
    <cellStyle name="Salida 3 13 3" xfId="18578"/>
    <cellStyle name="Salida 3 13 4" xfId="27132"/>
    <cellStyle name="Salida 3 14" xfId="18579"/>
    <cellStyle name="Salida 3 14 2" xfId="27133"/>
    <cellStyle name="Salida 3 15" xfId="18580"/>
    <cellStyle name="Salida 3 15 2" xfId="27134"/>
    <cellStyle name="Salida 3 16" xfId="27135"/>
    <cellStyle name="Salida 3 17" xfId="27136"/>
    <cellStyle name="Salida 3 18" xfId="27137"/>
    <cellStyle name="Salida 3 2" xfId="18581"/>
    <cellStyle name="Salida 3 2 10" xfId="27138"/>
    <cellStyle name="Salida 3 2 2" xfId="18582"/>
    <cellStyle name="Salida 3 2 2 2" xfId="18583"/>
    <cellStyle name="Salida 3 2 2 2 2" xfId="18584"/>
    <cellStyle name="Salida 3 2 2 2 2 2" xfId="27139"/>
    <cellStyle name="Salida 3 2 2 2 3" xfId="18585"/>
    <cellStyle name="Salida 3 2 2 2 3 2" xfId="27140"/>
    <cellStyle name="Salida 3 2 2 2 4" xfId="18586"/>
    <cellStyle name="Salida 3 2 2 2 5" xfId="27141"/>
    <cellStyle name="Salida 3 2 2 3" xfId="18587"/>
    <cellStyle name="Salida 3 2 2 3 2" xfId="18588"/>
    <cellStyle name="Salida 3 2 2 3 2 2" xfId="27142"/>
    <cellStyle name="Salida 3 2 2 3 3" xfId="18589"/>
    <cellStyle name="Salida 3 2 2 3 4" xfId="27143"/>
    <cellStyle name="Salida 3 2 2 4" xfId="18590"/>
    <cellStyle name="Salida 3 2 2 4 2" xfId="27144"/>
    <cellStyle name="Salida 3 2 2 5" xfId="18591"/>
    <cellStyle name="Salida 3 2 2 5 2" xfId="27145"/>
    <cellStyle name="Salida 3 2 2 6" xfId="27146"/>
    <cellStyle name="Salida 3 2 2 7" xfId="27147"/>
    <cellStyle name="Salida 3 2 2 8" xfId="27148"/>
    <cellStyle name="Salida 3 2 3" xfId="18592"/>
    <cellStyle name="Salida 3 2 3 2" xfId="18593"/>
    <cellStyle name="Salida 3 2 3 2 2" xfId="18594"/>
    <cellStyle name="Salida 3 2 3 2 2 2" xfId="27149"/>
    <cellStyle name="Salida 3 2 3 2 3" xfId="18595"/>
    <cellStyle name="Salida 3 2 3 2 3 2" xfId="27150"/>
    <cellStyle name="Salida 3 2 3 2 4" xfId="18596"/>
    <cellStyle name="Salida 3 2 3 2 5" xfId="27151"/>
    <cellStyle name="Salida 3 2 3 3" xfId="18597"/>
    <cellStyle name="Salida 3 2 3 3 2" xfId="18598"/>
    <cellStyle name="Salida 3 2 3 3 2 2" xfId="27152"/>
    <cellStyle name="Salida 3 2 3 3 3" xfId="18599"/>
    <cellStyle name="Salida 3 2 3 3 4" xfId="27153"/>
    <cellStyle name="Salida 3 2 3 4" xfId="18600"/>
    <cellStyle name="Salida 3 2 3 4 2" xfId="27154"/>
    <cellStyle name="Salida 3 2 3 5" xfId="18601"/>
    <cellStyle name="Salida 3 2 3 5 2" xfId="27155"/>
    <cellStyle name="Salida 3 2 3 6" xfId="27156"/>
    <cellStyle name="Salida 3 2 3 7" xfId="27157"/>
    <cellStyle name="Salida 3 2 3 8" xfId="27158"/>
    <cellStyle name="Salida 3 2 4" xfId="18602"/>
    <cellStyle name="Salida 3 2 4 2" xfId="18603"/>
    <cellStyle name="Salida 3 2 4 2 2" xfId="27159"/>
    <cellStyle name="Salida 3 2 4 3" xfId="18604"/>
    <cellStyle name="Salida 3 2 4 3 2" xfId="27160"/>
    <cellStyle name="Salida 3 2 4 4" xfId="18605"/>
    <cellStyle name="Salida 3 2 4 5" xfId="27161"/>
    <cellStyle name="Salida 3 2 5" xfId="18606"/>
    <cellStyle name="Salida 3 2 5 2" xfId="18607"/>
    <cellStyle name="Salida 3 2 5 2 2" xfId="27162"/>
    <cellStyle name="Salida 3 2 5 3" xfId="18608"/>
    <cellStyle name="Salida 3 2 5 4" xfId="27163"/>
    <cellStyle name="Salida 3 2 6" xfId="18609"/>
    <cellStyle name="Salida 3 2 6 2" xfId="27164"/>
    <cellStyle name="Salida 3 2 7" xfId="18610"/>
    <cellStyle name="Salida 3 2 7 2" xfId="27165"/>
    <cellStyle name="Salida 3 2 8" xfId="27166"/>
    <cellStyle name="Salida 3 2 9" xfId="27167"/>
    <cellStyle name="Salida 3 3" xfId="18611"/>
    <cellStyle name="Salida 3 3 2" xfId="18612"/>
    <cellStyle name="Salida 3 3 2 2" xfId="18613"/>
    <cellStyle name="Salida 3 3 2 2 2" xfId="27168"/>
    <cellStyle name="Salida 3 3 2 3" xfId="18614"/>
    <cellStyle name="Salida 3 3 2 3 2" xfId="27169"/>
    <cellStyle name="Salida 3 3 2 4" xfId="18615"/>
    <cellStyle name="Salida 3 3 2 5" xfId="27170"/>
    <cellStyle name="Salida 3 3 3" xfId="18616"/>
    <cellStyle name="Salida 3 3 3 2" xfId="18617"/>
    <cellStyle name="Salida 3 3 3 2 2" xfId="27171"/>
    <cellStyle name="Salida 3 3 3 3" xfId="18618"/>
    <cellStyle name="Salida 3 3 3 4" xfId="27172"/>
    <cellStyle name="Salida 3 3 4" xfId="18619"/>
    <cellStyle name="Salida 3 3 4 2" xfId="27173"/>
    <cellStyle name="Salida 3 3 5" xfId="18620"/>
    <cellStyle name="Salida 3 3 5 2" xfId="27174"/>
    <cellStyle name="Salida 3 3 6" xfId="27175"/>
    <cellStyle name="Salida 3 3 7" xfId="27176"/>
    <cellStyle name="Salida 3 3 8" xfId="27177"/>
    <cellStyle name="Salida 3 4" xfId="18621"/>
    <cellStyle name="Salida 3 4 2" xfId="18622"/>
    <cellStyle name="Salida 3 4 2 2" xfId="18623"/>
    <cellStyle name="Salida 3 4 2 2 2" xfId="27178"/>
    <cellStyle name="Salida 3 4 2 3" xfId="18624"/>
    <cellStyle name="Salida 3 4 2 3 2" xfId="27179"/>
    <cellStyle name="Salida 3 4 2 4" xfId="18625"/>
    <cellStyle name="Salida 3 4 2 5" xfId="27180"/>
    <cellStyle name="Salida 3 4 3" xfId="18626"/>
    <cellStyle name="Salida 3 4 3 2" xfId="18627"/>
    <cellStyle name="Salida 3 4 3 2 2" xfId="27181"/>
    <cellStyle name="Salida 3 4 3 3" xfId="18628"/>
    <cellStyle name="Salida 3 4 3 4" xfId="27182"/>
    <cellStyle name="Salida 3 4 4" xfId="18629"/>
    <cellStyle name="Salida 3 4 4 2" xfId="27183"/>
    <cellStyle name="Salida 3 4 5" xfId="18630"/>
    <cellStyle name="Salida 3 4 5 2" xfId="27184"/>
    <cellStyle name="Salida 3 4 6" xfId="27185"/>
    <cellStyle name="Salida 3 4 7" xfId="27186"/>
    <cellStyle name="Salida 3 4 8" xfId="27187"/>
    <cellStyle name="Salida 3 5" xfId="18631"/>
    <cellStyle name="Salida 3 5 2" xfId="18632"/>
    <cellStyle name="Salida 3 5 2 2" xfId="18633"/>
    <cellStyle name="Salida 3 5 2 2 2" xfId="27188"/>
    <cellStyle name="Salida 3 5 2 3" xfId="18634"/>
    <cellStyle name="Salida 3 5 2 3 2" xfId="27189"/>
    <cellStyle name="Salida 3 5 2 4" xfId="18635"/>
    <cellStyle name="Salida 3 5 2 5" xfId="27190"/>
    <cellStyle name="Salida 3 5 3" xfId="18636"/>
    <cellStyle name="Salida 3 5 3 2" xfId="18637"/>
    <cellStyle name="Salida 3 5 3 2 2" xfId="27191"/>
    <cellStyle name="Salida 3 5 3 3" xfId="18638"/>
    <cellStyle name="Salida 3 5 3 4" xfId="27192"/>
    <cellStyle name="Salida 3 5 4" xfId="18639"/>
    <cellStyle name="Salida 3 5 4 2" xfId="27193"/>
    <cellStyle name="Salida 3 5 5" xfId="18640"/>
    <cellStyle name="Salida 3 5 5 2" xfId="27194"/>
    <cellStyle name="Salida 3 5 6" xfId="27195"/>
    <cellStyle name="Salida 3 5 7" xfId="27196"/>
    <cellStyle name="Salida 3 5 8" xfId="27197"/>
    <cellStyle name="Salida 3 6" xfId="18641"/>
    <cellStyle name="Salida 3 6 2" xfId="18642"/>
    <cellStyle name="Salida 3 6 2 2" xfId="18643"/>
    <cellStyle name="Salida 3 6 2 2 2" xfId="27198"/>
    <cellStyle name="Salida 3 6 2 3" xfId="18644"/>
    <cellStyle name="Salida 3 6 2 3 2" xfId="27199"/>
    <cellStyle name="Salida 3 6 2 4" xfId="18645"/>
    <cellStyle name="Salida 3 6 2 5" xfId="27200"/>
    <cellStyle name="Salida 3 6 3" xfId="18646"/>
    <cellStyle name="Salida 3 6 3 2" xfId="18647"/>
    <cellStyle name="Salida 3 6 3 2 2" xfId="27201"/>
    <cellStyle name="Salida 3 6 3 3" xfId="18648"/>
    <cellStyle name="Salida 3 6 3 4" xfId="27202"/>
    <cellStyle name="Salida 3 6 4" xfId="18649"/>
    <cellStyle name="Salida 3 6 4 2" xfId="27203"/>
    <cellStyle name="Salida 3 6 5" xfId="18650"/>
    <cellStyle name="Salida 3 6 5 2" xfId="27204"/>
    <cellStyle name="Salida 3 6 6" xfId="27205"/>
    <cellStyle name="Salida 3 6 7" xfId="27206"/>
    <cellStyle name="Salida 3 6 8" xfId="27207"/>
    <cellStyle name="Salida 3 7" xfId="18651"/>
    <cellStyle name="Salida 3 7 2" xfId="18652"/>
    <cellStyle name="Salida 3 7 2 2" xfId="18653"/>
    <cellStyle name="Salida 3 7 2 2 2" xfId="27208"/>
    <cellStyle name="Salida 3 7 2 3" xfId="18654"/>
    <cellStyle name="Salida 3 7 2 3 2" xfId="27209"/>
    <cellStyle name="Salida 3 7 2 4" xfId="18655"/>
    <cellStyle name="Salida 3 7 2 5" xfId="27210"/>
    <cellStyle name="Salida 3 7 3" xfId="18656"/>
    <cellStyle name="Salida 3 7 3 2" xfId="18657"/>
    <cellStyle name="Salida 3 7 3 2 2" xfId="27211"/>
    <cellStyle name="Salida 3 7 3 3" xfId="18658"/>
    <cellStyle name="Salida 3 7 3 4" xfId="27212"/>
    <cellStyle name="Salida 3 7 4" xfId="18659"/>
    <cellStyle name="Salida 3 7 4 2" xfId="27213"/>
    <cellStyle name="Salida 3 7 5" xfId="18660"/>
    <cellStyle name="Salida 3 7 5 2" xfId="27214"/>
    <cellStyle name="Salida 3 7 6" xfId="27215"/>
    <cellStyle name="Salida 3 7 7" xfId="27216"/>
    <cellStyle name="Salida 3 7 8" xfId="27217"/>
    <cellStyle name="Salida 3 8" xfId="18661"/>
    <cellStyle name="Salida 3 8 2" xfId="18662"/>
    <cellStyle name="Salida 3 8 2 2" xfId="18663"/>
    <cellStyle name="Salida 3 8 2 2 2" xfId="27218"/>
    <cellStyle name="Salida 3 8 2 3" xfId="18664"/>
    <cellStyle name="Salida 3 8 2 3 2" xfId="27219"/>
    <cellStyle name="Salida 3 8 2 4" xfId="18665"/>
    <cellStyle name="Salida 3 8 2 5" xfId="27220"/>
    <cellStyle name="Salida 3 8 3" xfId="18666"/>
    <cellStyle name="Salida 3 8 3 2" xfId="18667"/>
    <cellStyle name="Salida 3 8 3 2 2" xfId="27221"/>
    <cellStyle name="Salida 3 8 3 3" xfId="18668"/>
    <cellStyle name="Salida 3 8 3 4" xfId="27222"/>
    <cellStyle name="Salida 3 8 4" xfId="18669"/>
    <cellStyle name="Salida 3 8 4 2" xfId="27223"/>
    <cellStyle name="Salida 3 8 5" xfId="18670"/>
    <cellStyle name="Salida 3 8 5 2" xfId="27224"/>
    <cellStyle name="Salida 3 8 6" xfId="27225"/>
    <cellStyle name="Salida 3 8 7" xfId="27226"/>
    <cellStyle name="Salida 3 8 8" xfId="27227"/>
    <cellStyle name="Salida 3 9" xfId="18671"/>
    <cellStyle name="Salida 3 9 2" xfId="18672"/>
    <cellStyle name="Salida 3 9 2 2" xfId="18673"/>
    <cellStyle name="Salida 3 9 2 2 2" xfId="27228"/>
    <cellStyle name="Salida 3 9 2 3" xfId="18674"/>
    <cellStyle name="Salida 3 9 2 3 2" xfId="27229"/>
    <cellStyle name="Salida 3 9 2 4" xfId="18675"/>
    <cellStyle name="Salida 3 9 2 5" xfId="27230"/>
    <cellStyle name="Salida 3 9 3" xfId="18676"/>
    <cellStyle name="Salida 3 9 3 2" xfId="18677"/>
    <cellStyle name="Salida 3 9 3 2 2" xfId="27231"/>
    <cellStyle name="Salida 3 9 3 3" xfId="18678"/>
    <cellStyle name="Salida 3 9 3 4" xfId="27232"/>
    <cellStyle name="Salida 3 9 4" xfId="18679"/>
    <cellStyle name="Salida 3 9 4 2" xfId="27233"/>
    <cellStyle name="Salida 3 9 5" xfId="18680"/>
    <cellStyle name="Salida 3 9 5 2" xfId="27234"/>
    <cellStyle name="Salida 3 9 6" xfId="27235"/>
    <cellStyle name="Salida 3 9 7" xfId="27236"/>
    <cellStyle name="Salida 3 9 8" xfId="27237"/>
    <cellStyle name="Salida 4" xfId="18681"/>
    <cellStyle name="Salida 4 10" xfId="18682"/>
    <cellStyle name="Salida 4 10 2" xfId="18683"/>
    <cellStyle name="Salida 4 10 2 2" xfId="18684"/>
    <cellStyle name="Salida 4 10 2 2 2" xfId="27238"/>
    <cellStyle name="Salida 4 10 2 3" xfId="18685"/>
    <cellStyle name="Salida 4 10 2 3 2" xfId="27239"/>
    <cellStyle name="Salida 4 10 2 4" xfId="27240"/>
    <cellStyle name="Salida 4 10 2 5" xfId="27241"/>
    <cellStyle name="Salida 4 10 3" xfId="18686"/>
    <cellStyle name="Salida 4 10 3 2" xfId="18687"/>
    <cellStyle name="Salida 4 10 3 2 2" xfId="27242"/>
    <cellStyle name="Salida 4 10 3 3" xfId="18688"/>
    <cellStyle name="Salida 4 10 3 4" xfId="27243"/>
    <cellStyle name="Salida 4 10 4" xfId="18689"/>
    <cellStyle name="Salida 4 10 4 2" xfId="27244"/>
    <cellStyle name="Salida 4 10 5" xfId="18690"/>
    <cellStyle name="Salida 4 10 5 2" xfId="27245"/>
    <cellStyle name="Salida 4 10 6" xfId="27246"/>
    <cellStyle name="Salida 4 10 7" xfId="27247"/>
    <cellStyle name="Salida 4 10 8" xfId="27248"/>
    <cellStyle name="Salida 4 11" xfId="18691"/>
    <cellStyle name="Salida 4 11 2" xfId="18692"/>
    <cellStyle name="Salida 4 11 2 2" xfId="18693"/>
    <cellStyle name="Salida 4 11 2 2 2" xfId="27249"/>
    <cellStyle name="Salida 4 11 2 3" xfId="18694"/>
    <cellStyle name="Salida 4 11 2 3 2" xfId="27250"/>
    <cellStyle name="Salida 4 11 2 4" xfId="27251"/>
    <cellStyle name="Salida 4 11 2 5" xfId="27252"/>
    <cellStyle name="Salida 4 11 3" xfId="18695"/>
    <cellStyle name="Salida 4 11 3 2" xfId="18696"/>
    <cellStyle name="Salida 4 11 3 2 2" xfId="27253"/>
    <cellStyle name="Salida 4 11 3 3" xfId="18697"/>
    <cellStyle name="Salida 4 11 3 4" xfId="27254"/>
    <cellStyle name="Salida 4 11 4" xfId="18698"/>
    <cellStyle name="Salida 4 11 4 2" xfId="27255"/>
    <cellStyle name="Salida 4 11 5" xfId="27256"/>
    <cellStyle name="Salida 4 11 5 2" xfId="27257"/>
    <cellStyle name="Salida 4 11 6" xfId="27258"/>
    <cellStyle name="Salida 4 11 7" xfId="27259"/>
    <cellStyle name="Salida 4 11 8" xfId="27260"/>
    <cellStyle name="Salida 4 12" xfId="18699"/>
    <cellStyle name="Salida 4 12 2" xfId="18700"/>
    <cellStyle name="Salida 4 12 2 2" xfId="27261"/>
    <cellStyle name="Salida 4 12 3" xfId="18701"/>
    <cellStyle name="Salida 4 12 3 2" xfId="27262"/>
    <cellStyle name="Salida 4 12 4" xfId="27263"/>
    <cellStyle name="Salida 4 12 5" xfId="27264"/>
    <cellStyle name="Salida 4 13" xfId="18702"/>
    <cellStyle name="Salida 4 13 2" xfId="18703"/>
    <cellStyle name="Salida 4 13 2 2" xfId="27265"/>
    <cellStyle name="Salida 4 13 3" xfId="18704"/>
    <cellStyle name="Salida 4 13 4" xfId="27266"/>
    <cellStyle name="Salida 4 14" xfId="18705"/>
    <cellStyle name="Salida 4 14 2" xfId="27267"/>
    <cellStyle name="Salida 4 15" xfId="18706"/>
    <cellStyle name="Salida 4 15 2" xfId="27268"/>
    <cellStyle name="Salida 4 16" xfId="27269"/>
    <cellStyle name="Salida 4 17" xfId="27270"/>
    <cellStyle name="Salida 4 18" xfId="27271"/>
    <cellStyle name="Salida 4 2" xfId="18707"/>
    <cellStyle name="Salida 4 2 10" xfId="27272"/>
    <cellStyle name="Salida 4 2 2" xfId="18708"/>
    <cellStyle name="Salida 4 2 2 2" xfId="18709"/>
    <cellStyle name="Salida 4 2 2 2 2" xfId="18710"/>
    <cellStyle name="Salida 4 2 2 2 2 2" xfId="27273"/>
    <cellStyle name="Salida 4 2 2 2 3" xfId="18711"/>
    <cellStyle name="Salida 4 2 2 2 3 2" xfId="27274"/>
    <cellStyle name="Salida 4 2 2 2 4" xfId="18712"/>
    <cellStyle name="Salida 4 2 2 2 5" xfId="27275"/>
    <cellStyle name="Salida 4 2 2 3" xfId="18713"/>
    <cellStyle name="Salida 4 2 2 3 2" xfId="18714"/>
    <cellStyle name="Salida 4 2 2 3 2 2" xfId="27276"/>
    <cellStyle name="Salida 4 2 2 3 3" xfId="18715"/>
    <cellStyle name="Salida 4 2 2 3 4" xfId="27277"/>
    <cellStyle name="Salida 4 2 2 4" xfId="18716"/>
    <cellStyle name="Salida 4 2 2 4 2" xfId="27278"/>
    <cellStyle name="Salida 4 2 2 5" xfId="18717"/>
    <cellStyle name="Salida 4 2 2 5 2" xfId="27279"/>
    <cellStyle name="Salida 4 2 2 6" xfId="27280"/>
    <cellStyle name="Salida 4 2 2 7" xfId="27281"/>
    <cellStyle name="Salida 4 2 2 8" xfId="27282"/>
    <cellStyle name="Salida 4 2 3" xfId="18718"/>
    <cellStyle name="Salida 4 2 3 2" xfId="18719"/>
    <cellStyle name="Salida 4 2 3 2 2" xfId="18720"/>
    <cellStyle name="Salida 4 2 3 2 2 2" xfId="27283"/>
    <cellStyle name="Salida 4 2 3 2 3" xfId="18721"/>
    <cellStyle name="Salida 4 2 3 2 3 2" xfId="27284"/>
    <cellStyle name="Salida 4 2 3 2 4" xfId="18722"/>
    <cellStyle name="Salida 4 2 3 2 5" xfId="27285"/>
    <cellStyle name="Salida 4 2 3 3" xfId="18723"/>
    <cellStyle name="Salida 4 2 3 3 2" xfId="18724"/>
    <cellStyle name="Salida 4 2 3 3 2 2" xfId="27286"/>
    <cellStyle name="Salida 4 2 3 3 3" xfId="18725"/>
    <cellStyle name="Salida 4 2 3 3 4" xfId="27287"/>
    <cellStyle name="Salida 4 2 3 4" xfId="18726"/>
    <cellStyle name="Salida 4 2 3 4 2" xfId="27288"/>
    <cellStyle name="Salida 4 2 3 5" xfId="18727"/>
    <cellStyle name="Salida 4 2 3 5 2" xfId="27289"/>
    <cellStyle name="Salida 4 2 3 6" xfId="27290"/>
    <cellStyle name="Salida 4 2 3 7" xfId="27291"/>
    <cellStyle name="Salida 4 2 3 8" xfId="27292"/>
    <cellStyle name="Salida 4 2 4" xfId="18728"/>
    <cellStyle name="Salida 4 2 4 2" xfId="18729"/>
    <cellStyle name="Salida 4 2 4 2 2" xfId="27293"/>
    <cellStyle name="Salida 4 2 4 3" xfId="18730"/>
    <cellStyle name="Salida 4 2 4 3 2" xfId="27294"/>
    <cellStyle name="Salida 4 2 4 4" xfId="18731"/>
    <cellStyle name="Salida 4 2 4 5" xfId="27295"/>
    <cellStyle name="Salida 4 2 5" xfId="18732"/>
    <cellStyle name="Salida 4 2 5 2" xfId="18733"/>
    <cellStyle name="Salida 4 2 5 2 2" xfId="27296"/>
    <cellStyle name="Salida 4 2 5 3" xfId="18734"/>
    <cellStyle name="Salida 4 2 5 4" xfId="27297"/>
    <cellStyle name="Salida 4 2 6" xfId="18735"/>
    <cellStyle name="Salida 4 2 6 2" xfId="27298"/>
    <cellStyle name="Salida 4 2 7" xfId="18736"/>
    <cellStyle name="Salida 4 2 7 2" xfId="27299"/>
    <cellStyle name="Salida 4 2 8" xfId="27300"/>
    <cellStyle name="Salida 4 2 9" xfId="27301"/>
    <cellStyle name="Salida 4 3" xfId="18737"/>
    <cellStyle name="Salida 4 3 2" xfId="18738"/>
    <cellStyle name="Salida 4 3 2 2" xfId="18739"/>
    <cellStyle name="Salida 4 3 2 2 2" xfId="27302"/>
    <cellStyle name="Salida 4 3 2 3" xfId="18740"/>
    <cellStyle name="Salida 4 3 2 3 2" xfId="27303"/>
    <cellStyle name="Salida 4 3 2 4" xfId="18741"/>
    <cellStyle name="Salida 4 3 2 5" xfId="27304"/>
    <cellStyle name="Salida 4 3 3" xfId="18742"/>
    <cellStyle name="Salida 4 3 3 2" xfId="18743"/>
    <cellStyle name="Salida 4 3 3 2 2" xfId="27305"/>
    <cellStyle name="Salida 4 3 3 3" xfId="18744"/>
    <cellStyle name="Salida 4 3 3 4" xfId="27306"/>
    <cellStyle name="Salida 4 3 4" xfId="18745"/>
    <cellStyle name="Salida 4 3 4 2" xfId="27307"/>
    <cellStyle name="Salida 4 3 5" xfId="18746"/>
    <cellStyle name="Salida 4 3 5 2" xfId="27308"/>
    <cellStyle name="Salida 4 3 6" xfId="27309"/>
    <cellStyle name="Salida 4 3 7" xfId="27310"/>
    <cellStyle name="Salida 4 3 8" xfId="27311"/>
    <cellStyle name="Salida 4 4" xfId="18747"/>
    <cellStyle name="Salida 4 4 2" xfId="18748"/>
    <cellStyle name="Salida 4 4 2 2" xfId="18749"/>
    <cellStyle name="Salida 4 4 2 2 2" xfId="27312"/>
    <cellStyle name="Salida 4 4 2 3" xfId="18750"/>
    <cellStyle name="Salida 4 4 2 3 2" xfId="27313"/>
    <cellStyle name="Salida 4 4 2 4" xfId="18751"/>
    <cellStyle name="Salida 4 4 2 5" xfId="27314"/>
    <cellStyle name="Salida 4 4 3" xfId="18752"/>
    <cellStyle name="Salida 4 4 3 2" xfId="18753"/>
    <cellStyle name="Salida 4 4 3 2 2" xfId="27315"/>
    <cellStyle name="Salida 4 4 3 3" xfId="18754"/>
    <cellStyle name="Salida 4 4 3 4" xfId="27316"/>
    <cellStyle name="Salida 4 4 4" xfId="18755"/>
    <cellStyle name="Salida 4 4 4 2" xfId="27317"/>
    <cellStyle name="Salida 4 4 5" xfId="18756"/>
    <cellStyle name="Salida 4 4 5 2" xfId="27318"/>
    <cellStyle name="Salida 4 4 6" xfId="27319"/>
    <cellStyle name="Salida 4 4 7" xfId="27320"/>
    <cellStyle name="Salida 4 4 8" xfId="27321"/>
    <cellStyle name="Salida 4 5" xfId="18757"/>
    <cellStyle name="Salida 4 5 2" xfId="18758"/>
    <cellStyle name="Salida 4 5 2 2" xfId="18759"/>
    <cellStyle name="Salida 4 5 2 2 2" xfId="27322"/>
    <cellStyle name="Salida 4 5 2 3" xfId="18760"/>
    <cellStyle name="Salida 4 5 2 3 2" xfId="27323"/>
    <cellStyle name="Salida 4 5 2 4" xfId="18761"/>
    <cellStyle name="Salida 4 5 2 5" xfId="27324"/>
    <cellStyle name="Salida 4 5 3" xfId="18762"/>
    <cellStyle name="Salida 4 5 3 2" xfId="18763"/>
    <cellStyle name="Salida 4 5 3 2 2" xfId="27325"/>
    <cellStyle name="Salida 4 5 3 3" xfId="18764"/>
    <cellStyle name="Salida 4 5 3 4" xfId="27326"/>
    <cellStyle name="Salida 4 5 4" xfId="18765"/>
    <cellStyle name="Salida 4 5 4 2" xfId="27327"/>
    <cellStyle name="Salida 4 5 5" xfId="18766"/>
    <cellStyle name="Salida 4 5 5 2" xfId="27328"/>
    <cellStyle name="Salida 4 5 6" xfId="27329"/>
    <cellStyle name="Salida 4 5 7" xfId="27330"/>
    <cellStyle name="Salida 4 5 8" xfId="27331"/>
    <cellStyle name="Salida 4 6" xfId="18767"/>
    <cellStyle name="Salida 4 6 2" xfId="18768"/>
    <cellStyle name="Salida 4 6 2 2" xfId="18769"/>
    <cellStyle name="Salida 4 6 2 2 2" xfId="27332"/>
    <cellStyle name="Salida 4 6 2 3" xfId="18770"/>
    <cellStyle name="Salida 4 6 2 3 2" xfId="27333"/>
    <cellStyle name="Salida 4 6 2 4" xfId="18771"/>
    <cellStyle name="Salida 4 6 2 5" xfId="27334"/>
    <cellStyle name="Salida 4 6 3" xfId="18772"/>
    <cellStyle name="Salida 4 6 3 2" xfId="18773"/>
    <cellStyle name="Salida 4 6 3 2 2" xfId="27335"/>
    <cellStyle name="Salida 4 6 3 3" xfId="18774"/>
    <cellStyle name="Salida 4 6 3 4" xfId="27336"/>
    <cellStyle name="Salida 4 6 4" xfId="18775"/>
    <cellStyle name="Salida 4 6 4 2" xfId="27337"/>
    <cellStyle name="Salida 4 6 5" xfId="18776"/>
    <cellStyle name="Salida 4 6 5 2" xfId="27338"/>
    <cellStyle name="Salida 4 6 6" xfId="27339"/>
    <cellStyle name="Salida 4 6 7" xfId="27340"/>
    <cellStyle name="Salida 4 6 8" xfId="27341"/>
    <cellStyle name="Salida 4 7" xfId="18777"/>
    <cellStyle name="Salida 4 7 2" xfId="18778"/>
    <cellStyle name="Salida 4 7 2 2" xfId="18779"/>
    <cellStyle name="Salida 4 7 2 2 2" xfId="27342"/>
    <cellStyle name="Salida 4 7 2 3" xfId="18780"/>
    <cellStyle name="Salida 4 7 2 3 2" xfId="27343"/>
    <cellStyle name="Salida 4 7 2 4" xfId="18781"/>
    <cellStyle name="Salida 4 7 2 5" xfId="27344"/>
    <cellStyle name="Salida 4 7 3" xfId="18782"/>
    <cellStyle name="Salida 4 7 3 2" xfId="18783"/>
    <cellStyle name="Salida 4 7 3 2 2" xfId="27345"/>
    <cellStyle name="Salida 4 7 3 3" xfId="18784"/>
    <cellStyle name="Salida 4 7 3 4" xfId="27346"/>
    <cellStyle name="Salida 4 7 4" xfId="18785"/>
    <cellStyle name="Salida 4 7 4 2" xfId="27347"/>
    <cellStyle name="Salida 4 7 5" xfId="18786"/>
    <cellStyle name="Salida 4 7 5 2" xfId="27348"/>
    <cellStyle name="Salida 4 7 6" xfId="27349"/>
    <cellStyle name="Salida 4 7 7" xfId="27350"/>
    <cellStyle name="Salida 4 7 8" xfId="27351"/>
    <cellStyle name="Salida 4 8" xfId="18787"/>
    <cellStyle name="Salida 4 8 2" xfId="18788"/>
    <cellStyle name="Salida 4 8 2 2" xfId="18789"/>
    <cellStyle name="Salida 4 8 2 2 2" xfId="27352"/>
    <cellStyle name="Salida 4 8 2 3" xfId="18790"/>
    <cellStyle name="Salida 4 8 2 3 2" xfId="27353"/>
    <cellStyle name="Salida 4 8 2 4" xfId="18791"/>
    <cellStyle name="Salida 4 8 2 5" xfId="27354"/>
    <cellStyle name="Salida 4 8 3" xfId="18792"/>
    <cellStyle name="Salida 4 8 3 2" xfId="18793"/>
    <cellStyle name="Salida 4 8 3 2 2" xfId="27355"/>
    <cellStyle name="Salida 4 8 3 3" xfId="18794"/>
    <cellStyle name="Salida 4 8 3 4" xfId="27356"/>
    <cellStyle name="Salida 4 8 4" xfId="18795"/>
    <cellStyle name="Salida 4 8 4 2" xfId="27357"/>
    <cellStyle name="Salida 4 8 5" xfId="18796"/>
    <cellStyle name="Salida 4 8 5 2" xfId="27358"/>
    <cellStyle name="Salida 4 8 6" xfId="27359"/>
    <cellStyle name="Salida 4 8 7" xfId="27360"/>
    <cellStyle name="Salida 4 8 8" xfId="27361"/>
    <cellStyle name="Salida 4 9" xfId="18797"/>
    <cellStyle name="Salida 4 9 2" xfId="18798"/>
    <cellStyle name="Salida 4 9 2 2" xfId="18799"/>
    <cellStyle name="Salida 4 9 2 2 2" xfId="27362"/>
    <cellStyle name="Salida 4 9 2 3" xfId="18800"/>
    <cellStyle name="Salida 4 9 2 3 2" xfId="27363"/>
    <cellStyle name="Salida 4 9 2 4" xfId="18801"/>
    <cellStyle name="Salida 4 9 2 5" xfId="27364"/>
    <cellStyle name="Salida 4 9 3" xfId="18802"/>
    <cellStyle name="Salida 4 9 3 2" xfId="18803"/>
    <cellStyle name="Salida 4 9 3 2 2" xfId="27365"/>
    <cellStyle name="Salida 4 9 3 3" xfId="18804"/>
    <cellStyle name="Salida 4 9 3 4" xfId="27366"/>
    <cellStyle name="Salida 4 9 4" xfId="18805"/>
    <cellStyle name="Salida 4 9 4 2" xfId="27367"/>
    <cellStyle name="Salida 4 9 5" xfId="18806"/>
    <cellStyle name="Salida 4 9 5 2" xfId="27368"/>
    <cellStyle name="Salida 4 9 6" xfId="27369"/>
    <cellStyle name="Salida 4 9 7" xfId="27370"/>
    <cellStyle name="Salida 4 9 8" xfId="27371"/>
    <cellStyle name="Salida 5" xfId="18807"/>
    <cellStyle name="Sheet Title" xfId="18808"/>
    <cellStyle name="Sheet Title 2" xfId="18809"/>
    <cellStyle name="Sheet Title 3" xfId="18810"/>
    <cellStyle name="Sheet Title 4" xfId="18811"/>
    <cellStyle name="Standard_Anpassen der Amortisation" xfId="18812"/>
    <cellStyle name="TableStyleLight1" xfId="18813"/>
    <cellStyle name="Texto de advertencia 2" xfId="18814"/>
    <cellStyle name="Texto de advertencia 2 2" xfId="18815"/>
    <cellStyle name="Texto de advertencia 2 2 2" xfId="18816"/>
    <cellStyle name="Texto de advertencia 2 2 3" xfId="18817"/>
    <cellStyle name="Texto de advertencia 2 3" xfId="18818"/>
    <cellStyle name="Texto de advertencia 3" xfId="18819"/>
    <cellStyle name="Texto de advertencia 4" xfId="18820"/>
    <cellStyle name="Texto de advertencia 5" xfId="18821"/>
    <cellStyle name="Texto explicativo 2" xfId="18822"/>
    <cellStyle name="Texto explicativo 2 2" xfId="18823"/>
    <cellStyle name="Texto explicativo 2 2 2" xfId="18824"/>
    <cellStyle name="Texto explicativo 2 2 3" xfId="18825"/>
    <cellStyle name="Texto explicativo 2 3" xfId="18826"/>
    <cellStyle name="Texto explicativo 3" xfId="18827"/>
    <cellStyle name="Texto explicativo 4" xfId="18828"/>
    <cellStyle name="Texto explicativo 5" xfId="18829"/>
    <cellStyle name="Title" xfId="18830"/>
    <cellStyle name="Title 2" xfId="18831"/>
    <cellStyle name="Title 2 2" xfId="18832"/>
    <cellStyle name="Título 1 2" xfId="18833"/>
    <cellStyle name="Título 1 2 2" xfId="18834"/>
    <cellStyle name="Título 1 3" xfId="18835"/>
    <cellStyle name="Título 1 4" xfId="18836"/>
    <cellStyle name="Título 2 2" xfId="18837"/>
    <cellStyle name="Título 2 2 2" xfId="18838"/>
    <cellStyle name="Título 2 2 2 2" xfId="18839"/>
    <cellStyle name="Título 2 2 2 3" xfId="18840"/>
    <cellStyle name="Título 2 2 3" xfId="18841"/>
    <cellStyle name="Título 2 3" xfId="18842"/>
    <cellStyle name="Título 2 4" xfId="18843"/>
    <cellStyle name="Título 2 5" xfId="18844"/>
    <cellStyle name="Título 3 2" xfId="18845"/>
    <cellStyle name="Título 3 2 2" xfId="18846"/>
    <cellStyle name="Título 3 2 2 2" xfId="18847"/>
    <cellStyle name="Título 3 2 3" xfId="18848"/>
    <cellStyle name="Título 3 2 3 2" xfId="18849"/>
    <cellStyle name="Título 3 2 4" xfId="18850"/>
    <cellStyle name="Título 3 2 5" xfId="18851"/>
    <cellStyle name="Título 3 2 6" xfId="18852"/>
    <cellStyle name="Título 3 2 7" xfId="18853"/>
    <cellStyle name="Título 3 2 8" xfId="18854"/>
    <cellStyle name="Título 3 3" xfId="18855"/>
    <cellStyle name="Título 3 3 2" xfId="18856"/>
    <cellStyle name="Título 3 3 2 2" xfId="18857"/>
    <cellStyle name="Título 3 3 3" xfId="18858"/>
    <cellStyle name="Título 3 3 3 2" xfId="18859"/>
    <cellStyle name="Título 3 3 4" xfId="18860"/>
    <cellStyle name="Título 3 3 5" xfId="18861"/>
    <cellStyle name="Título 3 3 6" xfId="18862"/>
    <cellStyle name="Título 3 4" xfId="18863"/>
    <cellStyle name="Título 3 4 2" xfId="18864"/>
    <cellStyle name="Título 3 4 2 2" xfId="18865"/>
    <cellStyle name="Título 3 4 3" xfId="18866"/>
    <cellStyle name="Título 3 4 3 2" xfId="18867"/>
    <cellStyle name="Título 3 4 4" xfId="18868"/>
    <cellStyle name="Título 3 4 5" xfId="18869"/>
    <cellStyle name="Título 3 4 6" xfId="18870"/>
    <cellStyle name="Título 3 5" xfId="18871"/>
    <cellStyle name="Título 4" xfId="18872"/>
    <cellStyle name="Título 4 2" xfId="18873"/>
    <cellStyle name="Título 4 2 2" xfId="18874"/>
    <cellStyle name="Título 4 2 3" xfId="18875"/>
    <cellStyle name="Título 4 3" xfId="18876"/>
    <cellStyle name="Título 5" xfId="18877"/>
    <cellStyle name="Título 6" xfId="18878"/>
    <cellStyle name="Título 7" xfId="18879"/>
    <cellStyle name="Título de hoja" xfId="18880"/>
    <cellStyle name="Total 2" xfId="18881"/>
    <cellStyle name="Total 2 10" xfId="18882"/>
    <cellStyle name="Total 2 10 2" xfId="18883"/>
    <cellStyle name="Total 2 10 2 2" xfId="18884"/>
    <cellStyle name="Total 2 10 2 2 2" xfId="27372"/>
    <cellStyle name="Total 2 10 2 3" xfId="18885"/>
    <cellStyle name="Total 2 10 2 3 2" xfId="27373"/>
    <cellStyle name="Total 2 10 2 4" xfId="27374"/>
    <cellStyle name="Total 2 10 2 5" xfId="27375"/>
    <cellStyle name="Total 2 10 3" xfId="18886"/>
    <cellStyle name="Total 2 10 3 2" xfId="18887"/>
    <cellStyle name="Total 2 10 3 2 2" xfId="27376"/>
    <cellStyle name="Total 2 10 3 3" xfId="18888"/>
    <cellStyle name="Total 2 10 3 4" xfId="27377"/>
    <cellStyle name="Total 2 10 4" xfId="18889"/>
    <cellStyle name="Total 2 10 4 2" xfId="27378"/>
    <cellStyle name="Total 2 10 5" xfId="18890"/>
    <cellStyle name="Total 2 10 5 2" xfId="27379"/>
    <cellStyle name="Total 2 10 6" xfId="27380"/>
    <cellStyle name="Total 2 10 7" xfId="27381"/>
    <cellStyle name="Total 2 10 8" xfId="27382"/>
    <cellStyle name="Total 2 11" xfId="18891"/>
    <cellStyle name="Total 2 11 2" xfId="18892"/>
    <cellStyle name="Total 2 11 2 2" xfId="18893"/>
    <cellStyle name="Total 2 11 2 2 2" xfId="27383"/>
    <cellStyle name="Total 2 11 2 3" xfId="18894"/>
    <cellStyle name="Total 2 11 2 3 2" xfId="27384"/>
    <cellStyle name="Total 2 11 2 4" xfId="27385"/>
    <cellStyle name="Total 2 11 2 5" xfId="27386"/>
    <cellStyle name="Total 2 11 3" xfId="18895"/>
    <cellStyle name="Total 2 11 3 2" xfId="18896"/>
    <cellStyle name="Total 2 11 3 2 2" xfId="27387"/>
    <cellStyle name="Total 2 11 3 3" xfId="18897"/>
    <cellStyle name="Total 2 11 3 4" xfId="27388"/>
    <cellStyle name="Total 2 11 4" xfId="18898"/>
    <cellStyle name="Total 2 11 4 2" xfId="27389"/>
    <cellStyle name="Total 2 11 5" xfId="18899"/>
    <cellStyle name="Total 2 11 5 2" xfId="27390"/>
    <cellStyle name="Total 2 11 6" xfId="27391"/>
    <cellStyle name="Total 2 11 7" xfId="27392"/>
    <cellStyle name="Total 2 11 8" xfId="27393"/>
    <cellStyle name="Total 2 12" xfId="18900"/>
    <cellStyle name="Total 2 12 2" xfId="18901"/>
    <cellStyle name="Total 2 12 2 2" xfId="18902"/>
    <cellStyle name="Total 2 12 2 2 2" xfId="27394"/>
    <cellStyle name="Total 2 12 2 3" xfId="18903"/>
    <cellStyle name="Total 2 12 2 3 2" xfId="27395"/>
    <cellStyle name="Total 2 12 2 4" xfId="27396"/>
    <cellStyle name="Total 2 12 2 5" xfId="27397"/>
    <cellStyle name="Total 2 12 3" xfId="18904"/>
    <cellStyle name="Total 2 12 3 2" xfId="18905"/>
    <cellStyle name="Total 2 12 3 2 2" xfId="27398"/>
    <cellStyle name="Total 2 12 3 3" xfId="18906"/>
    <cellStyle name="Total 2 12 3 4" xfId="27399"/>
    <cellStyle name="Total 2 12 4" xfId="18907"/>
    <cellStyle name="Total 2 12 4 2" xfId="27400"/>
    <cellStyle name="Total 2 12 5" xfId="18908"/>
    <cellStyle name="Total 2 12 5 2" xfId="27401"/>
    <cellStyle name="Total 2 12 6" xfId="27402"/>
    <cellStyle name="Total 2 12 7" xfId="27403"/>
    <cellStyle name="Total 2 12 8" xfId="27404"/>
    <cellStyle name="Total 2 13" xfId="18909"/>
    <cellStyle name="Total 2 13 2" xfId="18910"/>
    <cellStyle name="Total 2 13 2 2" xfId="18911"/>
    <cellStyle name="Total 2 13 2 2 2" xfId="27405"/>
    <cellStyle name="Total 2 13 2 3" xfId="18912"/>
    <cellStyle name="Total 2 13 2 3 2" xfId="27406"/>
    <cellStyle name="Total 2 13 2 4" xfId="27407"/>
    <cellStyle name="Total 2 13 2 5" xfId="27408"/>
    <cellStyle name="Total 2 13 3" xfId="18913"/>
    <cellStyle name="Total 2 13 3 2" xfId="18914"/>
    <cellStyle name="Total 2 13 3 2 2" xfId="27409"/>
    <cellStyle name="Total 2 13 3 3" xfId="18915"/>
    <cellStyle name="Total 2 13 3 4" xfId="27410"/>
    <cellStyle name="Total 2 13 4" xfId="18916"/>
    <cellStyle name="Total 2 13 4 2" xfId="27411"/>
    <cellStyle name="Total 2 13 5" xfId="27412"/>
    <cellStyle name="Total 2 13 5 2" xfId="27413"/>
    <cellStyle name="Total 2 13 6" xfId="27414"/>
    <cellStyle name="Total 2 13 7" xfId="27415"/>
    <cellStyle name="Total 2 13 8" xfId="27416"/>
    <cellStyle name="Total 2 14" xfId="18917"/>
    <cellStyle name="Total 2 14 2" xfId="18918"/>
    <cellStyle name="Total 2 14 2 2" xfId="18919"/>
    <cellStyle name="Total 2 14 2 2 2" xfId="27417"/>
    <cellStyle name="Total 2 14 2 3" xfId="18920"/>
    <cellStyle name="Total 2 14 2 3 2" xfId="27418"/>
    <cellStyle name="Total 2 14 2 4" xfId="27419"/>
    <cellStyle name="Total 2 14 2 5" xfId="27420"/>
    <cellStyle name="Total 2 14 3" xfId="18921"/>
    <cellStyle name="Total 2 14 3 2" xfId="18922"/>
    <cellStyle name="Total 2 14 3 2 2" xfId="27421"/>
    <cellStyle name="Total 2 14 3 3" xfId="18923"/>
    <cellStyle name="Total 2 14 3 4" xfId="27422"/>
    <cellStyle name="Total 2 14 4" xfId="18924"/>
    <cellStyle name="Total 2 14 4 2" xfId="27423"/>
    <cellStyle name="Total 2 14 5" xfId="27424"/>
    <cellStyle name="Total 2 14 5 2" xfId="27425"/>
    <cellStyle name="Total 2 14 6" xfId="27426"/>
    <cellStyle name="Total 2 14 7" xfId="27427"/>
    <cellStyle name="Total 2 14 8" xfId="27428"/>
    <cellStyle name="Total 2 15" xfId="18925"/>
    <cellStyle name="Total 2 15 2" xfId="18926"/>
    <cellStyle name="Total 2 15 2 2" xfId="27429"/>
    <cellStyle name="Total 2 15 3" xfId="18927"/>
    <cellStyle name="Total 2 15 3 2" xfId="27430"/>
    <cellStyle name="Total 2 15 4" xfId="27431"/>
    <cellStyle name="Total 2 15 5" xfId="27432"/>
    <cellStyle name="Total 2 16" xfId="18928"/>
    <cellStyle name="Total 2 16 2" xfId="18929"/>
    <cellStyle name="Total 2 16 2 2" xfId="27433"/>
    <cellStyle name="Total 2 16 3" xfId="18930"/>
    <cellStyle name="Total 2 16 4" xfId="27434"/>
    <cellStyle name="Total 2 17" xfId="18931"/>
    <cellStyle name="Total 2 17 2" xfId="27435"/>
    <cellStyle name="Total 2 18" xfId="18932"/>
    <cellStyle name="Total 2 18 2" xfId="27436"/>
    <cellStyle name="Total 2 19" xfId="27437"/>
    <cellStyle name="Total 2 2" xfId="18933"/>
    <cellStyle name="Total 2 2 10" xfId="18934"/>
    <cellStyle name="Total 2 2 10 2" xfId="18935"/>
    <cellStyle name="Total 2 2 10 2 2" xfId="18936"/>
    <cellStyle name="Total 2 2 10 2 2 2" xfId="27438"/>
    <cellStyle name="Total 2 2 10 2 3" xfId="18937"/>
    <cellStyle name="Total 2 2 10 2 3 2" xfId="27439"/>
    <cellStyle name="Total 2 2 10 2 4" xfId="27440"/>
    <cellStyle name="Total 2 2 10 2 5" xfId="27441"/>
    <cellStyle name="Total 2 2 10 3" xfId="18938"/>
    <cellStyle name="Total 2 2 10 3 2" xfId="18939"/>
    <cellStyle name="Total 2 2 10 3 2 2" xfId="27442"/>
    <cellStyle name="Total 2 2 10 3 3" xfId="18940"/>
    <cellStyle name="Total 2 2 10 3 4" xfId="27443"/>
    <cellStyle name="Total 2 2 10 4" xfId="18941"/>
    <cellStyle name="Total 2 2 10 4 2" xfId="27444"/>
    <cellStyle name="Total 2 2 10 5" xfId="27445"/>
    <cellStyle name="Total 2 2 10 5 2" xfId="27446"/>
    <cellStyle name="Total 2 2 10 6" xfId="27447"/>
    <cellStyle name="Total 2 2 10 7" xfId="27448"/>
    <cellStyle name="Total 2 2 10 8" xfId="27449"/>
    <cellStyle name="Total 2 2 11" xfId="18942"/>
    <cellStyle name="Total 2 2 11 2" xfId="18943"/>
    <cellStyle name="Total 2 2 11 2 2" xfId="18944"/>
    <cellStyle name="Total 2 2 11 2 2 2" xfId="27450"/>
    <cellStyle name="Total 2 2 11 2 3" xfId="18945"/>
    <cellStyle name="Total 2 2 11 2 3 2" xfId="27451"/>
    <cellStyle name="Total 2 2 11 2 4" xfId="27452"/>
    <cellStyle name="Total 2 2 11 2 5" xfId="27453"/>
    <cellStyle name="Total 2 2 11 3" xfId="18946"/>
    <cellStyle name="Total 2 2 11 3 2" xfId="18947"/>
    <cellStyle name="Total 2 2 11 3 2 2" xfId="27454"/>
    <cellStyle name="Total 2 2 11 3 3" xfId="18948"/>
    <cellStyle name="Total 2 2 11 3 4" xfId="27455"/>
    <cellStyle name="Total 2 2 11 4" xfId="18949"/>
    <cellStyle name="Total 2 2 11 4 2" xfId="27456"/>
    <cellStyle name="Total 2 2 11 5" xfId="27457"/>
    <cellStyle name="Total 2 2 11 5 2" xfId="27458"/>
    <cellStyle name="Total 2 2 11 6" xfId="27459"/>
    <cellStyle name="Total 2 2 11 7" xfId="27460"/>
    <cellStyle name="Total 2 2 11 8" xfId="27461"/>
    <cellStyle name="Total 2 2 12" xfId="18950"/>
    <cellStyle name="Total 2 2 12 2" xfId="18951"/>
    <cellStyle name="Total 2 2 12 2 2" xfId="27462"/>
    <cellStyle name="Total 2 2 12 3" xfId="18952"/>
    <cellStyle name="Total 2 2 12 3 2" xfId="27463"/>
    <cellStyle name="Total 2 2 12 4" xfId="27464"/>
    <cellStyle name="Total 2 2 12 5" xfId="27465"/>
    <cellStyle name="Total 2 2 13" xfId="18953"/>
    <cellStyle name="Total 2 2 13 2" xfId="18954"/>
    <cellStyle name="Total 2 2 13 2 2" xfId="27466"/>
    <cellStyle name="Total 2 2 13 3" xfId="18955"/>
    <cellStyle name="Total 2 2 13 4" xfId="27467"/>
    <cellStyle name="Total 2 2 14" xfId="18956"/>
    <cellStyle name="Total 2 2 14 2" xfId="27468"/>
    <cellStyle name="Total 2 2 15" xfId="18957"/>
    <cellStyle name="Total 2 2 15 2" xfId="27469"/>
    <cellStyle name="Total 2 2 16" xfId="27470"/>
    <cellStyle name="Total 2 2 17" xfId="27471"/>
    <cellStyle name="Total 2 2 18" xfId="27472"/>
    <cellStyle name="Total 2 2 2" xfId="18958"/>
    <cellStyle name="Total 2 2 2 10" xfId="27473"/>
    <cellStyle name="Total 2 2 2 2" xfId="18959"/>
    <cellStyle name="Total 2 2 2 2 2" xfId="18960"/>
    <cellStyle name="Total 2 2 2 2 2 2" xfId="18961"/>
    <cellStyle name="Total 2 2 2 2 2 2 2" xfId="27474"/>
    <cellStyle name="Total 2 2 2 2 2 3" xfId="18962"/>
    <cellStyle name="Total 2 2 2 2 2 3 2" xfId="27475"/>
    <cellStyle name="Total 2 2 2 2 2 4" xfId="27476"/>
    <cellStyle name="Total 2 2 2 2 2 5" xfId="27477"/>
    <cellStyle name="Total 2 2 2 2 3" xfId="18963"/>
    <cellStyle name="Total 2 2 2 2 3 2" xfId="18964"/>
    <cellStyle name="Total 2 2 2 2 3 2 2" xfId="27478"/>
    <cellStyle name="Total 2 2 2 2 3 3" xfId="18965"/>
    <cellStyle name="Total 2 2 2 2 3 4" xfId="27479"/>
    <cellStyle name="Total 2 2 2 2 4" xfId="18966"/>
    <cellStyle name="Total 2 2 2 2 4 2" xfId="27480"/>
    <cellStyle name="Total 2 2 2 2 5" xfId="18967"/>
    <cellStyle name="Total 2 2 2 2 5 2" xfId="27481"/>
    <cellStyle name="Total 2 2 2 2 6" xfId="27482"/>
    <cellStyle name="Total 2 2 2 2 7" xfId="27483"/>
    <cellStyle name="Total 2 2 2 2 8" xfId="27484"/>
    <cellStyle name="Total 2 2 2 3" xfId="18968"/>
    <cellStyle name="Total 2 2 2 3 2" xfId="18969"/>
    <cellStyle name="Total 2 2 2 3 2 2" xfId="18970"/>
    <cellStyle name="Total 2 2 2 3 2 2 2" xfId="27485"/>
    <cellStyle name="Total 2 2 2 3 2 3" xfId="18971"/>
    <cellStyle name="Total 2 2 2 3 2 3 2" xfId="27486"/>
    <cellStyle name="Total 2 2 2 3 2 4" xfId="27487"/>
    <cellStyle name="Total 2 2 2 3 2 5" xfId="27488"/>
    <cellStyle name="Total 2 2 2 3 3" xfId="18972"/>
    <cellStyle name="Total 2 2 2 3 3 2" xfId="18973"/>
    <cellStyle name="Total 2 2 2 3 3 2 2" xfId="27489"/>
    <cellStyle name="Total 2 2 2 3 3 3" xfId="18974"/>
    <cellStyle name="Total 2 2 2 3 3 4" xfId="27490"/>
    <cellStyle name="Total 2 2 2 3 4" xfId="18975"/>
    <cellStyle name="Total 2 2 2 3 4 2" xfId="27491"/>
    <cellStyle name="Total 2 2 2 3 5" xfId="18976"/>
    <cellStyle name="Total 2 2 2 3 5 2" xfId="27492"/>
    <cellStyle name="Total 2 2 2 3 6" xfId="27493"/>
    <cellStyle name="Total 2 2 2 3 7" xfId="27494"/>
    <cellStyle name="Total 2 2 2 3 8" xfId="27495"/>
    <cellStyle name="Total 2 2 2 4" xfId="18977"/>
    <cellStyle name="Total 2 2 2 4 2" xfId="18978"/>
    <cellStyle name="Total 2 2 2 4 2 2" xfId="27496"/>
    <cellStyle name="Total 2 2 2 4 3" xfId="18979"/>
    <cellStyle name="Total 2 2 2 4 3 2" xfId="27497"/>
    <cellStyle name="Total 2 2 2 4 4" xfId="27498"/>
    <cellStyle name="Total 2 2 2 4 5" xfId="27499"/>
    <cellStyle name="Total 2 2 2 5" xfId="18980"/>
    <cellStyle name="Total 2 2 2 5 2" xfId="18981"/>
    <cellStyle name="Total 2 2 2 5 2 2" xfId="27500"/>
    <cellStyle name="Total 2 2 2 5 3" xfId="18982"/>
    <cellStyle name="Total 2 2 2 5 4" xfId="27501"/>
    <cellStyle name="Total 2 2 2 6" xfId="18983"/>
    <cellStyle name="Total 2 2 2 6 2" xfId="27502"/>
    <cellStyle name="Total 2 2 2 7" xfId="18984"/>
    <cellStyle name="Total 2 2 2 7 2" xfId="27503"/>
    <cellStyle name="Total 2 2 2 8" xfId="27504"/>
    <cellStyle name="Total 2 2 2 9" xfId="27505"/>
    <cellStyle name="Total 2 2 3" xfId="18985"/>
    <cellStyle name="Total 2 2 3 2" xfId="18986"/>
    <cellStyle name="Total 2 2 3 2 2" xfId="18987"/>
    <cellStyle name="Total 2 2 3 2 2 2" xfId="27506"/>
    <cellStyle name="Total 2 2 3 2 3" xfId="18988"/>
    <cellStyle name="Total 2 2 3 2 3 2" xfId="27507"/>
    <cellStyle name="Total 2 2 3 2 4" xfId="27508"/>
    <cellStyle name="Total 2 2 3 2 5" xfId="27509"/>
    <cellStyle name="Total 2 2 3 3" xfId="18989"/>
    <cellStyle name="Total 2 2 3 3 2" xfId="18990"/>
    <cellStyle name="Total 2 2 3 3 2 2" xfId="27510"/>
    <cellStyle name="Total 2 2 3 3 3" xfId="18991"/>
    <cellStyle name="Total 2 2 3 3 4" xfId="27511"/>
    <cellStyle name="Total 2 2 3 4" xfId="18992"/>
    <cellStyle name="Total 2 2 3 4 2" xfId="27512"/>
    <cellStyle name="Total 2 2 3 5" xfId="18993"/>
    <cellStyle name="Total 2 2 3 5 2" xfId="27513"/>
    <cellStyle name="Total 2 2 3 6" xfId="27514"/>
    <cellStyle name="Total 2 2 3 7" xfId="27515"/>
    <cellStyle name="Total 2 2 3 8" xfId="27516"/>
    <cellStyle name="Total 2 2 4" xfId="18994"/>
    <cellStyle name="Total 2 2 4 2" xfId="18995"/>
    <cellStyle name="Total 2 2 4 2 2" xfId="18996"/>
    <cellStyle name="Total 2 2 4 2 2 2" xfId="27517"/>
    <cellStyle name="Total 2 2 4 2 3" xfId="18997"/>
    <cellStyle name="Total 2 2 4 2 3 2" xfId="27518"/>
    <cellStyle name="Total 2 2 4 2 4" xfId="27519"/>
    <cellStyle name="Total 2 2 4 2 5" xfId="27520"/>
    <cellStyle name="Total 2 2 4 3" xfId="18998"/>
    <cellStyle name="Total 2 2 4 3 2" xfId="18999"/>
    <cellStyle name="Total 2 2 4 3 2 2" xfId="27521"/>
    <cellStyle name="Total 2 2 4 3 3" xfId="19000"/>
    <cellStyle name="Total 2 2 4 3 4" xfId="27522"/>
    <cellStyle name="Total 2 2 4 4" xfId="19001"/>
    <cellStyle name="Total 2 2 4 4 2" xfId="27523"/>
    <cellStyle name="Total 2 2 4 5" xfId="19002"/>
    <cellStyle name="Total 2 2 4 5 2" xfId="27524"/>
    <cellStyle name="Total 2 2 4 6" xfId="27525"/>
    <cellStyle name="Total 2 2 4 7" xfId="27526"/>
    <cellStyle name="Total 2 2 4 8" xfId="27527"/>
    <cellStyle name="Total 2 2 5" xfId="19003"/>
    <cellStyle name="Total 2 2 5 2" xfId="19004"/>
    <cellStyle name="Total 2 2 5 2 2" xfId="19005"/>
    <cellStyle name="Total 2 2 5 2 2 2" xfId="27528"/>
    <cellStyle name="Total 2 2 5 2 3" xfId="19006"/>
    <cellStyle name="Total 2 2 5 2 3 2" xfId="27529"/>
    <cellStyle name="Total 2 2 5 2 4" xfId="27530"/>
    <cellStyle name="Total 2 2 5 2 5" xfId="27531"/>
    <cellStyle name="Total 2 2 5 3" xfId="19007"/>
    <cellStyle name="Total 2 2 5 3 2" xfId="19008"/>
    <cellStyle name="Total 2 2 5 3 2 2" xfId="27532"/>
    <cellStyle name="Total 2 2 5 3 3" xfId="19009"/>
    <cellStyle name="Total 2 2 5 3 4" xfId="27533"/>
    <cellStyle name="Total 2 2 5 4" xfId="19010"/>
    <cellStyle name="Total 2 2 5 4 2" xfId="27534"/>
    <cellStyle name="Total 2 2 5 5" xfId="19011"/>
    <cellStyle name="Total 2 2 5 5 2" xfId="27535"/>
    <cellStyle name="Total 2 2 5 6" xfId="27536"/>
    <cellStyle name="Total 2 2 5 7" xfId="27537"/>
    <cellStyle name="Total 2 2 5 8" xfId="27538"/>
    <cellStyle name="Total 2 2 6" xfId="19012"/>
    <cellStyle name="Total 2 2 6 2" xfId="19013"/>
    <cellStyle name="Total 2 2 6 2 2" xfId="19014"/>
    <cellStyle name="Total 2 2 6 2 2 2" xfId="27539"/>
    <cellStyle name="Total 2 2 6 2 3" xfId="19015"/>
    <cellStyle name="Total 2 2 6 2 3 2" xfId="27540"/>
    <cellStyle name="Total 2 2 6 2 4" xfId="27541"/>
    <cellStyle name="Total 2 2 6 2 5" xfId="27542"/>
    <cellStyle name="Total 2 2 6 3" xfId="19016"/>
    <cellStyle name="Total 2 2 6 3 2" xfId="19017"/>
    <cellStyle name="Total 2 2 6 3 2 2" xfId="27543"/>
    <cellStyle name="Total 2 2 6 3 3" xfId="19018"/>
    <cellStyle name="Total 2 2 6 3 4" xfId="27544"/>
    <cellStyle name="Total 2 2 6 4" xfId="19019"/>
    <cellStyle name="Total 2 2 6 4 2" xfId="27545"/>
    <cellStyle name="Total 2 2 6 5" xfId="19020"/>
    <cellStyle name="Total 2 2 6 5 2" xfId="27546"/>
    <cellStyle name="Total 2 2 6 6" xfId="27547"/>
    <cellStyle name="Total 2 2 6 7" xfId="27548"/>
    <cellStyle name="Total 2 2 6 8" xfId="27549"/>
    <cellStyle name="Total 2 2 7" xfId="19021"/>
    <cellStyle name="Total 2 2 7 2" xfId="19022"/>
    <cellStyle name="Total 2 2 7 2 2" xfId="19023"/>
    <cellStyle name="Total 2 2 7 2 2 2" xfId="27550"/>
    <cellStyle name="Total 2 2 7 2 3" xfId="19024"/>
    <cellStyle name="Total 2 2 7 2 3 2" xfId="27551"/>
    <cellStyle name="Total 2 2 7 2 4" xfId="27552"/>
    <cellStyle name="Total 2 2 7 2 5" xfId="27553"/>
    <cellStyle name="Total 2 2 7 3" xfId="19025"/>
    <cellStyle name="Total 2 2 7 3 2" xfId="19026"/>
    <cellStyle name="Total 2 2 7 3 2 2" xfId="27554"/>
    <cellStyle name="Total 2 2 7 3 3" xfId="19027"/>
    <cellStyle name="Total 2 2 7 3 4" xfId="27555"/>
    <cellStyle name="Total 2 2 7 4" xfId="19028"/>
    <cellStyle name="Total 2 2 7 4 2" xfId="27556"/>
    <cellStyle name="Total 2 2 7 5" xfId="19029"/>
    <cellStyle name="Total 2 2 7 5 2" xfId="27557"/>
    <cellStyle name="Total 2 2 7 6" xfId="27558"/>
    <cellStyle name="Total 2 2 7 7" xfId="27559"/>
    <cellStyle name="Total 2 2 7 8" xfId="27560"/>
    <cellStyle name="Total 2 2 8" xfId="19030"/>
    <cellStyle name="Total 2 2 8 2" xfId="19031"/>
    <cellStyle name="Total 2 2 8 2 2" xfId="19032"/>
    <cellStyle name="Total 2 2 8 2 2 2" xfId="27561"/>
    <cellStyle name="Total 2 2 8 2 3" xfId="19033"/>
    <cellStyle name="Total 2 2 8 2 3 2" xfId="27562"/>
    <cellStyle name="Total 2 2 8 2 4" xfId="27563"/>
    <cellStyle name="Total 2 2 8 2 5" xfId="27564"/>
    <cellStyle name="Total 2 2 8 3" xfId="19034"/>
    <cellStyle name="Total 2 2 8 3 2" xfId="19035"/>
    <cellStyle name="Total 2 2 8 3 2 2" xfId="27565"/>
    <cellStyle name="Total 2 2 8 3 3" xfId="19036"/>
    <cellStyle name="Total 2 2 8 3 4" xfId="27566"/>
    <cellStyle name="Total 2 2 8 4" xfId="19037"/>
    <cellStyle name="Total 2 2 8 4 2" xfId="27567"/>
    <cellStyle name="Total 2 2 8 5" xfId="19038"/>
    <cellStyle name="Total 2 2 8 5 2" xfId="27568"/>
    <cellStyle name="Total 2 2 8 6" xfId="27569"/>
    <cellStyle name="Total 2 2 8 7" xfId="27570"/>
    <cellStyle name="Total 2 2 8 8" xfId="27571"/>
    <cellStyle name="Total 2 2 9" xfId="19039"/>
    <cellStyle name="Total 2 2 9 2" xfId="19040"/>
    <cellStyle name="Total 2 2 9 2 2" xfId="19041"/>
    <cellStyle name="Total 2 2 9 2 2 2" xfId="27572"/>
    <cellStyle name="Total 2 2 9 2 3" xfId="19042"/>
    <cellStyle name="Total 2 2 9 2 3 2" xfId="27573"/>
    <cellStyle name="Total 2 2 9 2 4" xfId="27574"/>
    <cellStyle name="Total 2 2 9 2 5" xfId="27575"/>
    <cellStyle name="Total 2 2 9 3" xfId="19043"/>
    <cellStyle name="Total 2 2 9 3 2" xfId="19044"/>
    <cellStyle name="Total 2 2 9 3 2 2" xfId="27576"/>
    <cellStyle name="Total 2 2 9 3 3" xfId="19045"/>
    <cellStyle name="Total 2 2 9 3 4" xfId="27577"/>
    <cellStyle name="Total 2 2 9 4" xfId="19046"/>
    <cellStyle name="Total 2 2 9 4 2" xfId="27578"/>
    <cellStyle name="Total 2 2 9 5" xfId="19047"/>
    <cellStyle name="Total 2 2 9 5 2" xfId="27579"/>
    <cellStyle name="Total 2 2 9 6" xfId="27580"/>
    <cellStyle name="Total 2 2 9 7" xfId="27581"/>
    <cellStyle name="Total 2 2 9 8" xfId="27582"/>
    <cellStyle name="Total 2 20" xfId="27583"/>
    <cellStyle name="Total 2 21" xfId="27584"/>
    <cellStyle name="Total 2 3" xfId="19048"/>
    <cellStyle name="Total 2 3 2" xfId="19049"/>
    <cellStyle name="Total 2 4" xfId="19050"/>
    <cellStyle name="Total 2 4 10" xfId="27585"/>
    <cellStyle name="Total 2 4 2" xfId="19051"/>
    <cellStyle name="Total 2 4 2 2" xfId="19052"/>
    <cellStyle name="Total 2 4 2 2 2" xfId="19053"/>
    <cellStyle name="Total 2 4 2 2 2 2" xfId="27586"/>
    <cellStyle name="Total 2 4 2 2 3" xfId="19054"/>
    <cellStyle name="Total 2 4 2 2 3 2" xfId="27587"/>
    <cellStyle name="Total 2 4 2 2 4" xfId="27588"/>
    <cellStyle name="Total 2 4 2 2 5" xfId="27589"/>
    <cellStyle name="Total 2 4 2 3" xfId="19055"/>
    <cellStyle name="Total 2 4 2 3 2" xfId="19056"/>
    <cellStyle name="Total 2 4 2 3 2 2" xfId="27590"/>
    <cellStyle name="Total 2 4 2 3 3" xfId="19057"/>
    <cellStyle name="Total 2 4 2 3 4" xfId="27591"/>
    <cellStyle name="Total 2 4 2 4" xfId="19058"/>
    <cellStyle name="Total 2 4 2 4 2" xfId="27592"/>
    <cellStyle name="Total 2 4 2 5" xfId="19059"/>
    <cellStyle name="Total 2 4 2 5 2" xfId="27593"/>
    <cellStyle name="Total 2 4 2 6" xfId="27594"/>
    <cellStyle name="Total 2 4 2 7" xfId="27595"/>
    <cellStyle name="Total 2 4 2 8" xfId="27596"/>
    <cellStyle name="Total 2 4 3" xfId="19060"/>
    <cellStyle name="Total 2 4 3 2" xfId="19061"/>
    <cellStyle name="Total 2 4 3 2 2" xfId="19062"/>
    <cellStyle name="Total 2 4 3 2 2 2" xfId="27597"/>
    <cellStyle name="Total 2 4 3 2 3" xfId="19063"/>
    <cellStyle name="Total 2 4 3 2 3 2" xfId="27598"/>
    <cellStyle name="Total 2 4 3 2 4" xfId="27599"/>
    <cellStyle name="Total 2 4 3 2 5" xfId="27600"/>
    <cellStyle name="Total 2 4 3 3" xfId="19064"/>
    <cellStyle name="Total 2 4 3 3 2" xfId="19065"/>
    <cellStyle name="Total 2 4 3 3 2 2" xfId="27601"/>
    <cellStyle name="Total 2 4 3 3 3" xfId="19066"/>
    <cellStyle name="Total 2 4 3 3 4" xfId="27602"/>
    <cellStyle name="Total 2 4 3 4" xfId="19067"/>
    <cellStyle name="Total 2 4 3 4 2" xfId="27603"/>
    <cellStyle name="Total 2 4 3 5" xfId="19068"/>
    <cellStyle name="Total 2 4 3 5 2" xfId="27604"/>
    <cellStyle name="Total 2 4 3 6" xfId="27605"/>
    <cellStyle name="Total 2 4 3 7" xfId="27606"/>
    <cellStyle name="Total 2 4 3 8" xfId="27607"/>
    <cellStyle name="Total 2 4 4" xfId="19069"/>
    <cellStyle name="Total 2 4 4 2" xfId="19070"/>
    <cellStyle name="Total 2 4 4 2 2" xfId="27608"/>
    <cellStyle name="Total 2 4 4 3" xfId="19071"/>
    <cellStyle name="Total 2 4 4 3 2" xfId="27609"/>
    <cellStyle name="Total 2 4 4 4" xfId="27610"/>
    <cellStyle name="Total 2 4 4 5" xfId="27611"/>
    <cellStyle name="Total 2 4 5" xfId="19072"/>
    <cellStyle name="Total 2 4 5 2" xfId="19073"/>
    <cellStyle name="Total 2 4 5 2 2" xfId="27612"/>
    <cellStyle name="Total 2 4 5 3" xfId="19074"/>
    <cellStyle name="Total 2 4 5 4" xfId="27613"/>
    <cellStyle name="Total 2 4 6" xfId="19075"/>
    <cellStyle name="Total 2 4 6 2" xfId="27614"/>
    <cellStyle name="Total 2 4 7" xfId="19076"/>
    <cellStyle name="Total 2 4 7 2" xfId="27615"/>
    <cellStyle name="Total 2 4 8" xfId="27616"/>
    <cellStyle name="Total 2 4 9" xfId="27617"/>
    <cellStyle name="Total 2 5" xfId="19077"/>
    <cellStyle name="Total 2 5 2" xfId="19078"/>
    <cellStyle name="Total 2 5 2 2" xfId="19079"/>
    <cellStyle name="Total 2 5 2 2 2" xfId="27618"/>
    <cellStyle name="Total 2 5 2 3" xfId="19080"/>
    <cellStyle name="Total 2 5 2 3 2" xfId="27619"/>
    <cellStyle name="Total 2 5 2 4" xfId="27620"/>
    <cellStyle name="Total 2 5 2 5" xfId="27621"/>
    <cellStyle name="Total 2 5 3" xfId="19081"/>
    <cellStyle name="Total 2 5 3 2" xfId="19082"/>
    <cellStyle name="Total 2 5 3 2 2" xfId="27622"/>
    <cellStyle name="Total 2 5 3 3" xfId="19083"/>
    <cellStyle name="Total 2 5 3 4" xfId="27623"/>
    <cellStyle name="Total 2 5 4" xfId="19084"/>
    <cellStyle name="Total 2 5 4 2" xfId="27624"/>
    <cellStyle name="Total 2 5 5" xfId="19085"/>
    <cellStyle name="Total 2 5 5 2" xfId="27625"/>
    <cellStyle name="Total 2 5 6" xfId="27626"/>
    <cellStyle name="Total 2 5 7" xfId="27627"/>
    <cellStyle name="Total 2 5 8" xfId="27628"/>
    <cellStyle name="Total 2 6" xfId="19086"/>
    <cellStyle name="Total 2 6 2" xfId="19087"/>
    <cellStyle name="Total 2 6 2 2" xfId="19088"/>
    <cellStyle name="Total 2 6 2 2 2" xfId="27629"/>
    <cellStyle name="Total 2 6 2 3" xfId="19089"/>
    <cellStyle name="Total 2 6 2 3 2" xfId="27630"/>
    <cellStyle name="Total 2 6 2 4" xfId="27631"/>
    <cellStyle name="Total 2 6 2 5" xfId="27632"/>
    <cellStyle name="Total 2 6 3" xfId="19090"/>
    <cellStyle name="Total 2 6 3 2" xfId="19091"/>
    <cellStyle name="Total 2 6 3 2 2" xfId="27633"/>
    <cellStyle name="Total 2 6 3 3" xfId="19092"/>
    <cellStyle name="Total 2 6 3 4" xfId="27634"/>
    <cellStyle name="Total 2 6 4" xfId="19093"/>
    <cellStyle name="Total 2 6 4 2" xfId="27635"/>
    <cellStyle name="Total 2 6 5" xfId="19094"/>
    <cellStyle name="Total 2 6 5 2" xfId="27636"/>
    <cellStyle name="Total 2 6 6" xfId="27637"/>
    <cellStyle name="Total 2 6 7" xfId="27638"/>
    <cellStyle name="Total 2 6 8" xfId="27639"/>
    <cellStyle name="Total 2 7" xfId="19095"/>
    <cellStyle name="Total 2 7 2" xfId="19096"/>
    <cellStyle name="Total 2 7 2 2" xfId="19097"/>
    <cellStyle name="Total 2 7 2 2 2" xfId="27640"/>
    <cellStyle name="Total 2 7 2 3" xfId="19098"/>
    <cellStyle name="Total 2 7 2 3 2" xfId="27641"/>
    <cellStyle name="Total 2 7 2 4" xfId="27642"/>
    <cellStyle name="Total 2 7 2 5" xfId="27643"/>
    <cellStyle name="Total 2 7 3" xfId="19099"/>
    <cellStyle name="Total 2 7 3 2" xfId="19100"/>
    <cellStyle name="Total 2 7 3 2 2" xfId="27644"/>
    <cellStyle name="Total 2 7 3 3" xfId="19101"/>
    <cellStyle name="Total 2 7 3 4" xfId="27645"/>
    <cellStyle name="Total 2 7 4" xfId="19102"/>
    <cellStyle name="Total 2 7 4 2" xfId="27646"/>
    <cellStyle name="Total 2 7 5" xfId="19103"/>
    <cellStyle name="Total 2 7 5 2" xfId="27647"/>
    <cellStyle name="Total 2 7 6" xfId="27648"/>
    <cellStyle name="Total 2 7 7" xfId="27649"/>
    <cellStyle name="Total 2 7 8" xfId="27650"/>
    <cellStyle name="Total 2 8" xfId="19104"/>
    <cellStyle name="Total 2 8 2" xfId="19105"/>
    <cellStyle name="Total 2 8 2 2" xfId="19106"/>
    <cellStyle name="Total 2 8 2 2 2" xfId="27651"/>
    <cellStyle name="Total 2 8 2 3" xfId="19107"/>
    <cellStyle name="Total 2 8 2 3 2" xfId="27652"/>
    <cellStyle name="Total 2 8 2 4" xfId="27653"/>
    <cellStyle name="Total 2 8 2 5" xfId="27654"/>
    <cellStyle name="Total 2 8 3" xfId="19108"/>
    <cellStyle name="Total 2 8 3 2" xfId="19109"/>
    <cellStyle name="Total 2 8 3 2 2" xfId="27655"/>
    <cellStyle name="Total 2 8 3 3" xfId="19110"/>
    <cellStyle name="Total 2 8 3 4" xfId="27656"/>
    <cellStyle name="Total 2 8 4" xfId="19111"/>
    <cellStyle name="Total 2 8 4 2" xfId="27657"/>
    <cellStyle name="Total 2 8 5" xfId="19112"/>
    <cellStyle name="Total 2 8 5 2" xfId="27658"/>
    <cellStyle name="Total 2 8 6" xfId="27659"/>
    <cellStyle name="Total 2 8 7" xfId="27660"/>
    <cellStyle name="Total 2 8 8" xfId="27661"/>
    <cellStyle name="Total 2 9" xfId="19113"/>
    <cellStyle name="Total 2 9 2" xfId="19114"/>
    <cellStyle name="Total 2 9 2 2" xfId="19115"/>
    <cellStyle name="Total 2 9 2 2 2" xfId="27662"/>
    <cellStyle name="Total 2 9 2 3" xfId="19116"/>
    <cellStyle name="Total 2 9 2 3 2" xfId="27663"/>
    <cellStyle name="Total 2 9 2 4" xfId="27664"/>
    <cellStyle name="Total 2 9 2 5" xfId="27665"/>
    <cellStyle name="Total 2 9 3" xfId="19117"/>
    <cellStyle name="Total 2 9 3 2" xfId="19118"/>
    <cellStyle name="Total 2 9 3 2 2" xfId="27666"/>
    <cellStyle name="Total 2 9 3 3" xfId="19119"/>
    <cellStyle name="Total 2 9 3 4" xfId="27667"/>
    <cellStyle name="Total 2 9 4" xfId="19120"/>
    <cellStyle name="Total 2 9 4 2" xfId="27668"/>
    <cellStyle name="Total 2 9 5" xfId="19121"/>
    <cellStyle name="Total 2 9 5 2" xfId="27669"/>
    <cellStyle name="Total 2 9 6" xfId="27670"/>
    <cellStyle name="Total 2 9 7" xfId="27671"/>
    <cellStyle name="Total 2 9 8" xfId="27672"/>
    <cellStyle name="Total 3" xfId="19122"/>
    <cellStyle name="Total 3 10" xfId="19123"/>
    <cellStyle name="Total 3 10 2" xfId="19124"/>
    <cellStyle name="Total 3 10 2 2" xfId="19125"/>
    <cellStyle name="Total 3 10 2 2 2" xfId="27673"/>
    <cellStyle name="Total 3 10 2 3" xfId="19126"/>
    <cellStyle name="Total 3 10 2 3 2" xfId="27674"/>
    <cellStyle name="Total 3 10 2 4" xfId="27675"/>
    <cellStyle name="Total 3 10 2 5" xfId="27676"/>
    <cellStyle name="Total 3 10 3" xfId="19127"/>
    <cellStyle name="Total 3 10 3 2" xfId="19128"/>
    <cellStyle name="Total 3 10 3 2 2" xfId="27677"/>
    <cellStyle name="Total 3 10 3 3" xfId="19129"/>
    <cellStyle name="Total 3 10 3 4" xfId="27678"/>
    <cellStyle name="Total 3 10 4" xfId="19130"/>
    <cellStyle name="Total 3 10 4 2" xfId="27679"/>
    <cellStyle name="Total 3 10 5" xfId="27680"/>
    <cellStyle name="Total 3 10 5 2" xfId="27681"/>
    <cellStyle name="Total 3 10 6" xfId="27682"/>
    <cellStyle name="Total 3 10 7" xfId="27683"/>
    <cellStyle name="Total 3 10 8" xfId="27684"/>
    <cellStyle name="Total 3 11" xfId="19131"/>
    <cellStyle name="Total 3 11 2" xfId="19132"/>
    <cellStyle name="Total 3 11 2 2" xfId="19133"/>
    <cellStyle name="Total 3 11 2 2 2" xfId="27685"/>
    <cellStyle name="Total 3 11 2 3" xfId="19134"/>
    <cellStyle name="Total 3 11 2 3 2" xfId="27686"/>
    <cellStyle name="Total 3 11 2 4" xfId="27687"/>
    <cellStyle name="Total 3 11 2 5" xfId="27688"/>
    <cellStyle name="Total 3 11 3" xfId="19135"/>
    <cellStyle name="Total 3 11 3 2" xfId="19136"/>
    <cellStyle name="Total 3 11 3 2 2" xfId="27689"/>
    <cellStyle name="Total 3 11 3 3" xfId="19137"/>
    <cellStyle name="Total 3 11 3 4" xfId="27690"/>
    <cellStyle name="Total 3 11 4" xfId="19138"/>
    <cellStyle name="Total 3 11 4 2" xfId="27691"/>
    <cellStyle name="Total 3 11 5" xfId="27692"/>
    <cellStyle name="Total 3 11 5 2" xfId="27693"/>
    <cellStyle name="Total 3 11 6" xfId="27694"/>
    <cellStyle name="Total 3 11 7" xfId="27695"/>
    <cellStyle name="Total 3 11 8" xfId="27696"/>
    <cellStyle name="Total 3 12" xfId="19139"/>
    <cellStyle name="Total 3 12 2" xfId="19140"/>
    <cellStyle name="Total 3 12 2 2" xfId="27697"/>
    <cellStyle name="Total 3 12 3" xfId="19141"/>
    <cellStyle name="Total 3 12 3 2" xfId="27698"/>
    <cellStyle name="Total 3 12 4" xfId="27699"/>
    <cellStyle name="Total 3 12 5" xfId="27700"/>
    <cellStyle name="Total 3 13" xfId="19142"/>
    <cellStyle name="Total 3 13 2" xfId="19143"/>
    <cellStyle name="Total 3 13 2 2" xfId="27701"/>
    <cellStyle name="Total 3 13 3" xfId="19144"/>
    <cellStyle name="Total 3 13 4" xfId="27702"/>
    <cellStyle name="Total 3 14" xfId="19145"/>
    <cellStyle name="Total 3 14 2" xfId="27703"/>
    <cellStyle name="Total 3 15" xfId="19146"/>
    <cellStyle name="Total 3 15 2" xfId="27704"/>
    <cellStyle name="Total 3 16" xfId="27705"/>
    <cellStyle name="Total 3 17" xfId="27706"/>
    <cellStyle name="Total 3 18" xfId="27707"/>
    <cellStyle name="Total 3 2" xfId="19147"/>
    <cellStyle name="Total 3 2 10" xfId="27708"/>
    <cellStyle name="Total 3 2 2" xfId="19148"/>
    <cellStyle name="Total 3 2 2 2" xfId="19149"/>
    <cellStyle name="Total 3 2 2 2 2" xfId="19150"/>
    <cellStyle name="Total 3 2 2 2 2 2" xfId="27709"/>
    <cellStyle name="Total 3 2 2 2 3" xfId="19151"/>
    <cellStyle name="Total 3 2 2 2 3 2" xfId="27710"/>
    <cellStyle name="Total 3 2 2 2 4" xfId="27711"/>
    <cellStyle name="Total 3 2 2 2 5" xfId="27712"/>
    <cellStyle name="Total 3 2 2 3" xfId="19152"/>
    <cellStyle name="Total 3 2 2 3 2" xfId="19153"/>
    <cellStyle name="Total 3 2 2 3 2 2" xfId="27713"/>
    <cellStyle name="Total 3 2 2 3 3" xfId="19154"/>
    <cellStyle name="Total 3 2 2 3 4" xfId="27714"/>
    <cellStyle name="Total 3 2 2 4" xfId="19155"/>
    <cellStyle name="Total 3 2 2 4 2" xfId="27715"/>
    <cellStyle name="Total 3 2 2 5" xfId="19156"/>
    <cellStyle name="Total 3 2 2 5 2" xfId="27716"/>
    <cellStyle name="Total 3 2 2 6" xfId="27717"/>
    <cellStyle name="Total 3 2 2 7" xfId="27718"/>
    <cellStyle name="Total 3 2 2 8" xfId="27719"/>
    <cellStyle name="Total 3 2 3" xfId="19157"/>
    <cellStyle name="Total 3 2 3 2" xfId="19158"/>
    <cellStyle name="Total 3 2 3 2 2" xfId="19159"/>
    <cellStyle name="Total 3 2 3 2 2 2" xfId="27720"/>
    <cellStyle name="Total 3 2 3 2 3" xfId="19160"/>
    <cellStyle name="Total 3 2 3 2 3 2" xfId="27721"/>
    <cellStyle name="Total 3 2 3 2 4" xfId="27722"/>
    <cellStyle name="Total 3 2 3 2 5" xfId="27723"/>
    <cellStyle name="Total 3 2 3 3" xfId="19161"/>
    <cellStyle name="Total 3 2 3 3 2" xfId="19162"/>
    <cellStyle name="Total 3 2 3 3 2 2" xfId="27724"/>
    <cellStyle name="Total 3 2 3 3 3" xfId="19163"/>
    <cellStyle name="Total 3 2 3 3 4" xfId="27725"/>
    <cellStyle name="Total 3 2 3 4" xfId="19164"/>
    <cellStyle name="Total 3 2 3 4 2" xfId="27726"/>
    <cellStyle name="Total 3 2 3 5" xfId="19165"/>
    <cellStyle name="Total 3 2 3 5 2" xfId="27727"/>
    <cellStyle name="Total 3 2 3 6" xfId="27728"/>
    <cellStyle name="Total 3 2 3 7" xfId="27729"/>
    <cellStyle name="Total 3 2 3 8" xfId="27730"/>
    <cellStyle name="Total 3 2 4" xfId="19166"/>
    <cellStyle name="Total 3 2 4 2" xfId="19167"/>
    <cellStyle name="Total 3 2 4 2 2" xfId="27731"/>
    <cellStyle name="Total 3 2 4 3" xfId="19168"/>
    <cellStyle name="Total 3 2 4 3 2" xfId="27732"/>
    <cellStyle name="Total 3 2 4 4" xfId="27733"/>
    <cellStyle name="Total 3 2 4 5" xfId="27734"/>
    <cellStyle name="Total 3 2 5" xfId="19169"/>
    <cellStyle name="Total 3 2 5 2" xfId="19170"/>
    <cellStyle name="Total 3 2 5 2 2" xfId="27735"/>
    <cellStyle name="Total 3 2 5 3" xfId="19171"/>
    <cellStyle name="Total 3 2 5 4" xfId="27736"/>
    <cellStyle name="Total 3 2 6" xfId="19172"/>
    <cellStyle name="Total 3 2 6 2" xfId="27737"/>
    <cellStyle name="Total 3 2 7" xfId="19173"/>
    <cellStyle name="Total 3 2 7 2" xfId="27738"/>
    <cellStyle name="Total 3 2 8" xfId="27739"/>
    <cellStyle name="Total 3 2 9" xfId="27740"/>
    <cellStyle name="Total 3 3" xfId="19174"/>
    <cellStyle name="Total 3 3 2" xfId="19175"/>
    <cellStyle name="Total 3 3 2 2" xfId="19176"/>
    <cellStyle name="Total 3 3 2 2 2" xfId="27741"/>
    <cellStyle name="Total 3 3 2 3" xfId="19177"/>
    <cellStyle name="Total 3 3 2 3 2" xfId="27742"/>
    <cellStyle name="Total 3 3 2 4" xfId="27743"/>
    <cellStyle name="Total 3 3 2 5" xfId="27744"/>
    <cellStyle name="Total 3 3 3" xfId="19178"/>
    <cellStyle name="Total 3 3 3 2" xfId="19179"/>
    <cellStyle name="Total 3 3 3 2 2" xfId="27745"/>
    <cellStyle name="Total 3 3 3 3" xfId="19180"/>
    <cellStyle name="Total 3 3 3 4" xfId="27746"/>
    <cellStyle name="Total 3 3 4" xfId="19181"/>
    <cellStyle name="Total 3 3 4 2" xfId="27747"/>
    <cellStyle name="Total 3 3 5" xfId="19182"/>
    <cellStyle name="Total 3 3 5 2" xfId="27748"/>
    <cellStyle name="Total 3 3 6" xfId="27749"/>
    <cellStyle name="Total 3 3 7" xfId="27750"/>
    <cellStyle name="Total 3 3 8" xfId="27751"/>
    <cellStyle name="Total 3 4" xfId="19183"/>
    <cellStyle name="Total 3 4 2" xfId="19184"/>
    <cellStyle name="Total 3 4 2 2" xfId="19185"/>
    <cellStyle name="Total 3 4 2 2 2" xfId="27752"/>
    <cellStyle name="Total 3 4 2 3" xfId="19186"/>
    <cellStyle name="Total 3 4 2 3 2" xfId="27753"/>
    <cellStyle name="Total 3 4 2 4" xfId="27754"/>
    <cellStyle name="Total 3 4 2 5" xfId="27755"/>
    <cellStyle name="Total 3 4 3" xfId="19187"/>
    <cellStyle name="Total 3 4 3 2" xfId="19188"/>
    <cellStyle name="Total 3 4 3 2 2" xfId="27756"/>
    <cellStyle name="Total 3 4 3 3" xfId="19189"/>
    <cellStyle name="Total 3 4 3 4" xfId="27757"/>
    <cellStyle name="Total 3 4 4" xfId="19190"/>
    <cellStyle name="Total 3 4 4 2" xfId="27758"/>
    <cellStyle name="Total 3 4 5" xfId="19191"/>
    <cellStyle name="Total 3 4 5 2" xfId="27759"/>
    <cellStyle name="Total 3 4 6" xfId="27760"/>
    <cellStyle name="Total 3 4 7" xfId="27761"/>
    <cellStyle name="Total 3 4 8" xfId="27762"/>
    <cellStyle name="Total 3 5" xfId="19192"/>
    <cellStyle name="Total 3 5 2" xfId="19193"/>
    <cellStyle name="Total 3 5 2 2" xfId="19194"/>
    <cellStyle name="Total 3 5 2 2 2" xfId="27763"/>
    <cellStyle name="Total 3 5 2 3" xfId="19195"/>
    <cellStyle name="Total 3 5 2 3 2" xfId="27764"/>
    <cellStyle name="Total 3 5 2 4" xfId="27765"/>
    <cellStyle name="Total 3 5 2 5" xfId="27766"/>
    <cellStyle name="Total 3 5 3" xfId="19196"/>
    <cellStyle name="Total 3 5 3 2" xfId="19197"/>
    <cellStyle name="Total 3 5 3 2 2" xfId="27767"/>
    <cellStyle name="Total 3 5 3 3" xfId="19198"/>
    <cellStyle name="Total 3 5 3 4" xfId="27768"/>
    <cellStyle name="Total 3 5 4" xfId="19199"/>
    <cellStyle name="Total 3 5 4 2" xfId="27769"/>
    <cellStyle name="Total 3 5 5" xfId="19200"/>
    <cellStyle name="Total 3 5 5 2" xfId="27770"/>
    <cellStyle name="Total 3 5 6" xfId="27771"/>
    <cellStyle name="Total 3 5 7" xfId="27772"/>
    <cellStyle name="Total 3 5 8" xfId="27773"/>
    <cellStyle name="Total 3 6" xfId="19201"/>
    <cellStyle name="Total 3 6 2" xfId="19202"/>
    <cellStyle name="Total 3 6 2 2" xfId="19203"/>
    <cellStyle name="Total 3 6 2 2 2" xfId="27774"/>
    <cellStyle name="Total 3 6 2 3" xfId="19204"/>
    <cellStyle name="Total 3 6 2 3 2" xfId="27775"/>
    <cellStyle name="Total 3 6 2 4" xfId="27776"/>
    <cellStyle name="Total 3 6 2 5" xfId="27777"/>
    <cellStyle name="Total 3 6 3" xfId="19205"/>
    <cellStyle name="Total 3 6 3 2" xfId="19206"/>
    <cellStyle name="Total 3 6 3 2 2" xfId="27778"/>
    <cellStyle name="Total 3 6 3 3" xfId="19207"/>
    <cellStyle name="Total 3 6 3 4" xfId="27779"/>
    <cellStyle name="Total 3 6 4" xfId="19208"/>
    <cellStyle name="Total 3 6 4 2" xfId="27780"/>
    <cellStyle name="Total 3 6 5" xfId="19209"/>
    <cellStyle name="Total 3 6 5 2" xfId="27781"/>
    <cellStyle name="Total 3 6 6" xfId="27782"/>
    <cellStyle name="Total 3 6 7" xfId="27783"/>
    <cellStyle name="Total 3 6 8" xfId="27784"/>
    <cellStyle name="Total 3 7" xfId="19210"/>
    <cellStyle name="Total 3 7 2" xfId="19211"/>
    <cellStyle name="Total 3 7 2 2" xfId="19212"/>
    <cellStyle name="Total 3 7 2 2 2" xfId="27785"/>
    <cellStyle name="Total 3 7 2 3" xfId="19213"/>
    <cellStyle name="Total 3 7 2 3 2" xfId="27786"/>
    <cellStyle name="Total 3 7 2 4" xfId="27787"/>
    <cellStyle name="Total 3 7 2 5" xfId="27788"/>
    <cellStyle name="Total 3 7 3" xfId="19214"/>
    <cellStyle name="Total 3 7 3 2" xfId="19215"/>
    <cellStyle name="Total 3 7 3 2 2" xfId="27789"/>
    <cellStyle name="Total 3 7 3 3" xfId="19216"/>
    <cellStyle name="Total 3 7 3 4" xfId="27790"/>
    <cellStyle name="Total 3 7 4" xfId="19217"/>
    <cellStyle name="Total 3 7 4 2" xfId="27791"/>
    <cellStyle name="Total 3 7 5" xfId="19218"/>
    <cellStyle name="Total 3 7 5 2" xfId="27792"/>
    <cellStyle name="Total 3 7 6" xfId="27793"/>
    <cellStyle name="Total 3 7 7" xfId="27794"/>
    <cellStyle name="Total 3 7 8" xfId="27795"/>
    <cellStyle name="Total 3 8" xfId="19219"/>
    <cellStyle name="Total 3 8 2" xfId="19220"/>
    <cellStyle name="Total 3 8 2 2" xfId="19221"/>
    <cellStyle name="Total 3 8 2 2 2" xfId="27796"/>
    <cellStyle name="Total 3 8 2 3" xfId="19222"/>
    <cellStyle name="Total 3 8 2 3 2" xfId="27797"/>
    <cellStyle name="Total 3 8 2 4" xfId="27798"/>
    <cellStyle name="Total 3 8 2 5" xfId="27799"/>
    <cellStyle name="Total 3 8 3" xfId="19223"/>
    <cellStyle name="Total 3 8 3 2" xfId="19224"/>
    <cellStyle name="Total 3 8 3 2 2" xfId="27800"/>
    <cellStyle name="Total 3 8 3 3" xfId="19225"/>
    <cellStyle name="Total 3 8 3 4" xfId="27801"/>
    <cellStyle name="Total 3 8 4" xfId="19226"/>
    <cellStyle name="Total 3 8 4 2" xfId="27802"/>
    <cellStyle name="Total 3 8 5" xfId="19227"/>
    <cellStyle name="Total 3 8 5 2" xfId="27803"/>
    <cellStyle name="Total 3 8 6" xfId="27804"/>
    <cellStyle name="Total 3 8 7" xfId="27805"/>
    <cellStyle name="Total 3 8 8" xfId="27806"/>
    <cellStyle name="Total 3 9" xfId="19228"/>
    <cellStyle name="Total 3 9 2" xfId="19229"/>
    <cellStyle name="Total 3 9 2 2" xfId="19230"/>
    <cellStyle name="Total 3 9 2 2 2" xfId="27807"/>
    <cellStyle name="Total 3 9 2 3" xfId="19231"/>
    <cellStyle name="Total 3 9 2 3 2" xfId="27808"/>
    <cellStyle name="Total 3 9 2 4" xfId="27809"/>
    <cellStyle name="Total 3 9 2 5" xfId="27810"/>
    <cellStyle name="Total 3 9 3" xfId="19232"/>
    <cellStyle name="Total 3 9 3 2" xfId="19233"/>
    <cellStyle name="Total 3 9 3 2 2" xfId="27811"/>
    <cellStyle name="Total 3 9 3 3" xfId="19234"/>
    <cellStyle name="Total 3 9 3 4" xfId="27812"/>
    <cellStyle name="Total 3 9 4" xfId="19235"/>
    <cellStyle name="Total 3 9 4 2" xfId="27813"/>
    <cellStyle name="Total 3 9 5" xfId="19236"/>
    <cellStyle name="Total 3 9 5 2" xfId="27814"/>
    <cellStyle name="Total 3 9 6" xfId="27815"/>
    <cellStyle name="Total 3 9 7" xfId="27816"/>
    <cellStyle name="Total 3 9 8" xfId="27817"/>
    <cellStyle name="Total 4" xfId="19237"/>
    <cellStyle name="Total 4 10" xfId="19238"/>
    <cellStyle name="Total 4 10 2" xfId="19239"/>
    <cellStyle name="Total 4 10 2 2" xfId="19240"/>
    <cellStyle name="Total 4 10 2 2 2" xfId="27818"/>
    <cellStyle name="Total 4 10 2 3" xfId="19241"/>
    <cellStyle name="Total 4 10 2 3 2" xfId="27819"/>
    <cellStyle name="Total 4 10 2 4" xfId="27820"/>
    <cellStyle name="Total 4 10 2 5" xfId="27821"/>
    <cellStyle name="Total 4 10 3" xfId="19242"/>
    <cellStyle name="Total 4 10 3 2" xfId="19243"/>
    <cellStyle name="Total 4 10 3 2 2" xfId="27822"/>
    <cellStyle name="Total 4 10 3 3" xfId="19244"/>
    <cellStyle name="Total 4 10 3 4" xfId="27823"/>
    <cellStyle name="Total 4 10 4" xfId="19245"/>
    <cellStyle name="Total 4 10 4 2" xfId="27824"/>
    <cellStyle name="Total 4 10 5" xfId="27825"/>
    <cellStyle name="Total 4 10 5 2" xfId="27826"/>
    <cellStyle name="Total 4 10 6" xfId="27827"/>
    <cellStyle name="Total 4 10 7" xfId="27828"/>
    <cellStyle name="Total 4 10 8" xfId="27829"/>
    <cellStyle name="Total 4 11" xfId="19246"/>
    <cellStyle name="Total 4 11 2" xfId="19247"/>
    <cellStyle name="Total 4 11 2 2" xfId="19248"/>
    <cellStyle name="Total 4 11 2 2 2" xfId="27830"/>
    <cellStyle name="Total 4 11 2 3" xfId="19249"/>
    <cellStyle name="Total 4 11 2 3 2" xfId="27831"/>
    <cellStyle name="Total 4 11 2 4" xfId="27832"/>
    <cellStyle name="Total 4 11 2 5" xfId="27833"/>
    <cellStyle name="Total 4 11 3" xfId="19250"/>
    <cellStyle name="Total 4 11 3 2" xfId="19251"/>
    <cellStyle name="Total 4 11 3 2 2" xfId="27834"/>
    <cellStyle name="Total 4 11 3 3" xfId="19252"/>
    <cellStyle name="Total 4 11 3 4" xfId="27835"/>
    <cellStyle name="Total 4 11 4" xfId="19253"/>
    <cellStyle name="Total 4 11 4 2" xfId="27836"/>
    <cellStyle name="Total 4 11 5" xfId="27837"/>
    <cellStyle name="Total 4 11 5 2" xfId="27838"/>
    <cellStyle name="Total 4 11 6" xfId="27839"/>
    <cellStyle name="Total 4 11 7" xfId="27840"/>
    <cellStyle name="Total 4 11 8" xfId="27841"/>
    <cellStyle name="Total 4 12" xfId="19254"/>
    <cellStyle name="Total 4 12 2" xfId="19255"/>
    <cellStyle name="Total 4 12 2 2" xfId="27842"/>
    <cellStyle name="Total 4 12 3" xfId="19256"/>
    <cellStyle name="Total 4 12 3 2" xfId="27843"/>
    <cellStyle name="Total 4 12 4" xfId="27844"/>
    <cellStyle name="Total 4 12 5" xfId="27845"/>
    <cellStyle name="Total 4 13" xfId="19257"/>
    <cellStyle name="Total 4 13 2" xfId="19258"/>
    <cellStyle name="Total 4 13 2 2" xfId="27846"/>
    <cellStyle name="Total 4 13 3" xfId="19259"/>
    <cellStyle name="Total 4 13 4" xfId="27847"/>
    <cellStyle name="Total 4 14" xfId="19260"/>
    <cellStyle name="Total 4 14 2" xfId="27848"/>
    <cellStyle name="Total 4 15" xfId="19261"/>
    <cellStyle name="Total 4 15 2" xfId="27849"/>
    <cellStyle name="Total 4 16" xfId="27850"/>
    <cellStyle name="Total 4 17" xfId="27851"/>
    <cellStyle name="Total 4 18" xfId="27852"/>
    <cellStyle name="Total 4 2" xfId="19262"/>
    <cellStyle name="Total 4 2 10" xfId="27853"/>
    <cellStyle name="Total 4 2 2" xfId="19263"/>
    <cellStyle name="Total 4 2 2 2" xfId="19264"/>
    <cellStyle name="Total 4 2 2 2 2" xfId="19265"/>
    <cellStyle name="Total 4 2 2 2 2 2" xfId="27854"/>
    <cellStyle name="Total 4 2 2 2 3" xfId="19266"/>
    <cellStyle name="Total 4 2 2 2 3 2" xfId="27855"/>
    <cellStyle name="Total 4 2 2 2 4" xfId="27856"/>
    <cellStyle name="Total 4 2 2 2 5" xfId="27857"/>
    <cellStyle name="Total 4 2 2 3" xfId="19267"/>
    <cellStyle name="Total 4 2 2 3 2" xfId="19268"/>
    <cellStyle name="Total 4 2 2 3 2 2" xfId="27858"/>
    <cellStyle name="Total 4 2 2 3 3" xfId="19269"/>
    <cellStyle name="Total 4 2 2 3 4" xfId="27859"/>
    <cellStyle name="Total 4 2 2 4" xfId="19270"/>
    <cellStyle name="Total 4 2 2 4 2" xfId="27860"/>
    <cellStyle name="Total 4 2 2 5" xfId="19271"/>
    <cellStyle name="Total 4 2 2 5 2" xfId="27861"/>
    <cellStyle name="Total 4 2 2 6" xfId="27862"/>
    <cellStyle name="Total 4 2 2 7" xfId="27863"/>
    <cellStyle name="Total 4 2 2 8" xfId="27864"/>
    <cellStyle name="Total 4 2 3" xfId="19272"/>
    <cellStyle name="Total 4 2 3 2" xfId="19273"/>
    <cellStyle name="Total 4 2 3 2 2" xfId="19274"/>
    <cellStyle name="Total 4 2 3 2 2 2" xfId="27865"/>
    <cellStyle name="Total 4 2 3 2 3" xfId="19275"/>
    <cellStyle name="Total 4 2 3 2 3 2" xfId="27866"/>
    <cellStyle name="Total 4 2 3 2 4" xfId="27867"/>
    <cellStyle name="Total 4 2 3 2 5" xfId="27868"/>
    <cellStyle name="Total 4 2 3 3" xfId="19276"/>
    <cellStyle name="Total 4 2 3 3 2" xfId="19277"/>
    <cellStyle name="Total 4 2 3 3 2 2" xfId="27869"/>
    <cellStyle name="Total 4 2 3 3 3" xfId="19278"/>
    <cellStyle name="Total 4 2 3 3 4" xfId="27870"/>
    <cellStyle name="Total 4 2 3 4" xfId="19279"/>
    <cellStyle name="Total 4 2 3 4 2" xfId="27871"/>
    <cellStyle name="Total 4 2 3 5" xfId="19280"/>
    <cellStyle name="Total 4 2 3 5 2" xfId="27872"/>
    <cellStyle name="Total 4 2 3 6" xfId="27873"/>
    <cellStyle name="Total 4 2 3 7" xfId="27874"/>
    <cellStyle name="Total 4 2 3 8" xfId="27875"/>
    <cellStyle name="Total 4 2 4" xfId="19281"/>
    <cellStyle name="Total 4 2 4 2" xfId="19282"/>
    <cellStyle name="Total 4 2 4 2 2" xfId="27876"/>
    <cellStyle name="Total 4 2 4 3" xfId="19283"/>
    <cellStyle name="Total 4 2 4 3 2" xfId="27877"/>
    <cellStyle name="Total 4 2 4 4" xfId="27878"/>
    <cellStyle name="Total 4 2 4 5" xfId="27879"/>
    <cellStyle name="Total 4 2 5" xfId="19284"/>
    <cellStyle name="Total 4 2 5 2" xfId="19285"/>
    <cellStyle name="Total 4 2 5 2 2" xfId="27880"/>
    <cellStyle name="Total 4 2 5 3" xfId="19286"/>
    <cellStyle name="Total 4 2 5 4" xfId="27881"/>
    <cellStyle name="Total 4 2 6" xfId="19287"/>
    <cellStyle name="Total 4 2 6 2" xfId="27882"/>
    <cellStyle name="Total 4 2 7" xfId="19288"/>
    <cellStyle name="Total 4 2 7 2" xfId="27883"/>
    <cellStyle name="Total 4 2 8" xfId="27884"/>
    <cellStyle name="Total 4 2 9" xfId="27885"/>
    <cellStyle name="Total 4 3" xfId="19289"/>
    <cellStyle name="Total 4 3 2" xfId="19290"/>
    <cellStyle name="Total 4 3 2 2" xfId="19291"/>
    <cellStyle name="Total 4 3 2 2 2" xfId="27886"/>
    <cellStyle name="Total 4 3 2 3" xfId="19292"/>
    <cellStyle name="Total 4 3 2 3 2" xfId="27887"/>
    <cellStyle name="Total 4 3 2 4" xfId="27888"/>
    <cellStyle name="Total 4 3 2 5" xfId="27889"/>
    <cellStyle name="Total 4 3 3" xfId="19293"/>
    <cellStyle name="Total 4 3 3 2" xfId="19294"/>
    <cellStyle name="Total 4 3 3 2 2" xfId="27890"/>
    <cellStyle name="Total 4 3 3 3" xfId="19295"/>
    <cellStyle name="Total 4 3 3 4" xfId="27891"/>
    <cellStyle name="Total 4 3 4" xfId="19296"/>
    <cellStyle name="Total 4 3 4 2" xfId="27892"/>
    <cellStyle name="Total 4 3 5" xfId="19297"/>
    <cellStyle name="Total 4 3 5 2" xfId="27893"/>
    <cellStyle name="Total 4 3 6" xfId="27894"/>
    <cellStyle name="Total 4 3 7" xfId="27895"/>
    <cellStyle name="Total 4 3 8" xfId="27896"/>
    <cellStyle name="Total 4 4" xfId="19298"/>
    <cellStyle name="Total 4 4 2" xfId="19299"/>
    <cellStyle name="Total 4 4 2 2" xfId="19300"/>
    <cellStyle name="Total 4 4 2 2 2" xfId="27897"/>
    <cellStyle name="Total 4 4 2 3" xfId="19301"/>
    <cellStyle name="Total 4 4 2 3 2" xfId="27898"/>
    <cellStyle name="Total 4 4 2 4" xfId="27899"/>
    <cellStyle name="Total 4 4 2 5" xfId="27900"/>
    <cellStyle name="Total 4 4 3" xfId="19302"/>
    <cellStyle name="Total 4 4 3 2" xfId="19303"/>
    <cellStyle name="Total 4 4 3 2 2" xfId="27901"/>
    <cellStyle name="Total 4 4 3 3" xfId="19304"/>
    <cellStyle name="Total 4 4 3 4" xfId="27902"/>
    <cellStyle name="Total 4 4 4" xfId="19305"/>
    <cellStyle name="Total 4 4 4 2" xfId="27903"/>
    <cellStyle name="Total 4 4 5" xfId="19306"/>
    <cellStyle name="Total 4 4 5 2" xfId="27904"/>
    <cellStyle name="Total 4 4 6" xfId="27905"/>
    <cellStyle name="Total 4 4 7" xfId="27906"/>
    <cellStyle name="Total 4 4 8" xfId="27907"/>
    <cellStyle name="Total 4 5" xfId="19307"/>
    <cellStyle name="Total 4 5 2" xfId="19308"/>
    <cellStyle name="Total 4 5 2 2" xfId="19309"/>
    <cellStyle name="Total 4 5 2 2 2" xfId="27908"/>
    <cellStyle name="Total 4 5 2 3" xfId="19310"/>
    <cellStyle name="Total 4 5 2 3 2" xfId="27909"/>
    <cellStyle name="Total 4 5 2 4" xfId="27910"/>
    <cellStyle name="Total 4 5 2 5" xfId="27911"/>
    <cellStyle name="Total 4 5 3" xfId="19311"/>
    <cellStyle name="Total 4 5 3 2" xfId="19312"/>
    <cellStyle name="Total 4 5 3 2 2" xfId="27912"/>
    <cellStyle name="Total 4 5 3 3" xfId="19313"/>
    <cellStyle name="Total 4 5 3 4" xfId="27913"/>
    <cellStyle name="Total 4 5 4" xfId="19314"/>
    <cellStyle name="Total 4 5 4 2" xfId="27914"/>
    <cellStyle name="Total 4 5 5" xfId="19315"/>
    <cellStyle name="Total 4 5 5 2" xfId="27915"/>
    <cellStyle name="Total 4 5 6" xfId="27916"/>
    <cellStyle name="Total 4 5 7" xfId="27917"/>
    <cellStyle name="Total 4 5 8" xfId="27918"/>
    <cellStyle name="Total 4 6" xfId="19316"/>
    <cellStyle name="Total 4 6 2" xfId="19317"/>
    <cellStyle name="Total 4 6 2 2" xfId="19318"/>
    <cellStyle name="Total 4 6 2 2 2" xfId="27919"/>
    <cellStyle name="Total 4 6 2 3" xfId="19319"/>
    <cellStyle name="Total 4 6 2 3 2" xfId="27920"/>
    <cellStyle name="Total 4 6 2 4" xfId="27921"/>
    <cellStyle name="Total 4 6 2 5" xfId="27922"/>
    <cellStyle name="Total 4 6 3" xfId="19320"/>
    <cellStyle name="Total 4 6 3 2" xfId="19321"/>
    <cellStyle name="Total 4 6 3 2 2" xfId="27923"/>
    <cellStyle name="Total 4 6 3 3" xfId="19322"/>
    <cellStyle name="Total 4 6 3 4" xfId="27924"/>
    <cellStyle name="Total 4 6 4" xfId="19323"/>
    <cellStyle name="Total 4 6 4 2" xfId="27925"/>
    <cellStyle name="Total 4 6 5" xfId="19324"/>
    <cellStyle name="Total 4 6 5 2" xfId="27926"/>
    <cellStyle name="Total 4 6 6" xfId="27927"/>
    <cellStyle name="Total 4 6 7" xfId="27928"/>
    <cellStyle name="Total 4 6 8" xfId="27929"/>
    <cellStyle name="Total 4 7" xfId="19325"/>
    <cellStyle name="Total 4 7 2" xfId="19326"/>
    <cellStyle name="Total 4 7 2 2" xfId="19327"/>
    <cellStyle name="Total 4 7 2 2 2" xfId="27930"/>
    <cellStyle name="Total 4 7 2 3" xfId="19328"/>
    <cellStyle name="Total 4 7 2 3 2" xfId="27931"/>
    <cellStyle name="Total 4 7 2 4" xfId="27932"/>
    <cellStyle name="Total 4 7 2 5" xfId="27933"/>
    <cellStyle name="Total 4 7 3" xfId="19329"/>
    <cellStyle name="Total 4 7 3 2" xfId="19330"/>
    <cellStyle name="Total 4 7 3 2 2" xfId="27934"/>
    <cellStyle name="Total 4 7 3 3" xfId="19331"/>
    <cellStyle name="Total 4 7 3 4" xfId="27935"/>
    <cellStyle name="Total 4 7 4" xfId="19332"/>
    <cellStyle name="Total 4 7 4 2" xfId="27936"/>
    <cellStyle name="Total 4 7 5" xfId="19333"/>
    <cellStyle name="Total 4 7 5 2" xfId="27937"/>
    <cellStyle name="Total 4 7 6" xfId="27938"/>
    <cellStyle name="Total 4 7 7" xfId="27939"/>
    <cellStyle name="Total 4 7 8" xfId="27940"/>
    <cellStyle name="Total 4 8" xfId="19334"/>
    <cellStyle name="Total 4 8 2" xfId="19335"/>
    <cellStyle name="Total 4 8 2 2" xfId="19336"/>
    <cellStyle name="Total 4 8 2 2 2" xfId="27941"/>
    <cellStyle name="Total 4 8 2 3" xfId="19337"/>
    <cellStyle name="Total 4 8 2 3 2" xfId="27942"/>
    <cellStyle name="Total 4 8 2 4" xfId="27943"/>
    <cellStyle name="Total 4 8 2 5" xfId="27944"/>
    <cellStyle name="Total 4 8 3" xfId="19338"/>
    <cellStyle name="Total 4 8 3 2" xfId="19339"/>
    <cellStyle name="Total 4 8 3 2 2" xfId="27945"/>
    <cellStyle name="Total 4 8 3 3" xfId="19340"/>
    <cellStyle name="Total 4 8 3 4" xfId="27946"/>
    <cellStyle name="Total 4 8 4" xfId="19341"/>
    <cellStyle name="Total 4 8 4 2" xfId="27947"/>
    <cellStyle name="Total 4 8 5" xfId="19342"/>
    <cellStyle name="Total 4 8 5 2" xfId="27948"/>
    <cellStyle name="Total 4 8 6" xfId="27949"/>
    <cellStyle name="Total 4 8 7" xfId="27950"/>
    <cellStyle name="Total 4 8 8" xfId="27951"/>
    <cellStyle name="Total 4 9" xfId="19343"/>
    <cellStyle name="Total 4 9 2" xfId="19344"/>
    <cellStyle name="Total 4 9 2 2" xfId="19345"/>
    <cellStyle name="Total 4 9 2 2 2" xfId="27952"/>
    <cellStyle name="Total 4 9 2 3" xfId="19346"/>
    <cellStyle name="Total 4 9 2 3 2" xfId="27953"/>
    <cellStyle name="Total 4 9 2 4" xfId="27954"/>
    <cellStyle name="Total 4 9 2 5" xfId="27955"/>
    <cellStyle name="Total 4 9 3" xfId="19347"/>
    <cellStyle name="Total 4 9 3 2" xfId="19348"/>
    <cellStyle name="Total 4 9 3 2 2" xfId="27956"/>
    <cellStyle name="Total 4 9 3 3" xfId="19349"/>
    <cellStyle name="Total 4 9 3 4" xfId="27957"/>
    <cellStyle name="Total 4 9 4" xfId="19350"/>
    <cellStyle name="Total 4 9 4 2" xfId="27958"/>
    <cellStyle name="Total 4 9 5" xfId="19351"/>
    <cellStyle name="Total 4 9 5 2" xfId="27959"/>
    <cellStyle name="Total 4 9 6" xfId="27960"/>
    <cellStyle name="Total 4 9 7" xfId="27961"/>
    <cellStyle name="Total 4 9 8" xfId="27962"/>
    <cellStyle name="Total 5" xfId="19352"/>
    <cellStyle name="Währung" xfId="19353"/>
    <cellStyle name="Währung [0]_Compiling Utility Macros" xfId="19354"/>
    <cellStyle name="Währung 2" xfId="19355"/>
    <cellStyle name="Währung 3" xfId="19356"/>
    <cellStyle name="Währung 4" xfId="19357"/>
    <cellStyle name="Währung 5" xfId="19358"/>
    <cellStyle name="Währung_Compiling Utility Macros" xfId="19359"/>
    <cellStyle name="Warning Text" xfId="19360"/>
    <cellStyle name="Warning Text 2" xfId="19361"/>
    <cellStyle name="뷭?_BOOKSHIP_건설 " xfId="19362"/>
    <cellStyle name="콤마 [0]_ 비목별 월별기술 " xfId="19363"/>
    <cellStyle name="콤마_ 비목별 월별기술 " xfId="19364"/>
    <cellStyle name="표준_BIDFINAL" xfId="1936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9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38" Type="http://schemas.openxmlformats.org/officeDocument/2006/relationships/externalLink" Target="externalLinks/externalLink133.xml"/><Relationship Id="rId154" Type="http://schemas.openxmlformats.org/officeDocument/2006/relationships/externalLink" Target="externalLinks/externalLink149.xml"/><Relationship Id="rId159" Type="http://schemas.openxmlformats.org/officeDocument/2006/relationships/externalLink" Target="externalLinks/externalLink154.xml"/><Relationship Id="rId175" Type="http://schemas.openxmlformats.org/officeDocument/2006/relationships/calcChain" Target="calcChain.xml"/><Relationship Id="rId170" Type="http://schemas.openxmlformats.org/officeDocument/2006/relationships/externalLink" Target="externalLinks/externalLink165.xml"/><Relationship Id="rId16" Type="http://schemas.openxmlformats.org/officeDocument/2006/relationships/externalLink" Target="externalLinks/externalLink1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28" Type="http://schemas.openxmlformats.org/officeDocument/2006/relationships/externalLink" Target="externalLinks/externalLink123.xml"/><Relationship Id="rId144" Type="http://schemas.openxmlformats.org/officeDocument/2006/relationships/externalLink" Target="externalLinks/externalLink139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65" Type="http://schemas.openxmlformats.org/officeDocument/2006/relationships/externalLink" Target="externalLinks/externalLink160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18" Type="http://schemas.openxmlformats.org/officeDocument/2006/relationships/externalLink" Target="externalLinks/externalLink113.xml"/><Relationship Id="rId134" Type="http://schemas.openxmlformats.org/officeDocument/2006/relationships/externalLink" Target="externalLinks/externalLink129.xml"/><Relationship Id="rId139" Type="http://schemas.openxmlformats.org/officeDocument/2006/relationships/externalLink" Target="externalLinks/externalLink134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55" Type="http://schemas.openxmlformats.org/officeDocument/2006/relationships/externalLink" Target="externalLinks/externalLink150.xml"/><Relationship Id="rId171" Type="http://schemas.openxmlformats.org/officeDocument/2006/relationships/externalLink" Target="externalLinks/externalLink166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08" Type="http://schemas.openxmlformats.org/officeDocument/2006/relationships/externalLink" Target="externalLinks/externalLink103.xml"/><Relationship Id="rId124" Type="http://schemas.openxmlformats.org/officeDocument/2006/relationships/externalLink" Target="externalLinks/externalLink119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45" Type="http://schemas.openxmlformats.org/officeDocument/2006/relationships/externalLink" Target="externalLinks/externalLink140.xml"/><Relationship Id="rId161" Type="http://schemas.openxmlformats.org/officeDocument/2006/relationships/externalLink" Target="externalLinks/externalLink156.xml"/><Relationship Id="rId166" Type="http://schemas.openxmlformats.org/officeDocument/2006/relationships/externalLink" Target="externalLinks/externalLink16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119" Type="http://schemas.openxmlformats.org/officeDocument/2006/relationships/externalLink" Target="externalLinks/externalLink114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30" Type="http://schemas.openxmlformats.org/officeDocument/2006/relationships/externalLink" Target="externalLinks/externalLink125.xml"/><Relationship Id="rId135" Type="http://schemas.openxmlformats.org/officeDocument/2006/relationships/externalLink" Target="externalLinks/externalLink130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51" Type="http://schemas.openxmlformats.org/officeDocument/2006/relationships/externalLink" Target="externalLinks/externalLink146.xml"/><Relationship Id="rId156" Type="http://schemas.openxmlformats.org/officeDocument/2006/relationships/externalLink" Target="externalLinks/externalLink151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72" Type="http://schemas.openxmlformats.org/officeDocument/2006/relationships/theme" Target="theme/theme1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120" Type="http://schemas.openxmlformats.org/officeDocument/2006/relationships/externalLink" Target="externalLinks/externalLink115.xml"/><Relationship Id="rId125" Type="http://schemas.openxmlformats.org/officeDocument/2006/relationships/externalLink" Target="externalLinks/externalLink120.xml"/><Relationship Id="rId141" Type="http://schemas.openxmlformats.org/officeDocument/2006/relationships/externalLink" Target="externalLinks/externalLink136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162" Type="http://schemas.openxmlformats.org/officeDocument/2006/relationships/externalLink" Target="externalLinks/externalLink15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15" Type="http://schemas.openxmlformats.org/officeDocument/2006/relationships/externalLink" Target="externalLinks/externalLink110.xml"/><Relationship Id="rId131" Type="http://schemas.openxmlformats.org/officeDocument/2006/relationships/externalLink" Target="externalLinks/externalLink126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52" Type="http://schemas.openxmlformats.org/officeDocument/2006/relationships/externalLink" Target="externalLinks/externalLink147.xml"/><Relationship Id="rId173" Type="http://schemas.openxmlformats.org/officeDocument/2006/relationships/styles" Target="styles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sharedStrings" Target="sharedStrings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5</xdr:row>
      <xdr:rowOff>0</xdr:rowOff>
    </xdr:from>
    <xdr:to>
      <xdr:col>5</xdr:col>
      <xdr:colOff>0</xdr:colOff>
      <xdr:row>5</xdr:row>
      <xdr:rowOff>114300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9525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</xdr:row>
      <xdr:rowOff>0</xdr:rowOff>
    </xdr:from>
    <xdr:to>
      <xdr:col>5</xdr:col>
      <xdr:colOff>0</xdr:colOff>
      <xdr:row>1</xdr:row>
      <xdr:rowOff>114300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905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</xdr:row>
      <xdr:rowOff>0</xdr:rowOff>
    </xdr:from>
    <xdr:to>
      <xdr:col>5</xdr:col>
      <xdr:colOff>0</xdr:colOff>
      <xdr:row>1</xdr:row>
      <xdr:rowOff>114300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905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5</xdr:col>
      <xdr:colOff>0</xdr:colOff>
      <xdr:row>2</xdr:row>
      <xdr:rowOff>114300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3810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5</xdr:col>
      <xdr:colOff>0</xdr:colOff>
      <xdr:row>2</xdr:row>
      <xdr:rowOff>114300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3810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857250</xdr:colOff>
      <xdr:row>395</xdr:row>
      <xdr:rowOff>0</xdr:rowOff>
    </xdr:from>
    <xdr:ext cx="184731" cy="264560"/>
    <xdr:sp macro="" textlink="">
      <xdr:nvSpPr>
        <xdr:cNvPr id="7" name="TextBox 1">
          <a:extLst>
            <a:ext uri="{FF2B5EF4-FFF2-40B4-BE49-F238E27FC236}">
              <a16:creationId xmlns="" xmlns:a16="http://schemas.microsoft.com/office/drawing/2014/main" id="{F1076068-A246-473B-8084-9EB07EE1D4F5}"/>
            </a:ext>
          </a:extLst>
        </xdr:cNvPr>
        <xdr:cNvSpPr txBox="1"/>
      </xdr:nvSpPr>
      <xdr:spPr>
        <a:xfrm>
          <a:off x="2838450" y="752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8887"/>
    <xdr:sp macro="" textlink="">
      <xdr:nvSpPr>
        <xdr:cNvPr id="8" name="TextBox 1">
          <a:extLst>
            <a:ext uri="{FF2B5EF4-FFF2-40B4-BE49-F238E27FC236}">
              <a16:creationId xmlns="" xmlns:a16="http://schemas.microsoft.com/office/drawing/2014/main" id="{A71CB290-0B17-4DEF-8DF4-350E0A7E1833}"/>
            </a:ext>
          </a:extLst>
        </xdr:cNvPr>
        <xdr:cNvSpPr txBox="1"/>
      </xdr:nvSpPr>
      <xdr:spPr>
        <a:xfrm>
          <a:off x="2828925" y="76390500"/>
          <a:ext cx="194454" cy="4188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2714"/>
    <xdr:sp macro="" textlink="">
      <xdr:nvSpPr>
        <xdr:cNvPr id="9" name="TextBox 1">
          <a:extLst>
            <a:ext uri="{FF2B5EF4-FFF2-40B4-BE49-F238E27FC236}">
              <a16:creationId xmlns="" xmlns:a16="http://schemas.microsoft.com/office/drawing/2014/main" id="{288ECAE7-D957-4058-9AA6-AAA35BAA07F7}"/>
            </a:ext>
          </a:extLst>
        </xdr:cNvPr>
        <xdr:cNvSpPr txBox="1"/>
      </xdr:nvSpPr>
      <xdr:spPr>
        <a:xfrm>
          <a:off x="2828925" y="76390500"/>
          <a:ext cx="194454" cy="4127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8887"/>
    <xdr:sp macro="" textlink="">
      <xdr:nvSpPr>
        <xdr:cNvPr id="10" name="TextBox 1">
          <a:extLst>
            <a:ext uri="{FF2B5EF4-FFF2-40B4-BE49-F238E27FC236}">
              <a16:creationId xmlns="" xmlns:a16="http://schemas.microsoft.com/office/drawing/2014/main" id="{8D786907-B0C1-4DCA-94E4-DE9359ADB6EE}"/>
            </a:ext>
          </a:extLst>
        </xdr:cNvPr>
        <xdr:cNvSpPr txBox="1"/>
      </xdr:nvSpPr>
      <xdr:spPr>
        <a:xfrm>
          <a:off x="2828925" y="76390500"/>
          <a:ext cx="194454" cy="4188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2714"/>
    <xdr:sp macro="" textlink="">
      <xdr:nvSpPr>
        <xdr:cNvPr id="11" name="TextBox 1">
          <a:extLst>
            <a:ext uri="{FF2B5EF4-FFF2-40B4-BE49-F238E27FC236}">
              <a16:creationId xmlns="" xmlns:a16="http://schemas.microsoft.com/office/drawing/2014/main" id="{639EA8B2-61D7-4B10-924E-73D4942F7C6F}"/>
            </a:ext>
          </a:extLst>
        </xdr:cNvPr>
        <xdr:cNvSpPr txBox="1"/>
      </xdr:nvSpPr>
      <xdr:spPr>
        <a:xfrm>
          <a:off x="2828925" y="76390500"/>
          <a:ext cx="194454" cy="4127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8887"/>
    <xdr:sp macro="" textlink="">
      <xdr:nvSpPr>
        <xdr:cNvPr id="12" name="TextBox 1">
          <a:extLst>
            <a:ext uri="{FF2B5EF4-FFF2-40B4-BE49-F238E27FC236}">
              <a16:creationId xmlns="" xmlns:a16="http://schemas.microsoft.com/office/drawing/2014/main" id="{1DE20DBC-78A4-4230-9429-40D5A4BAACB7}"/>
            </a:ext>
          </a:extLst>
        </xdr:cNvPr>
        <xdr:cNvSpPr txBox="1"/>
      </xdr:nvSpPr>
      <xdr:spPr>
        <a:xfrm>
          <a:off x="2828925" y="76390500"/>
          <a:ext cx="194454" cy="4188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2714"/>
    <xdr:sp macro="" textlink="">
      <xdr:nvSpPr>
        <xdr:cNvPr id="13" name="TextBox 1">
          <a:extLst>
            <a:ext uri="{FF2B5EF4-FFF2-40B4-BE49-F238E27FC236}">
              <a16:creationId xmlns="" xmlns:a16="http://schemas.microsoft.com/office/drawing/2014/main" id="{6FCF6447-28CE-4686-8026-1B3F354BBA78}"/>
            </a:ext>
          </a:extLst>
        </xdr:cNvPr>
        <xdr:cNvSpPr txBox="1"/>
      </xdr:nvSpPr>
      <xdr:spPr>
        <a:xfrm>
          <a:off x="2828925" y="76390500"/>
          <a:ext cx="194454" cy="4127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8887"/>
    <xdr:sp macro="" textlink="">
      <xdr:nvSpPr>
        <xdr:cNvPr id="14" name="TextBox 1">
          <a:extLst>
            <a:ext uri="{FF2B5EF4-FFF2-40B4-BE49-F238E27FC236}">
              <a16:creationId xmlns="" xmlns:a16="http://schemas.microsoft.com/office/drawing/2014/main" id="{F4E7804E-5687-44AB-A9EE-BEC68FB2A18A}"/>
            </a:ext>
          </a:extLst>
        </xdr:cNvPr>
        <xdr:cNvSpPr txBox="1"/>
      </xdr:nvSpPr>
      <xdr:spPr>
        <a:xfrm>
          <a:off x="2828925" y="76390500"/>
          <a:ext cx="194454" cy="4188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2714"/>
    <xdr:sp macro="" textlink="">
      <xdr:nvSpPr>
        <xdr:cNvPr id="15" name="TextBox 1">
          <a:extLst>
            <a:ext uri="{FF2B5EF4-FFF2-40B4-BE49-F238E27FC236}">
              <a16:creationId xmlns="" xmlns:a16="http://schemas.microsoft.com/office/drawing/2014/main" id="{84905491-5CAC-4318-B31A-207827FF10B2}"/>
            </a:ext>
          </a:extLst>
        </xdr:cNvPr>
        <xdr:cNvSpPr txBox="1"/>
      </xdr:nvSpPr>
      <xdr:spPr>
        <a:xfrm>
          <a:off x="2828925" y="76390500"/>
          <a:ext cx="194454" cy="4127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8887"/>
    <xdr:sp macro="" textlink="">
      <xdr:nvSpPr>
        <xdr:cNvPr id="16" name="TextBox 1">
          <a:extLst>
            <a:ext uri="{FF2B5EF4-FFF2-40B4-BE49-F238E27FC236}">
              <a16:creationId xmlns="" xmlns:a16="http://schemas.microsoft.com/office/drawing/2014/main" id="{F471490F-3683-472D-A4BD-09716CA9FB0C}"/>
            </a:ext>
          </a:extLst>
        </xdr:cNvPr>
        <xdr:cNvSpPr txBox="1"/>
      </xdr:nvSpPr>
      <xdr:spPr>
        <a:xfrm>
          <a:off x="2828925" y="76390500"/>
          <a:ext cx="194454" cy="4188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2714"/>
    <xdr:sp macro="" textlink="">
      <xdr:nvSpPr>
        <xdr:cNvPr id="17" name="TextBox 1">
          <a:extLst>
            <a:ext uri="{FF2B5EF4-FFF2-40B4-BE49-F238E27FC236}">
              <a16:creationId xmlns="" xmlns:a16="http://schemas.microsoft.com/office/drawing/2014/main" id="{29457A3D-4503-4B68-BD11-CD9AE9F8D5DB}"/>
            </a:ext>
          </a:extLst>
        </xdr:cNvPr>
        <xdr:cNvSpPr txBox="1"/>
      </xdr:nvSpPr>
      <xdr:spPr>
        <a:xfrm>
          <a:off x="2828925" y="76390500"/>
          <a:ext cx="194454" cy="4127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8887"/>
    <xdr:sp macro="" textlink="">
      <xdr:nvSpPr>
        <xdr:cNvPr id="18" name="TextBox 1">
          <a:extLst>
            <a:ext uri="{FF2B5EF4-FFF2-40B4-BE49-F238E27FC236}">
              <a16:creationId xmlns="" xmlns:a16="http://schemas.microsoft.com/office/drawing/2014/main" id="{19CCC5B3-5F45-4698-9C29-452893302008}"/>
            </a:ext>
          </a:extLst>
        </xdr:cNvPr>
        <xdr:cNvSpPr txBox="1"/>
      </xdr:nvSpPr>
      <xdr:spPr>
        <a:xfrm>
          <a:off x="2828925" y="76390500"/>
          <a:ext cx="194454" cy="4188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2714"/>
    <xdr:sp macro="" textlink="">
      <xdr:nvSpPr>
        <xdr:cNvPr id="19" name="TextBox 1">
          <a:extLst>
            <a:ext uri="{FF2B5EF4-FFF2-40B4-BE49-F238E27FC236}">
              <a16:creationId xmlns="" xmlns:a16="http://schemas.microsoft.com/office/drawing/2014/main" id="{1803B4FF-0F81-4E57-BDBA-752B19DDE1A2}"/>
            </a:ext>
          </a:extLst>
        </xdr:cNvPr>
        <xdr:cNvSpPr txBox="1"/>
      </xdr:nvSpPr>
      <xdr:spPr>
        <a:xfrm>
          <a:off x="2828925" y="76390500"/>
          <a:ext cx="194454" cy="4127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8887"/>
    <xdr:sp macro="" textlink="">
      <xdr:nvSpPr>
        <xdr:cNvPr id="20" name="TextBox 1">
          <a:extLst>
            <a:ext uri="{FF2B5EF4-FFF2-40B4-BE49-F238E27FC236}">
              <a16:creationId xmlns="" xmlns:a16="http://schemas.microsoft.com/office/drawing/2014/main" id="{2B157E86-75A9-4BCC-BDCA-246DA70FFE3B}"/>
            </a:ext>
          </a:extLst>
        </xdr:cNvPr>
        <xdr:cNvSpPr txBox="1"/>
      </xdr:nvSpPr>
      <xdr:spPr>
        <a:xfrm>
          <a:off x="2828925" y="76390500"/>
          <a:ext cx="194454" cy="4188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2714"/>
    <xdr:sp macro="" textlink="">
      <xdr:nvSpPr>
        <xdr:cNvPr id="21" name="TextBox 1">
          <a:extLst>
            <a:ext uri="{FF2B5EF4-FFF2-40B4-BE49-F238E27FC236}">
              <a16:creationId xmlns="" xmlns:a16="http://schemas.microsoft.com/office/drawing/2014/main" id="{F1606F85-6965-4C3A-A1DD-75F7B95C10CC}"/>
            </a:ext>
          </a:extLst>
        </xdr:cNvPr>
        <xdr:cNvSpPr txBox="1"/>
      </xdr:nvSpPr>
      <xdr:spPr>
        <a:xfrm>
          <a:off x="2828925" y="76390500"/>
          <a:ext cx="194454" cy="4127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8887"/>
    <xdr:sp macro="" textlink="">
      <xdr:nvSpPr>
        <xdr:cNvPr id="22" name="TextBox 1">
          <a:extLst>
            <a:ext uri="{FF2B5EF4-FFF2-40B4-BE49-F238E27FC236}">
              <a16:creationId xmlns="" xmlns:a16="http://schemas.microsoft.com/office/drawing/2014/main" id="{AD2528BA-F0FD-46BD-B792-912FA9F9C480}"/>
            </a:ext>
          </a:extLst>
        </xdr:cNvPr>
        <xdr:cNvSpPr txBox="1"/>
      </xdr:nvSpPr>
      <xdr:spPr>
        <a:xfrm>
          <a:off x="2828925" y="76390500"/>
          <a:ext cx="194454" cy="4188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2714"/>
    <xdr:sp macro="" textlink="">
      <xdr:nvSpPr>
        <xdr:cNvPr id="23" name="TextBox 1">
          <a:extLst>
            <a:ext uri="{FF2B5EF4-FFF2-40B4-BE49-F238E27FC236}">
              <a16:creationId xmlns="" xmlns:a16="http://schemas.microsoft.com/office/drawing/2014/main" id="{D282DB2F-1AF3-42B6-9416-FFA8AF8B430A}"/>
            </a:ext>
          </a:extLst>
        </xdr:cNvPr>
        <xdr:cNvSpPr txBox="1"/>
      </xdr:nvSpPr>
      <xdr:spPr>
        <a:xfrm>
          <a:off x="2828925" y="76390500"/>
          <a:ext cx="194454" cy="4127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8887"/>
    <xdr:sp macro="" textlink="">
      <xdr:nvSpPr>
        <xdr:cNvPr id="24" name="TextBox 1">
          <a:extLst>
            <a:ext uri="{FF2B5EF4-FFF2-40B4-BE49-F238E27FC236}">
              <a16:creationId xmlns="" xmlns:a16="http://schemas.microsoft.com/office/drawing/2014/main" id="{FCFD59F5-36ED-45C2-BFFE-7DE52A5C485E}"/>
            </a:ext>
          </a:extLst>
        </xdr:cNvPr>
        <xdr:cNvSpPr txBox="1"/>
      </xdr:nvSpPr>
      <xdr:spPr>
        <a:xfrm>
          <a:off x="2828925" y="76390500"/>
          <a:ext cx="194454" cy="4188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2714"/>
    <xdr:sp macro="" textlink="">
      <xdr:nvSpPr>
        <xdr:cNvPr id="25" name="TextBox 1">
          <a:extLst>
            <a:ext uri="{FF2B5EF4-FFF2-40B4-BE49-F238E27FC236}">
              <a16:creationId xmlns="" xmlns:a16="http://schemas.microsoft.com/office/drawing/2014/main" id="{DEF3C67B-D3AC-45F0-A46A-F2C8BD13E019}"/>
            </a:ext>
          </a:extLst>
        </xdr:cNvPr>
        <xdr:cNvSpPr txBox="1"/>
      </xdr:nvSpPr>
      <xdr:spPr>
        <a:xfrm>
          <a:off x="2828925" y="76390500"/>
          <a:ext cx="194454" cy="4127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8887"/>
    <xdr:sp macro="" textlink="">
      <xdr:nvSpPr>
        <xdr:cNvPr id="26" name="TextBox 1">
          <a:extLst>
            <a:ext uri="{FF2B5EF4-FFF2-40B4-BE49-F238E27FC236}">
              <a16:creationId xmlns="" xmlns:a16="http://schemas.microsoft.com/office/drawing/2014/main" id="{7A84BE69-5E40-4080-A56B-8704DB4C6024}"/>
            </a:ext>
          </a:extLst>
        </xdr:cNvPr>
        <xdr:cNvSpPr txBox="1"/>
      </xdr:nvSpPr>
      <xdr:spPr>
        <a:xfrm>
          <a:off x="2828925" y="76390500"/>
          <a:ext cx="194454" cy="4188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2714"/>
    <xdr:sp macro="" textlink="">
      <xdr:nvSpPr>
        <xdr:cNvPr id="27" name="TextBox 1">
          <a:extLst>
            <a:ext uri="{FF2B5EF4-FFF2-40B4-BE49-F238E27FC236}">
              <a16:creationId xmlns="" xmlns:a16="http://schemas.microsoft.com/office/drawing/2014/main" id="{E24BECD4-776F-45C7-8128-6B24E7164840}"/>
            </a:ext>
          </a:extLst>
        </xdr:cNvPr>
        <xdr:cNvSpPr txBox="1"/>
      </xdr:nvSpPr>
      <xdr:spPr>
        <a:xfrm>
          <a:off x="2828925" y="76390500"/>
          <a:ext cx="194454" cy="4127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8887"/>
    <xdr:sp macro="" textlink="">
      <xdr:nvSpPr>
        <xdr:cNvPr id="28" name="TextBox 1">
          <a:extLst>
            <a:ext uri="{FF2B5EF4-FFF2-40B4-BE49-F238E27FC236}">
              <a16:creationId xmlns="" xmlns:a16="http://schemas.microsoft.com/office/drawing/2014/main" id="{112FBE99-571A-4ECD-A9CA-BC25CE04D799}"/>
            </a:ext>
          </a:extLst>
        </xdr:cNvPr>
        <xdr:cNvSpPr txBox="1"/>
      </xdr:nvSpPr>
      <xdr:spPr>
        <a:xfrm>
          <a:off x="2828925" y="76390500"/>
          <a:ext cx="194454" cy="4188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2714"/>
    <xdr:sp macro="" textlink="">
      <xdr:nvSpPr>
        <xdr:cNvPr id="29" name="TextBox 1">
          <a:extLst>
            <a:ext uri="{FF2B5EF4-FFF2-40B4-BE49-F238E27FC236}">
              <a16:creationId xmlns="" xmlns:a16="http://schemas.microsoft.com/office/drawing/2014/main" id="{DA9BF652-1978-4EA1-B438-C6F8D312AB88}"/>
            </a:ext>
          </a:extLst>
        </xdr:cNvPr>
        <xdr:cNvSpPr txBox="1"/>
      </xdr:nvSpPr>
      <xdr:spPr>
        <a:xfrm>
          <a:off x="2828925" y="76390500"/>
          <a:ext cx="194454" cy="4127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8887"/>
    <xdr:sp macro="" textlink="">
      <xdr:nvSpPr>
        <xdr:cNvPr id="30" name="TextBox 1">
          <a:extLst>
            <a:ext uri="{FF2B5EF4-FFF2-40B4-BE49-F238E27FC236}">
              <a16:creationId xmlns="" xmlns:a16="http://schemas.microsoft.com/office/drawing/2014/main" id="{065D5726-68C5-4596-98F1-938C24D1AF0A}"/>
            </a:ext>
          </a:extLst>
        </xdr:cNvPr>
        <xdr:cNvSpPr txBox="1"/>
      </xdr:nvSpPr>
      <xdr:spPr>
        <a:xfrm>
          <a:off x="2828925" y="76390500"/>
          <a:ext cx="194454" cy="4188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847725</xdr:colOff>
      <xdr:row>401</xdr:row>
      <xdr:rowOff>0</xdr:rowOff>
    </xdr:from>
    <xdr:ext cx="194454" cy="412714"/>
    <xdr:sp macro="" textlink="">
      <xdr:nvSpPr>
        <xdr:cNvPr id="31" name="TextBox 1">
          <a:extLst>
            <a:ext uri="{FF2B5EF4-FFF2-40B4-BE49-F238E27FC236}">
              <a16:creationId xmlns="" xmlns:a16="http://schemas.microsoft.com/office/drawing/2014/main" id="{93196B4A-2A4F-4390-957F-A2966FC68035}"/>
            </a:ext>
          </a:extLst>
        </xdr:cNvPr>
        <xdr:cNvSpPr txBox="1"/>
      </xdr:nvSpPr>
      <xdr:spPr>
        <a:xfrm>
          <a:off x="2828925" y="76390500"/>
          <a:ext cx="194454" cy="4127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twoCellAnchor>
    <xdr:from>
      <xdr:col>5</xdr:col>
      <xdr:colOff>0</xdr:colOff>
      <xdr:row>5</xdr:row>
      <xdr:rowOff>0</xdr:rowOff>
    </xdr:from>
    <xdr:to>
      <xdr:col>5</xdr:col>
      <xdr:colOff>0</xdr:colOff>
      <xdr:row>5</xdr:row>
      <xdr:rowOff>114300</xdr:rowOff>
    </xdr:to>
    <xdr:pic>
      <xdr:nvPicPr>
        <xdr:cNvPr id="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9525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</xdr:row>
      <xdr:rowOff>0</xdr:rowOff>
    </xdr:from>
    <xdr:to>
      <xdr:col>5</xdr:col>
      <xdr:colOff>0</xdr:colOff>
      <xdr:row>1</xdr:row>
      <xdr:rowOff>114300</xdr:rowOff>
    </xdr:to>
    <xdr:pic>
      <xdr:nvPicPr>
        <xdr:cNvPr id="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905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</xdr:row>
      <xdr:rowOff>0</xdr:rowOff>
    </xdr:from>
    <xdr:to>
      <xdr:col>5</xdr:col>
      <xdr:colOff>0</xdr:colOff>
      <xdr:row>1</xdr:row>
      <xdr:rowOff>114300</xdr:rowOff>
    </xdr:to>
    <xdr:pic>
      <xdr:nvPicPr>
        <xdr:cNvPr id="3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905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5</xdr:col>
      <xdr:colOff>0</xdr:colOff>
      <xdr:row>2</xdr:row>
      <xdr:rowOff>114300</xdr:rowOff>
    </xdr:to>
    <xdr:pic>
      <xdr:nvPicPr>
        <xdr:cNvPr id="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3810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5</xdr:col>
      <xdr:colOff>0</xdr:colOff>
      <xdr:row>2</xdr:row>
      <xdr:rowOff>114300</xdr:rowOff>
    </xdr:to>
    <xdr:pic>
      <xdr:nvPicPr>
        <xdr:cNvPr id="3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3810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</xdr:row>
      <xdr:rowOff>0</xdr:rowOff>
    </xdr:from>
    <xdr:to>
      <xdr:col>5</xdr:col>
      <xdr:colOff>0</xdr:colOff>
      <xdr:row>1</xdr:row>
      <xdr:rowOff>114300</xdr:rowOff>
    </xdr:to>
    <xdr:pic>
      <xdr:nvPicPr>
        <xdr:cNvPr id="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905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</xdr:row>
      <xdr:rowOff>0</xdr:rowOff>
    </xdr:from>
    <xdr:to>
      <xdr:col>5</xdr:col>
      <xdr:colOff>0</xdr:colOff>
      <xdr:row>1</xdr:row>
      <xdr:rowOff>114300</xdr:rowOff>
    </xdr:to>
    <xdr:pic>
      <xdr:nvPicPr>
        <xdr:cNvPr id="3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905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5</xdr:col>
      <xdr:colOff>0</xdr:colOff>
      <xdr:row>2</xdr:row>
      <xdr:rowOff>114300</xdr:rowOff>
    </xdr:to>
    <xdr:pic>
      <xdr:nvPicPr>
        <xdr:cNvPr id="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3810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5</xdr:col>
      <xdr:colOff>0</xdr:colOff>
      <xdr:row>2</xdr:row>
      <xdr:rowOff>114300</xdr:rowOff>
    </xdr:to>
    <xdr:pic>
      <xdr:nvPicPr>
        <xdr:cNvPr id="4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3810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</xdr:row>
      <xdr:rowOff>0</xdr:rowOff>
    </xdr:from>
    <xdr:to>
      <xdr:col>5</xdr:col>
      <xdr:colOff>0</xdr:colOff>
      <xdr:row>1</xdr:row>
      <xdr:rowOff>114300</xdr:rowOff>
    </xdr:to>
    <xdr:pic>
      <xdr:nvPicPr>
        <xdr:cNvPr id="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905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</xdr:row>
      <xdr:rowOff>0</xdr:rowOff>
    </xdr:from>
    <xdr:to>
      <xdr:col>5</xdr:col>
      <xdr:colOff>0</xdr:colOff>
      <xdr:row>1</xdr:row>
      <xdr:rowOff>114300</xdr:rowOff>
    </xdr:to>
    <xdr:pic>
      <xdr:nvPicPr>
        <xdr:cNvPr id="4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905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5</xdr:col>
      <xdr:colOff>0</xdr:colOff>
      <xdr:row>2</xdr:row>
      <xdr:rowOff>114300</xdr:rowOff>
    </xdr:to>
    <xdr:pic>
      <xdr:nvPicPr>
        <xdr:cNvPr id="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3810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5</xdr:col>
      <xdr:colOff>0</xdr:colOff>
      <xdr:row>2</xdr:row>
      <xdr:rowOff>114300</xdr:rowOff>
    </xdr:to>
    <xdr:pic>
      <xdr:nvPicPr>
        <xdr:cNvPr id="4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3810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5A59DEBF-CEF4-4D37-B782-1304E6C795E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" name="TextBox 1">
          <a:extLst>
            <a:ext uri="{FF2B5EF4-FFF2-40B4-BE49-F238E27FC236}">
              <a16:creationId xmlns="" xmlns:a16="http://schemas.microsoft.com/office/drawing/2014/main" id="{00A33B3E-BADE-4D32-B192-52EB8C72A68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" name="TextBox 1">
          <a:extLst>
            <a:ext uri="{FF2B5EF4-FFF2-40B4-BE49-F238E27FC236}">
              <a16:creationId xmlns="" xmlns:a16="http://schemas.microsoft.com/office/drawing/2014/main" id="{3E9380FC-FF2E-41B3-812F-0DBD6F85E20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" name="TextBox 1">
          <a:extLst>
            <a:ext uri="{FF2B5EF4-FFF2-40B4-BE49-F238E27FC236}">
              <a16:creationId xmlns="" xmlns:a16="http://schemas.microsoft.com/office/drawing/2014/main" id="{AC8E930B-9EA9-4B0F-A6A4-E7C0336C5F2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" name="TextBox 1">
          <a:extLst>
            <a:ext uri="{FF2B5EF4-FFF2-40B4-BE49-F238E27FC236}">
              <a16:creationId xmlns="" xmlns:a16="http://schemas.microsoft.com/office/drawing/2014/main" id="{8FA9F6E4-411C-4F74-A359-05D92DCE02A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" name="TextBox 1">
          <a:extLst>
            <a:ext uri="{FF2B5EF4-FFF2-40B4-BE49-F238E27FC236}">
              <a16:creationId xmlns="" xmlns:a16="http://schemas.microsoft.com/office/drawing/2014/main" id="{78702E12-F3FE-498D-A45D-1A30CC9F5B5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" name="TextBox 1">
          <a:extLst>
            <a:ext uri="{FF2B5EF4-FFF2-40B4-BE49-F238E27FC236}">
              <a16:creationId xmlns="" xmlns:a16="http://schemas.microsoft.com/office/drawing/2014/main" id="{468A5E1F-1C69-43AE-BBC6-09151D39A49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" name="TextBox 1">
          <a:extLst>
            <a:ext uri="{FF2B5EF4-FFF2-40B4-BE49-F238E27FC236}">
              <a16:creationId xmlns="" xmlns:a16="http://schemas.microsoft.com/office/drawing/2014/main" id="{CDC6E9F9-12E3-44E4-ADA0-C12BEE41273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" name="TextBox 1">
          <a:extLst>
            <a:ext uri="{FF2B5EF4-FFF2-40B4-BE49-F238E27FC236}">
              <a16:creationId xmlns="" xmlns:a16="http://schemas.microsoft.com/office/drawing/2014/main" id="{F212651A-D503-4796-9837-AC6D6B5EB11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1" name="TextBox 1">
          <a:extLst>
            <a:ext uri="{FF2B5EF4-FFF2-40B4-BE49-F238E27FC236}">
              <a16:creationId xmlns="" xmlns:a16="http://schemas.microsoft.com/office/drawing/2014/main" id="{794E76E7-E797-479F-91A8-97DB6DD85C9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2" name="TextBox 1">
          <a:extLst>
            <a:ext uri="{FF2B5EF4-FFF2-40B4-BE49-F238E27FC236}">
              <a16:creationId xmlns="" xmlns:a16="http://schemas.microsoft.com/office/drawing/2014/main" id="{C79C742C-E0FB-4016-82F2-858F5A9A3E9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3" name="TextBox 1">
          <a:extLst>
            <a:ext uri="{FF2B5EF4-FFF2-40B4-BE49-F238E27FC236}">
              <a16:creationId xmlns="" xmlns:a16="http://schemas.microsoft.com/office/drawing/2014/main" id="{9E59B816-E8C8-49A2-BC17-3F9D65ABB5C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4" name="TextBox 1">
          <a:extLst>
            <a:ext uri="{FF2B5EF4-FFF2-40B4-BE49-F238E27FC236}">
              <a16:creationId xmlns="" xmlns:a16="http://schemas.microsoft.com/office/drawing/2014/main" id="{69972B24-63B1-4333-A2F5-BAAE77FCA2F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5" name="TextBox 1">
          <a:extLst>
            <a:ext uri="{FF2B5EF4-FFF2-40B4-BE49-F238E27FC236}">
              <a16:creationId xmlns="" xmlns:a16="http://schemas.microsoft.com/office/drawing/2014/main" id="{01EF4B05-86E0-4046-9788-32E2F4D072D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6" name="TextBox 1">
          <a:extLst>
            <a:ext uri="{FF2B5EF4-FFF2-40B4-BE49-F238E27FC236}">
              <a16:creationId xmlns="" xmlns:a16="http://schemas.microsoft.com/office/drawing/2014/main" id="{19DDDB5B-6874-4EDC-87CF-1874EE29BAE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7" name="TextBox 1">
          <a:extLst>
            <a:ext uri="{FF2B5EF4-FFF2-40B4-BE49-F238E27FC236}">
              <a16:creationId xmlns="" xmlns:a16="http://schemas.microsoft.com/office/drawing/2014/main" id="{ECB7290B-6603-473D-B4E9-28EBA74001E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8" name="TextBox 1">
          <a:extLst>
            <a:ext uri="{FF2B5EF4-FFF2-40B4-BE49-F238E27FC236}">
              <a16:creationId xmlns="" xmlns:a16="http://schemas.microsoft.com/office/drawing/2014/main" id="{8026BF5B-30F7-494B-950D-4ED8963068A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9" name="TextBox 1">
          <a:extLst>
            <a:ext uri="{FF2B5EF4-FFF2-40B4-BE49-F238E27FC236}">
              <a16:creationId xmlns="" xmlns:a16="http://schemas.microsoft.com/office/drawing/2014/main" id="{CF6F64D6-A27A-4B07-82C6-8C4AF109FC1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0" name="TextBox 1">
          <a:extLst>
            <a:ext uri="{FF2B5EF4-FFF2-40B4-BE49-F238E27FC236}">
              <a16:creationId xmlns="" xmlns:a16="http://schemas.microsoft.com/office/drawing/2014/main" id="{96200D1F-37F3-49C7-B658-72D69CCF300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1" name="TextBox 1">
          <a:extLst>
            <a:ext uri="{FF2B5EF4-FFF2-40B4-BE49-F238E27FC236}">
              <a16:creationId xmlns="" xmlns:a16="http://schemas.microsoft.com/office/drawing/2014/main" id="{9D503F85-F2CF-481B-8866-568FDDED63A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2" name="TextBox 1">
          <a:extLst>
            <a:ext uri="{FF2B5EF4-FFF2-40B4-BE49-F238E27FC236}">
              <a16:creationId xmlns="" xmlns:a16="http://schemas.microsoft.com/office/drawing/2014/main" id="{36D4FA18-74A7-4288-AD82-29710864E78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3" name="TextBox 1">
          <a:extLst>
            <a:ext uri="{FF2B5EF4-FFF2-40B4-BE49-F238E27FC236}">
              <a16:creationId xmlns="" xmlns:a16="http://schemas.microsoft.com/office/drawing/2014/main" id="{504235D2-C322-4E2D-A36E-40B6A5A5A85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4" name="TextBox 1">
          <a:extLst>
            <a:ext uri="{FF2B5EF4-FFF2-40B4-BE49-F238E27FC236}">
              <a16:creationId xmlns="" xmlns:a16="http://schemas.microsoft.com/office/drawing/2014/main" id="{E535FE6A-BAA3-4B19-95CF-EBB8B6D5EE1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5" name="TextBox 1">
          <a:extLst>
            <a:ext uri="{FF2B5EF4-FFF2-40B4-BE49-F238E27FC236}">
              <a16:creationId xmlns="" xmlns:a16="http://schemas.microsoft.com/office/drawing/2014/main" id="{46AF3095-DBC3-4444-836A-1BB7F85D89A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6" name="TextBox 1">
          <a:extLst>
            <a:ext uri="{FF2B5EF4-FFF2-40B4-BE49-F238E27FC236}">
              <a16:creationId xmlns="" xmlns:a16="http://schemas.microsoft.com/office/drawing/2014/main" id="{7BF7B0DA-6BAE-4344-A789-DB6233DC718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7" name="TextBox 1">
          <a:extLst>
            <a:ext uri="{FF2B5EF4-FFF2-40B4-BE49-F238E27FC236}">
              <a16:creationId xmlns="" xmlns:a16="http://schemas.microsoft.com/office/drawing/2014/main" id="{C192F6A1-4861-48D5-9FAF-E5F207B24FE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8" name="TextBox 1">
          <a:extLst>
            <a:ext uri="{FF2B5EF4-FFF2-40B4-BE49-F238E27FC236}">
              <a16:creationId xmlns="" xmlns:a16="http://schemas.microsoft.com/office/drawing/2014/main" id="{FFBD89B7-4392-4683-AAA6-579D000725D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9" name="TextBox 1">
          <a:extLst>
            <a:ext uri="{FF2B5EF4-FFF2-40B4-BE49-F238E27FC236}">
              <a16:creationId xmlns="" xmlns:a16="http://schemas.microsoft.com/office/drawing/2014/main" id="{001B8F82-0B0E-42F6-A994-318077F0AA5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0" name="TextBox 1">
          <a:extLst>
            <a:ext uri="{FF2B5EF4-FFF2-40B4-BE49-F238E27FC236}">
              <a16:creationId xmlns="" xmlns:a16="http://schemas.microsoft.com/office/drawing/2014/main" id="{05658C3B-D353-4D47-A02D-6ED16A19678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1" name="TextBox 1">
          <a:extLst>
            <a:ext uri="{FF2B5EF4-FFF2-40B4-BE49-F238E27FC236}">
              <a16:creationId xmlns="" xmlns:a16="http://schemas.microsoft.com/office/drawing/2014/main" id="{1BF2D1E5-8983-4EE7-A28F-60BC3BBA70F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2" name="TextBox 1">
          <a:extLst>
            <a:ext uri="{FF2B5EF4-FFF2-40B4-BE49-F238E27FC236}">
              <a16:creationId xmlns="" xmlns:a16="http://schemas.microsoft.com/office/drawing/2014/main" id="{D6F7B839-476D-4781-BC2A-EF4B3B303DB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3" name="TextBox 1">
          <a:extLst>
            <a:ext uri="{FF2B5EF4-FFF2-40B4-BE49-F238E27FC236}">
              <a16:creationId xmlns="" xmlns:a16="http://schemas.microsoft.com/office/drawing/2014/main" id="{84EA0858-4FB0-4CB5-B6F5-2B9F07DF80A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4" name="TextBox 1">
          <a:extLst>
            <a:ext uri="{FF2B5EF4-FFF2-40B4-BE49-F238E27FC236}">
              <a16:creationId xmlns="" xmlns:a16="http://schemas.microsoft.com/office/drawing/2014/main" id="{6A8D51C8-09C7-4A6A-8EEF-CD831805EC2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5" name="TextBox 1">
          <a:extLst>
            <a:ext uri="{FF2B5EF4-FFF2-40B4-BE49-F238E27FC236}">
              <a16:creationId xmlns="" xmlns:a16="http://schemas.microsoft.com/office/drawing/2014/main" id="{00BF92F6-78D6-44D5-B15E-9CF64211617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6" name="TextBox 1">
          <a:extLst>
            <a:ext uri="{FF2B5EF4-FFF2-40B4-BE49-F238E27FC236}">
              <a16:creationId xmlns="" xmlns:a16="http://schemas.microsoft.com/office/drawing/2014/main" id="{82C3900C-EDC9-4549-B2CA-C3B5551C15C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7" name="TextBox 1">
          <a:extLst>
            <a:ext uri="{FF2B5EF4-FFF2-40B4-BE49-F238E27FC236}">
              <a16:creationId xmlns="" xmlns:a16="http://schemas.microsoft.com/office/drawing/2014/main" id="{08905230-520C-40AC-907E-A7C3D27A195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8" name="TextBox 1">
          <a:extLst>
            <a:ext uri="{FF2B5EF4-FFF2-40B4-BE49-F238E27FC236}">
              <a16:creationId xmlns="" xmlns:a16="http://schemas.microsoft.com/office/drawing/2014/main" id="{9DB831A5-628D-406A-8124-718D93C8A38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9" name="TextBox 1">
          <a:extLst>
            <a:ext uri="{FF2B5EF4-FFF2-40B4-BE49-F238E27FC236}">
              <a16:creationId xmlns="" xmlns:a16="http://schemas.microsoft.com/office/drawing/2014/main" id="{3725DF91-4C9C-4819-AF41-A6860C0EEF5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0" name="TextBox 1">
          <a:extLst>
            <a:ext uri="{FF2B5EF4-FFF2-40B4-BE49-F238E27FC236}">
              <a16:creationId xmlns="" xmlns:a16="http://schemas.microsoft.com/office/drawing/2014/main" id="{4B92EC29-D3DE-4A4D-907C-4880C5564E2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1" name="TextBox 1">
          <a:extLst>
            <a:ext uri="{FF2B5EF4-FFF2-40B4-BE49-F238E27FC236}">
              <a16:creationId xmlns="" xmlns:a16="http://schemas.microsoft.com/office/drawing/2014/main" id="{13E6DA1E-0E02-4798-802B-3CFA2CCB6A4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2" name="TextBox 1">
          <a:extLst>
            <a:ext uri="{FF2B5EF4-FFF2-40B4-BE49-F238E27FC236}">
              <a16:creationId xmlns="" xmlns:a16="http://schemas.microsoft.com/office/drawing/2014/main" id="{55D39821-20AA-46C8-B6EC-4AF3C0A98BB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3" name="TextBox 1">
          <a:extLst>
            <a:ext uri="{FF2B5EF4-FFF2-40B4-BE49-F238E27FC236}">
              <a16:creationId xmlns="" xmlns:a16="http://schemas.microsoft.com/office/drawing/2014/main" id="{084B4F57-BB5C-4E1C-BCDF-D84C46CC69F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4" name="TextBox 1">
          <a:extLst>
            <a:ext uri="{FF2B5EF4-FFF2-40B4-BE49-F238E27FC236}">
              <a16:creationId xmlns="" xmlns:a16="http://schemas.microsoft.com/office/drawing/2014/main" id="{2AFBB09F-CD9B-4786-89E1-4C3AD9FD9D0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5" name="TextBox 1">
          <a:extLst>
            <a:ext uri="{FF2B5EF4-FFF2-40B4-BE49-F238E27FC236}">
              <a16:creationId xmlns="" xmlns:a16="http://schemas.microsoft.com/office/drawing/2014/main" id="{70E0E197-AEB4-43B6-9FCB-E8299005201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6" name="TextBox 1">
          <a:extLst>
            <a:ext uri="{FF2B5EF4-FFF2-40B4-BE49-F238E27FC236}">
              <a16:creationId xmlns="" xmlns:a16="http://schemas.microsoft.com/office/drawing/2014/main" id="{9A232B54-39DB-450B-BC5A-7A8E855C559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7" name="TextBox 1">
          <a:extLst>
            <a:ext uri="{FF2B5EF4-FFF2-40B4-BE49-F238E27FC236}">
              <a16:creationId xmlns="" xmlns:a16="http://schemas.microsoft.com/office/drawing/2014/main" id="{7E223BAC-AFF7-4B55-859C-743C41D865E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8" name="TextBox 1">
          <a:extLst>
            <a:ext uri="{FF2B5EF4-FFF2-40B4-BE49-F238E27FC236}">
              <a16:creationId xmlns="" xmlns:a16="http://schemas.microsoft.com/office/drawing/2014/main" id="{2E14AE48-BAAF-476E-9B73-A4B88372C77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9" name="TextBox 1">
          <a:extLst>
            <a:ext uri="{FF2B5EF4-FFF2-40B4-BE49-F238E27FC236}">
              <a16:creationId xmlns="" xmlns:a16="http://schemas.microsoft.com/office/drawing/2014/main" id="{E503AB3D-C1F8-4A14-B4B5-B9D4B8B4BF4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0" name="TextBox 1">
          <a:extLst>
            <a:ext uri="{FF2B5EF4-FFF2-40B4-BE49-F238E27FC236}">
              <a16:creationId xmlns="" xmlns:a16="http://schemas.microsoft.com/office/drawing/2014/main" id="{C6E1F5F1-D3D2-4B5D-91DF-A06FD6EA4E1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1" name="TextBox 1">
          <a:extLst>
            <a:ext uri="{FF2B5EF4-FFF2-40B4-BE49-F238E27FC236}">
              <a16:creationId xmlns="" xmlns:a16="http://schemas.microsoft.com/office/drawing/2014/main" id="{561D8EC5-8FE0-466A-8A69-73AF1FDE007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2" name="TextBox 1">
          <a:extLst>
            <a:ext uri="{FF2B5EF4-FFF2-40B4-BE49-F238E27FC236}">
              <a16:creationId xmlns="" xmlns:a16="http://schemas.microsoft.com/office/drawing/2014/main" id="{C17F3CFE-A439-43A2-A935-3404CCC774A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3" name="TextBox 1">
          <a:extLst>
            <a:ext uri="{FF2B5EF4-FFF2-40B4-BE49-F238E27FC236}">
              <a16:creationId xmlns="" xmlns:a16="http://schemas.microsoft.com/office/drawing/2014/main" id="{8D07C356-41E4-4564-8D69-7E9D02292DE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4" name="TextBox 1">
          <a:extLst>
            <a:ext uri="{FF2B5EF4-FFF2-40B4-BE49-F238E27FC236}">
              <a16:creationId xmlns="" xmlns:a16="http://schemas.microsoft.com/office/drawing/2014/main" id="{0E0107A5-9983-4623-A500-0CF0028FF70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5" name="TextBox 1">
          <a:extLst>
            <a:ext uri="{FF2B5EF4-FFF2-40B4-BE49-F238E27FC236}">
              <a16:creationId xmlns="" xmlns:a16="http://schemas.microsoft.com/office/drawing/2014/main" id="{23F5DFD0-32D0-4D2A-9EE3-36294E68456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6" name="TextBox 1">
          <a:extLst>
            <a:ext uri="{FF2B5EF4-FFF2-40B4-BE49-F238E27FC236}">
              <a16:creationId xmlns="" xmlns:a16="http://schemas.microsoft.com/office/drawing/2014/main" id="{64CC5469-77AF-492D-AEB8-D5E775A73D9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7" name="TextBox 1">
          <a:extLst>
            <a:ext uri="{FF2B5EF4-FFF2-40B4-BE49-F238E27FC236}">
              <a16:creationId xmlns="" xmlns:a16="http://schemas.microsoft.com/office/drawing/2014/main" id="{064D7AD2-F16D-4BBA-BC17-7918ED8E253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8" name="TextBox 1">
          <a:extLst>
            <a:ext uri="{FF2B5EF4-FFF2-40B4-BE49-F238E27FC236}">
              <a16:creationId xmlns="" xmlns:a16="http://schemas.microsoft.com/office/drawing/2014/main" id="{C5FDA3CA-4ED9-4BAE-8158-F7F49B9305A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9" name="TextBox 1">
          <a:extLst>
            <a:ext uri="{FF2B5EF4-FFF2-40B4-BE49-F238E27FC236}">
              <a16:creationId xmlns="" xmlns:a16="http://schemas.microsoft.com/office/drawing/2014/main" id="{016F0546-059B-4845-89CD-0F104E5250F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0" name="TextBox 1">
          <a:extLst>
            <a:ext uri="{FF2B5EF4-FFF2-40B4-BE49-F238E27FC236}">
              <a16:creationId xmlns="" xmlns:a16="http://schemas.microsoft.com/office/drawing/2014/main" id="{B1A5698A-DC9E-4D5E-922A-B0DD3849897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1" name="TextBox 1">
          <a:extLst>
            <a:ext uri="{FF2B5EF4-FFF2-40B4-BE49-F238E27FC236}">
              <a16:creationId xmlns="" xmlns:a16="http://schemas.microsoft.com/office/drawing/2014/main" id="{313BF00D-0C1C-47E2-A1DA-A6457B62DED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2" name="TextBox 1">
          <a:extLst>
            <a:ext uri="{FF2B5EF4-FFF2-40B4-BE49-F238E27FC236}">
              <a16:creationId xmlns="" xmlns:a16="http://schemas.microsoft.com/office/drawing/2014/main" id="{2BFC1A0F-721B-41BF-B8D0-9E5EE039A00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3" name="TextBox 1">
          <a:extLst>
            <a:ext uri="{FF2B5EF4-FFF2-40B4-BE49-F238E27FC236}">
              <a16:creationId xmlns="" xmlns:a16="http://schemas.microsoft.com/office/drawing/2014/main" id="{B6B34215-2122-41D1-9749-1530B1A364F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4" name="TextBox 1">
          <a:extLst>
            <a:ext uri="{FF2B5EF4-FFF2-40B4-BE49-F238E27FC236}">
              <a16:creationId xmlns="" xmlns:a16="http://schemas.microsoft.com/office/drawing/2014/main" id="{CD49634B-8A3E-483F-B6BA-B4C4FCA0A5B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5" name="TextBox 1">
          <a:extLst>
            <a:ext uri="{FF2B5EF4-FFF2-40B4-BE49-F238E27FC236}">
              <a16:creationId xmlns="" xmlns:a16="http://schemas.microsoft.com/office/drawing/2014/main" id="{1801FA77-693C-4B69-AC31-5C45F31CDE6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6" name="TextBox 1">
          <a:extLst>
            <a:ext uri="{FF2B5EF4-FFF2-40B4-BE49-F238E27FC236}">
              <a16:creationId xmlns="" xmlns:a16="http://schemas.microsoft.com/office/drawing/2014/main" id="{DBCB5712-6D40-4EC6-9663-CCBB2149B75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7" name="TextBox 1">
          <a:extLst>
            <a:ext uri="{FF2B5EF4-FFF2-40B4-BE49-F238E27FC236}">
              <a16:creationId xmlns="" xmlns:a16="http://schemas.microsoft.com/office/drawing/2014/main" id="{238ACDD9-5723-40EA-A5EB-05E5FEBEA09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8" name="TextBox 1">
          <a:extLst>
            <a:ext uri="{FF2B5EF4-FFF2-40B4-BE49-F238E27FC236}">
              <a16:creationId xmlns="" xmlns:a16="http://schemas.microsoft.com/office/drawing/2014/main" id="{1AC936E8-EE82-4F0C-9E45-F4C632B2C94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9" name="TextBox 1">
          <a:extLst>
            <a:ext uri="{FF2B5EF4-FFF2-40B4-BE49-F238E27FC236}">
              <a16:creationId xmlns="" xmlns:a16="http://schemas.microsoft.com/office/drawing/2014/main" id="{1A1268B4-A98E-496C-9671-7527CD8516D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0" name="TextBox 1">
          <a:extLst>
            <a:ext uri="{FF2B5EF4-FFF2-40B4-BE49-F238E27FC236}">
              <a16:creationId xmlns="" xmlns:a16="http://schemas.microsoft.com/office/drawing/2014/main" id="{0DE5AA41-D13D-440D-944B-640FD9C725C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1" name="TextBox 1">
          <a:extLst>
            <a:ext uri="{FF2B5EF4-FFF2-40B4-BE49-F238E27FC236}">
              <a16:creationId xmlns="" xmlns:a16="http://schemas.microsoft.com/office/drawing/2014/main" id="{56551B25-DBBF-4E27-AE98-A63D78C9DC2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2" name="TextBox 1">
          <a:extLst>
            <a:ext uri="{FF2B5EF4-FFF2-40B4-BE49-F238E27FC236}">
              <a16:creationId xmlns="" xmlns:a16="http://schemas.microsoft.com/office/drawing/2014/main" id="{84FC3AE7-F006-46C8-B43C-71F8914F354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3" name="TextBox 1">
          <a:extLst>
            <a:ext uri="{FF2B5EF4-FFF2-40B4-BE49-F238E27FC236}">
              <a16:creationId xmlns="" xmlns:a16="http://schemas.microsoft.com/office/drawing/2014/main" id="{0A8A1868-6B39-4F22-9D19-4CBEE886851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4" name="TextBox 1">
          <a:extLst>
            <a:ext uri="{FF2B5EF4-FFF2-40B4-BE49-F238E27FC236}">
              <a16:creationId xmlns="" xmlns:a16="http://schemas.microsoft.com/office/drawing/2014/main" id="{0F17CEB5-269A-48A4-9840-C7F95864E29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5" name="TextBox 1">
          <a:extLst>
            <a:ext uri="{FF2B5EF4-FFF2-40B4-BE49-F238E27FC236}">
              <a16:creationId xmlns="" xmlns:a16="http://schemas.microsoft.com/office/drawing/2014/main" id="{5E235963-5EB3-4D3C-A2D1-53816B54C57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6" name="TextBox 1">
          <a:extLst>
            <a:ext uri="{FF2B5EF4-FFF2-40B4-BE49-F238E27FC236}">
              <a16:creationId xmlns="" xmlns:a16="http://schemas.microsoft.com/office/drawing/2014/main" id="{69CBA2EC-5395-4BEA-AB1F-BDEDDD5B18D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7" name="TextBox 1">
          <a:extLst>
            <a:ext uri="{FF2B5EF4-FFF2-40B4-BE49-F238E27FC236}">
              <a16:creationId xmlns="" xmlns:a16="http://schemas.microsoft.com/office/drawing/2014/main" id="{4EC6B8D1-D924-4C84-B6F2-A688C563145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8" name="TextBox 1">
          <a:extLst>
            <a:ext uri="{FF2B5EF4-FFF2-40B4-BE49-F238E27FC236}">
              <a16:creationId xmlns="" xmlns:a16="http://schemas.microsoft.com/office/drawing/2014/main" id="{01B3A888-2642-4AC0-8ACE-F69338BD6D7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9" name="TextBox 1">
          <a:extLst>
            <a:ext uri="{FF2B5EF4-FFF2-40B4-BE49-F238E27FC236}">
              <a16:creationId xmlns="" xmlns:a16="http://schemas.microsoft.com/office/drawing/2014/main" id="{01EEBC0E-75E1-4EF2-A41D-D5BBBA10DA2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0" name="TextBox 1">
          <a:extLst>
            <a:ext uri="{FF2B5EF4-FFF2-40B4-BE49-F238E27FC236}">
              <a16:creationId xmlns="" xmlns:a16="http://schemas.microsoft.com/office/drawing/2014/main" id="{8DD5DC1D-6E8E-434D-9908-1E40B8A889D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1" name="TextBox 1">
          <a:extLst>
            <a:ext uri="{FF2B5EF4-FFF2-40B4-BE49-F238E27FC236}">
              <a16:creationId xmlns="" xmlns:a16="http://schemas.microsoft.com/office/drawing/2014/main" id="{9C16200F-942D-4F47-BB3E-915BE0FD67F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2" name="TextBox 1">
          <a:extLst>
            <a:ext uri="{FF2B5EF4-FFF2-40B4-BE49-F238E27FC236}">
              <a16:creationId xmlns="" xmlns:a16="http://schemas.microsoft.com/office/drawing/2014/main" id="{941D39EE-3C55-4E27-BEAE-F207756BAC5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3" name="TextBox 1">
          <a:extLst>
            <a:ext uri="{FF2B5EF4-FFF2-40B4-BE49-F238E27FC236}">
              <a16:creationId xmlns="" xmlns:a16="http://schemas.microsoft.com/office/drawing/2014/main" id="{5A12FEDA-F654-48C3-A00A-AE85BBB4810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4" name="TextBox 1">
          <a:extLst>
            <a:ext uri="{FF2B5EF4-FFF2-40B4-BE49-F238E27FC236}">
              <a16:creationId xmlns="" xmlns:a16="http://schemas.microsoft.com/office/drawing/2014/main" id="{4754FFFB-0F71-4D9F-9E87-F42AC10CB9A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5" name="TextBox 1">
          <a:extLst>
            <a:ext uri="{FF2B5EF4-FFF2-40B4-BE49-F238E27FC236}">
              <a16:creationId xmlns="" xmlns:a16="http://schemas.microsoft.com/office/drawing/2014/main" id="{078C21EE-A22A-44C8-8B25-A533059A3B6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6" name="TextBox 1">
          <a:extLst>
            <a:ext uri="{FF2B5EF4-FFF2-40B4-BE49-F238E27FC236}">
              <a16:creationId xmlns="" xmlns:a16="http://schemas.microsoft.com/office/drawing/2014/main" id="{58D44219-D9E5-49AB-AE29-494DB2C5EDA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7" name="TextBox 1">
          <a:extLst>
            <a:ext uri="{FF2B5EF4-FFF2-40B4-BE49-F238E27FC236}">
              <a16:creationId xmlns="" xmlns:a16="http://schemas.microsoft.com/office/drawing/2014/main" id="{6D6055A9-FE23-4E53-B86D-BEF81F9D824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8" name="TextBox 1">
          <a:extLst>
            <a:ext uri="{FF2B5EF4-FFF2-40B4-BE49-F238E27FC236}">
              <a16:creationId xmlns="" xmlns:a16="http://schemas.microsoft.com/office/drawing/2014/main" id="{94CBF352-8A88-4279-AC09-C798BD10F30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9" name="TextBox 1">
          <a:extLst>
            <a:ext uri="{FF2B5EF4-FFF2-40B4-BE49-F238E27FC236}">
              <a16:creationId xmlns="" xmlns:a16="http://schemas.microsoft.com/office/drawing/2014/main" id="{E69C5AA6-722B-474C-882C-0FC2EF99AEE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0" name="TextBox 1">
          <a:extLst>
            <a:ext uri="{FF2B5EF4-FFF2-40B4-BE49-F238E27FC236}">
              <a16:creationId xmlns="" xmlns:a16="http://schemas.microsoft.com/office/drawing/2014/main" id="{73D6BD5B-4D32-4F2C-A85A-0B4EC730992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1" name="TextBox 1">
          <a:extLst>
            <a:ext uri="{FF2B5EF4-FFF2-40B4-BE49-F238E27FC236}">
              <a16:creationId xmlns="" xmlns:a16="http://schemas.microsoft.com/office/drawing/2014/main" id="{4D3AE507-8F03-451B-BC1A-72380708495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2" name="TextBox 1">
          <a:extLst>
            <a:ext uri="{FF2B5EF4-FFF2-40B4-BE49-F238E27FC236}">
              <a16:creationId xmlns="" xmlns:a16="http://schemas.microsoft.com/office/drawing/2014/main" id="{3D1E3F75-F427-486F-8609-C0E089ECB97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3" name="TextBox 1">
          <a:extLst>
            <a:ext uri="{FF2B5EF4-FFF2-40B4-BE49-F238E27FC236}">
              <a16:creationId xmlns="" xmlns:a16="http://schemas.microsoft.com/office/drawing/2014/main" id="{8859C5DB-EAE4-4046-AA12-F5224805870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4" name="TextBox 1">
          <a:extLst>
            <a:ext uri="{FF2B5EF4-FFF2-40B4-BE49-F238E27FC236}">
              <a16:creationId xmlns="" xmlns:a16="http://schemas.microsoft.com/office/drawing/2014/main" id="{B2218849-2668-4302-83C5-70B05E55EC3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5" name="TextBox 1">
          <a:extLst>
            <a:ext uri="{FF2B5EF4-FFF2-40B4-BE49-F238E27FC236}">
              <a16:creationId xmlns="" xmlns:a16="http://schemas.microsoft.com/office/drawing/2014/main" id="{62439EB7-ABBF-4F03-875F-262780A630B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6" name="TextBox 1">
          <a:extLst>
            <a:ext uri="{FF2B5EF4-FFF2-40B4-BE49-F238E27FC236}">
              <a16:creationId xmlns="" xmlns:a16="http://schemas.microsoft.com/office/drawing/2014/main" id="{5653E03B-7356-4535-8F6D-630AC955542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7" name="TextBox 1">
          <a:extLst>
            <a:ext uri="{FF2B5EF4-FFF2-40B4-BE49-F238E27FC236}">
              <a16:creationId xmlns="" xmlns:a16="http://schemas.microsoft.com/office/drawing/2014/main" id="{9AACF482-4EDC-4C85-9C35-CB95BD465CF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8" name="TextBox 1">
          <a:extLst>
            <a:ext uri="{FF2B5EF4-FFF2-40B4-BE49-F238E27FC236}">
              <a16:creationId xmlns="" xmlns:a16="http://schemas.microsoft.com/office/drawing/2014/main" id="{A95C0F50-DA04-4CF9-897A-F205E3AD249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9" name="TextBox 1">
          <a:extLst>
            <a:ext uri="{FF2B5EF4-FFF2-40B4-BE49-F238E27FC236}">
              <a16:creationId xmlns="" xmlns:a16="http://schemas.microsoft.com/office/drawing/2014/main" id="{881F9EE0-0364-411B-8F1E-7E4B612AC19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0" name="TextBox 1">
          <a:extLst>
            <a:ext uri="{FF2B5EF4-FFF2-40B4-BE49-F238E27FC236}">
              <a16:creationId xmlns="" xmlns:a16="http://schemas.microsoft.com/office/drawing/2014/main" id="{1FDA1488-9A95-42A0-AFC1-09348BB307E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1" name="TextBox 1">
          <a:extLst>
            <a:ext uri="{FF2B5EF4-FFF2-40B4-BE49-F238E27FC236}">
              <a16:creationId xmlns="" xmlns:a16="http://schemas.microsoft.com/office/drawing/2014/main" id="{55B22FB0-77E8-42CA-914F-13960E8D624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2" name="TextBox 1">
          <a:extLst>
            <a:ext uri="{FF2B5EF4-FFF2-40B4-BE49-F238E27FC236}">
              <a16:creationId xmlns="" xmlns:a16="http://schemas.microsoft.com/office/drawing/2014/main" id="{189BF5B8-97A8-488C-B05D-7C458B53925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3" name="TextBox 1">
          <a:extLst>
            <a:ext uri="{FF2B5EF4-FFF2-40B4-BE49-F238E27FC236}">
              <a16:creationId xmlns="" xmlns:a16="http://schemas.microsoft.com/office/drawing/2014/main" id="{586037EA-1875-4A13-801D-5D068E89083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4" name="TextBox 1">
          <a:extLst>
            <a:ext uri="{FF2B5EF4-FFF2-40B4-BE49-F238E27FC236}">
              <a16:creationId xmlns="" xmlns:a16="http://schemas.microsoft.com/office/drawing/2014/main" id="{29EE867B-592D-4ADE-9215-D2C5815213B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5" name="TextBox 1">
          <a:extLst>
            <a:ext uri="{FF2B5EF4-FFF2-40B4-BE49-F238E27FC236}">
              <a16:creationId xmlns="" xmlns:a16="http://schemas.microsoft.com/office/drawing/2014/main" id="{56D9A824-7DA6-4BCB-AD47-A75D497932D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6" name="TextBox 1">
          <a:extLst>
            <a:ext uri="{FF2B5EF4-FFF2-40B4-BE49-F238E27FC236}">
              <a16:creationId xmlns="" xmlns:a16="http://schemas.microsoft.com/office/drawing/2014/main" id="{269CBB3B-383F-4930-AFDD-E411A7ED1A6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7" name="TextBox 1">
          <a:extLst>
            <a:ext uri="{FF2B5EF4-FFF2-40B4-BE49-F238E27FC236}">
              <a16:creationId xmlns="" xmlns:a16="http://schemas.microsoft.com/office/drawing/2014/main" id="{E1E4CC4F-DC6D-4D15-A330-3BC1A9F3E1E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8" name="TextBox 1">
          <a:extLst>
            <a:ext uri="{FF2B5EF4-FFF2-40B4-BE49-F238E27FC236}">
              <a16:creationId xmlns="" xmlns:a16="http://schemas.microsoft.com/office/drawing/2014/main" id="{FA888098-DD8C-4262-83E1-B177A5EB762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9" name="TextBox 1">
          <a:extLst>
            <a:ext uri="{FF2B5EF4-FFF2-40B4-BE49-F238E27FC236}">
              <a16:creationId xmlns="" xmlns:a16="http://schemas.microsoft.com/office/drawing/2014/main" id="{5E6E8430-52AB-40EA-AC1F-C5BBBB294BA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10" name="TextBox 1">
          <a:extLst>
            <a:ext uri="{FF2B5EF4-FFF2-40B4-BE49-F238E27FC236}">
              <a16:creationId xmlns="" xmlns:a16="http://schemas.microsoft.com/office/drawing/2014/main" id="{98F76A62-C701-42EB-9C8E-8DDE32E26D0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11" name="TextBox 1">
          <a:extLst>
            <a:ext uri="{FF2B5EF4-FFF2-40B4-BE49-F238E27FC236}">
              <a16:creationId xmlns="" xmlns:a16="http://schemas.microsoft.com/office/drawing/2014/main" id="{0DEA43EA-DA7F-4AED-91CC-87B25834510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12" name="TextBox 1">
          <a:extLst>
            <a:ext uri="{FF2B5EF4-FFF2-40B4-BE49-F238E27FC236}">
              <a16:creationId xmlns="" xmlns:a16="http://schemas.microsoft.com/office/drawing/2014/main" id="{2572F7AC-425F-41B3-8E04-B701CA7E985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13" name="TextBox 1">
          <a:extLst>
            <a:ext uri="{FF2B5EF4-FFF2-40B4-BE49-F238E27FC236}">
              <a16:creationId xmlns="" xmlns:a16="http://schemas.microsoft.com/office/drawing/2014/main" id="{39833F7C-05FE-4799-9C5C-3CB9C8162A2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14" name="TextBox 1">
          <a:extLst>
            <a:ext uri="{FF2B5EF4-FFF2-40B4-BE49-F238E27FC236}">
              <a16:creationId xmlns="" xmlns:a16="http://schemas.microsoft.com/office/drawing/2014/main" id="{AFA56F96-CAC1-41C2-AD89-6DB3D1D31C7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15" name="TextBox 1">
          <a:extLst>
            <a:ext uri="{FF2B5EF4-FFF2-40B4-BE49-F238E27FC236}">
              <a16:creationId xmlns="" xmlns:a16="http://schemas.microsoft.com/office/drawing/2014/main" id="{A93F10EC-800F-4F67-A07D-559BE940CA4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16" name="TextBox 1">
          <a:extLst>
            <a:ext uri="{FF2B5EF4-FFF2-40B4-BE49-F238E27FC236}">
              <a16:creationId xmlns="" xmlns:a16="http://schemas.microsoft.com/office/drawing/2014/main" id="{45F511FF-AA72-4D6B-9428-92B6E515CE2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17" name="TextBox 1">
          <a:extLst>
            <a:ext uri="{FF2B5EF4-FFF2-40B4-BE49-F238E27FC236}">
              <a16:creationId xmlns="" xmlns:a16="http://schemas.microsoft.com/office/drawing/2014/main" id="{15975204-EBAC-4168-9819-6AF38B1D91A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18" name="TextBox 1">
          <a:extLst>
            <a:ext uri="{FF2B5EF4-FFF2-40B4-BE49-F238E27FC236}">
              <a16:creationId xmlns="" xmlns:a16="http://schemas.microsoft.com/office/drawing/2014/main" id="{D43E65A5-51A2-44CE-9DED-64E34892E4F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19" name="TextBox 1">
          <a:extLst>
            <a:ext uri="{FF2B5EF4-FFF2-40B4-BE49-F238E27FC236}">
              <a16:creationId xmlns="" xmlns:a16="http://schemas.microsoft.com/office/drawing/2014/main" id="{123C01A5-3645-4F2E-A0EB-A7DAC6A7ED4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20" name="TextBox 1">
          <a:extLst>
            <a:ext uri="{FF2B5EF4-FFF2-40B4-BE49-F238E27FC236}">
              <a16:creationId xmlns="" xmlns:a16="http://schemas.microsoft.com/office/drawing/2014/main" id="{C0BD80B3-6AFA-4CEF-BE88-C5881C0E30E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21" name="TextBox 1">
          <a:extLst>
            <a:ext uri="{FF2B5EF4-FFF2-40B4-BE49-F238E27FC236}">
              <a16:creationId xmlns="" xmlns:a16="http://schemas.microsoft.com/office/drawing/2014/main" id="{B8566FBB-C0F9-4856-B157-9CA2C0C3154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22" name="TextBox 1">
          <a:extLst>
            <a:ext uri="{FF2B5EF4-FFF2-40B4-BE49-F238E27FC236}">
              <a16:creationId xmlns="" xmlns:a16="http://schemas.microsoft.com/office/drawing/2014/main" id="{7A06B3EC-8506-40D8-8B77-2800D58BCFA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23" name="TextBox 1">
          <a:extLst>
            <a:ext uri="{FF2B5EF4-FFF2-40B4-BE49-F238E27FC236}">
              <a16:creationId xmlns="" xmlns:a16="http://schemas.microsoft.com/office/drawing/2014/main" id="{F92D242B-7234-4DFA-8ABC-D7C8ED17D55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24" name="TextBox 1">
          <a:extLst>
            <a:ext uri="{FF2B5EF4-FFF2-40B4-BE49-F238E27FC236}">
              <a16:creationId xmlns="" xmlns:a16="http://schemas.microsoft.com/office/drawing/2014/main" id="{5389EFC4-8ADD-484A-8BA2-1A807C64D6E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25" name="TextBox 1">
          <a:extLst>
            <a:ext uri="{FF2B5EF4-FFF2-40B4-BE49-F238E27FC236}">
              <a16:creationId xmlns="" xmlns:a16="http://schemas.microsoft.com/office/drawing/2014/main" id="{56ABC219-3B76-4D46-B1EB-747508805E1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26" name="TextBox 1">
          <a:extLst>
            <a:ext uri="{FF2B5EF4-FFF2-40B4-BE49-F238E27FC236}">
              <a16:creationId xmlns="" xmlns:a16="http://schemas.microsoft.com/office/drawing/2014/main" id="{A5DCDFC4-4BBF-4872-B0E8-A71FB9BFDBD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27" name="TextBox 1">
          <a:extLst>
            <a:ext uri="{FF2B5EF4-FFF2-40B4-BE49-F238E27FC236}">
              <a16:creationId xmlns="" xmlns:a16="http://schemas.microsoft.com/office/drawing/2014/main" id="{4373A20B-EBCE-42BE-A2C1-48CE926F384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28" name="TextBox 1">
          <a:extLst>
            <a:ext uri="{FF2B5EF4-FFF2-40B4-BE49-F238E27FC236}">
              <a16:creationId xmlns="" xmlns:a16="http://schemas.microsoft.com/office/drawing/2014/main" id="{3A899B3A-7F61-4DFB-B5A9-63D915FCC74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29" name="TextBox 1">
          <a:extLst>
            <a:ext uri="{FF2B5EF4-FFF2-40B4-BE49-F238E27FC236}">
              <a16:creationId xmlns="" xmlns:a16="http://schemas.microsoft.com/office/drawing/2014/main" id="{64A43AEC-A952-409F-8709-4C2AAED2A6D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30" name="TextBox 1">
          <a:extLst>
            <a:ext uri="{FF2B5EF4-FFF2-40B4-BE49-F238E27FC236}">
              <a16:creationId xmlns="" xmlns:a16="http://schemas.microsoft.com/office/drawing/2014/main" id="{E14E61BB-DA26-4293-9C27-AED5F1287AD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31" name="TextBox 1">
          <a:extLst>
            <a:ext uri="{FF2B5EF4-FFF2-40B4-BE49-F238E27FC236}">
              <a16:creationId xmlns="" xmlns:a16="http://schemas.microsoft.com/office/drawing/2014/main" id="{17F680B8-4F1E-48A6-A763-4F0498E9172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32" name="TextBox 1">
          <a:extLst>
            <a:ext uri="{FF2B5EF4-FFF2-40B4-BE49-F238E27FC236}">
              <a16:creationId xmlns="" xmlns:a16="http://schemas.microsoft.com/office/drawing/2014/main" id="{B5285873-8524-45C0-AAEB-120200E899A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33" name="TextBox 1">
          <a:extLst>
            <a:ext uri="{FF2B5EF4-FFF2-40B4-BE49-F238E27FC236}">
              <a16:creationId xmlns="" xmlns:a16="http://schemas.microsoft.com/office/drawing/2014/main" id="{1CC8CBA0-27AD-4BA9-AF9F-8251E85B30D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34" name="TextBox 1">
          <a:extLst>
            <a:ext uri="{FF2B5EF4-FFF2-40B4-BE49-F238E27FC236}">
              <a16:creationId xmlns="" xmlns:a16="http://schemas.microsoft.com/office/drawing/2014/main" id="{BC696652-26C8-44E5-BDEE-5C4E23BF31D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35" name="TextBox 1">
          <a:extLst>
            <a:ext uri="{FF2B5EF4-FFF2-40B4-BE49-F238E27FC236}">
              <a16:creationId xmlns="" xmlns:a16="http://schemas.microsoft.com/office/drawing/2014/main" id="{711AE754-D48F-45E4-822E-0DD21EAD854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36" name="TextBox 1">
          <a:extLst>
            <a:ext uri="{FF2B5EF4-FFF2-40B4-BE49-F238E27FC236}">
              <a16:creationId xmlns="" xmlns:a16="http://schemas.microsoft.com/office/drawing/2014/main" id="{C42F0BD8-B488-40C9-B5AB-2A921558364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37" name="TextBox 1">
          <a:extLst>
            <a:ext uri="{FF2B5EF4-FFF2-40B4-BE49-F238E27FC236}">
              <a16:creationId xmlns="" xmlns:a16="http://schemas.microsoft.com/office/drawing/2014/main" id="{1E743768-8F34-4599-9EBD-C6D13574006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38" name="TextBox 1">
          <a:extLst>
            <a:ext uri="{FF2B5EF4-FFF2-40B4-BE49-F238E27FC236}">
              <a16:creationId xmlns="" xmlns:a16="http://schemas.microsoft.com/office/drawing/2014/main" id="{D9884684-94C4-4F20-8E4B-DA4DD7D951E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39" name="TextBox 1">
          <a:extLst>
            <a:ext uri="{FF2B5EF4-FFF2-40B4-BE49-F238E27FC236}">
              <a16:creationId xmlns="" xmlns:a16="http://schemas.microsoft.com/office/drawing/2014/main" id="{7CADAC67-085A-4553-86F1-464FCADE2B3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40" name="TextBox 1">
          <a:extLst>
            <a:ext uri="{FF2B5EF4-FFF2-40B4-BE49-F238E27FC236}">
              <a16:creationId xmlns="" xmlns:a16="http://schemas.microsoft.com/office/drawing/2014/main" id="{12EBAACF-56D1-44E9-A3DF-6F0BE1B979A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41" name="TextBox 1">
          <a:extLst>
            <a:ext uri="{FF2B5EF4-FFF2-40B4-BE49-F238E27FC236}">
              <a16:creationId xmlns="" xmlns:a16="http://schemas.microsoft.com/office/drawing/2014/main" id="{BA504622-7C49-42BD-87B8-223997AEF97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42" name="TextBox 1">
          <a:extLst>
            <a:ext uri="{FF2B5EF4-FFF2-40B4-BE49-F238E27FC236}">
              <a16:creationId xmlns="" xmlns:a16="http://schemas.microsoft.com/office/drawing/2014/main" id="{478F03D8-CB93-49C1-952C-06CA3CD7273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43" name="TextBox 1">
          <a:extLst>
            <a:ext uri="{FF2B5EF4-FFF2-40B4-BE49-F238E27FC236}">
              <a16:creationId xmlns="" xmlns:a16="http://schemas.microsoft.com/office/drawing/2014/main" id="{A0F8D20A-5A6A-491D-A7B6-DA4E7A9080E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44" name="TextBox 1">
          <a:extLst>
            <a:ext uri="{FF2B5EF4-FFF2-40B4-BE49-F238E27FC236}">
              <a16:creationId xmlns="" xmlns:a16="http://schemas.microsoft.com/office/drawing/2014/main" id="{2C914364-E68D-47DF-8523-C8EF6420712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45" name="TextBox 1">
          <a:extLst>
            <a:ext uri="{FF2B5EF4-FFF2-40B4-BE49-F238E27FC236}">
              <a16:creationId xmlns="" xmlns:a16="http://schemas.microsoft.com/office/drawing/2014/main" id="{CF1B6399-D227-4C07-B175-57E6B03EDC6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46" name="TextBox 1">
          <a:extLst>
            <a:ext uri="{FF2B5EF4-FFF2-40B4-BE49-F238E27FC236}">
              <a16:creationId xmlns="" xmlns:a16="http://schemas.microsoft.com/office/drawing/2014/main" id="{9F1E0E7C-A55A-4849-A17F-D7B6784B4AE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47" name="TextBox 1">
          <a:extLst>
            <a:ext uri="{FF2B5EF4-FFF2-40B4-BE49-F238E27FC236}">
              <a16:creationId xmlns="" xmlns:a16="http://schemas.microsoft.com/office/drawing/2014/main" id="{FA73033B-04CF-469C-AB55-EF33AC7DA73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48" name="TextBox 1">
          <a:extLst>
            <a:ext uri="{FF2B5EF4-FFF2-40B4-BE49-F238E27FC236}">
              <a16:creationId xmlns="" xmlns:a16="http://schemas.microsoft.com/office/drawing/2014/main" id="{2CA5BD69-56E6-4E4D-8659-CF4B9187442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49" name="TextBox 1">
          <a:extLst>
            <a:ext uri="{FF2B5EF4-FFF2-40B4-BE49-F238E27FC236}">
              <a16:creationId xmlns="" xmlns:a16="http://schemas.microsoft.com/office/drawing/2014/main" id="{D574BC62-1FEC-459B-8338-3668B08BEBB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50" name="TextBox 1">
          <a:extLst>
            <a:ext uri="{FF2B5EF4-FFF2-40B4-BE49-F238E27FC236}">
              <a16:creationId xmlns="" xmlns:a16="http://schemas.microsoft.com/office/drawing/2014/main" id="{DFA3DF50-4CB8-49F3-9BFB-CDD6D1C4BAE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51" name="TextBox 1">
          <a:extLst>
            <a:ext uri="{FF2B5EF4-FFF2-40B4-BE49-F238E27FC236}">
              <a16:creationId xmlns="" xmlns:a16="http://schemas.microsoft.com/office/drawing/2014/main" id="{60615546-1B84-4F26-AFF4-2A14F99C647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52" name="TextBox 1">
          <a:extLst>
            <a:ext uri="{FF2B5EF4-FFF2-40B4-BE49-F238E27FC236}">
              <a16:creationId xmlns="" xmlns:a16="http://schemas.microsoft.com/office/drawing/2014/main" id="{58A7D7EA-FF87-48F8-B1AA-E36716EDDBD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53" name="TextBox 1">
          <a:extLst>
            <a:ext uri="{FF2B5EF4-FFF2-40B4-BE49-F238E27FC236}">
              <a16:creationId xmlns="" xmlns:a16="http://schemas.microsoft.com/office/drawing/2014/main" id="{8FE65BE0-6AA2-42FE-9A77-8846A4DD84D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54" name="TextBox 1">
          <a:extLst>
            <a:ext uri="{FF2B5EF4-FFF2-40B4-BE49-F238E27FC236}">
              <a16:creationId xmlns="" xmlns:a16="http://schemas.microsoft.com/office/drawing/2014/main" id="{07E16A53-D542-4D35-9E23-97A39DF6A3B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55" name="TextBox 1">
          <a:extLst>
            <a:ext uri="{FF2B5EF4-FFF2-40B4-BE49-F238E27FC236}">
              <a16:creationId xmlns="" xmlns:a16="http://schemas.microsoft.com/office/drawing/2014/main" id="{BC754E90-9227-4734-B0C5-4E141145360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56" name="TextBox 1">
          <a:extLst>
            <a:ext uri="{FF2B5EF4-FFF2-40B4-BE49-F238E27FC236}">
              <a16:creationId xmlns="" xmlns:a16="http://schemas.microsoft.com/office/drawing/2014/main" id="{A248C5BA-12DE-44F2-BDF2-E05C406B3CC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57" name="TextBox 1">
          <a:extLst>
            <a:ext uri="{FF2B5EF4-FFF2-40B4-BE49-F238E27FC236}">
              <a16:creationId xmlns="" xmlns:a16="http://schemas.microsoft.com/office/drawing/2014/main" id="{5D87027D-0901-47DB-8989-FC5A2D44A67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58" name="TextBox 1">
          <a:extLst>
            <a:ext uri="{FF2B5EF4-FFF2-40B4-BE49-F238E27FC236}">
              <a16:creationId xmlns="" xmlns:a16="http://schemas.microsoft.com/office/drawing/2014/main" id="{64E79C9D-74D2-446B-BD31-7EE1FC5180B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59" name="TextBox 1">
          <a:extLst>
            <a:ext uri="{FF2B5EF4-FFF2-40B4-BE49-F238E27FC236}">
              <a16:creationId xmlns="" xmlns:a16="http://schemas.microsoft.com/office/drawing/2014/main" id="{20391EDC-5402-441C-A3DD-89059650AF1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60" name="TextBox 1">
          <a:extLst>
            <a:ext uri="{FF2B5EF4-FFF2-40B4-BE49-F238E27FC236}">
              <a16:creationId xmlns="" xmlns:a16="http://schemas.microsoft.com/office/drawing/2014/main" id="{D5B6CB1C-DAF3-47AE-A7D7-15748668978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61" name="TextBox 1">
          <a:extLst>
            <a:ext uri="{FF2B5EF4-FFF2-40B4-BE49-F238E27FC236}">
              <a16:creationId xmlns="" xmlns:a16="http://schemas.microsoft.com/office/drawing/2014/main" id="{D7040CA6-D007-446A-9B4B-BCFBED8CAAF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62" name="TextBox 1">
          <a:extLst>
            <a:ext uri="{FF2B5EF4-FFF2-40B4-BE49-F238E27FC236}">
              <a16:creationId xmlns="" xmlns:a16="http://schemas.microsoft.com/office/drawing/2014/main" id="{F4685D6E-9DCB-46EE-B632-586E64065EF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63" name="TextBox 1">
          <a:extLst>
            <a:ext uri="{FF2B5EF4-FFF2-40B4-BE49-F238E27FC236}">
              <a16:creationId xmlns="" xmlns:a16="http://schemas.microsoft.com/office/drawing/2014/main" id="{69208106-4334-4FFD-959C-EC002783A15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64" name="TextBox 1">
          <a:extLst>
            <a:ext uri="{FF2B5EF4-FFF2-40B4-BE49-F238E27FC236}">
              <a16:creationId xmlns="" xmlns:a16="http://schemas.microsoft.com/office/drawing/2014/main" id="{0A0ECAD1-35D1-4F56-AEA5-12C278D6CCB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65" name="TextBox 1">
          <a:extLst>
            <a:ext uri="{FF2B5EF4-FFF2-40B4-BE49-F238E27FC236}">
              <a16:creationId xmlns="" xmlns:a16="http://schemas.microsoft.com/office/drawing/2014/main" id="{138B0BF8-D001-49F8-BEE1-5266A3CE9FB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66" name="TextBox 1">
          <a:extLst>
            <a:ext uri="{FF2B5EF4-FFF2-40B4-BE49-F238E27FC236}">
              <a16:creationId xmlns="" xmlns:a16="http://schemas.microsoft.com/office/drawing/2014/main" id="{79DFAF60-2A95-441F-A73F-EB081A7F4F0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67" name="TextBox 1">
          <a:extLst>
            <a:ext uri="{FF2B5EF4-FFF2-40B4-BE49-F238E27FC236}">
              <a16:creationId xmlns="" xmlns:a16="http://schemas.microsoft.com/office/drawing/2014/main" id="{D9A86ADD-B8D4-4526-AD6A-04EA263B711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68" name="TextBox 1">
          <a:extLst>
            <a:ext uri="{FF2B5EF4-FFF2-40B4-BE49-F238E27FC236}">
              <a16:creationId xmlns="" xmlns:a16="http://schemas.microsoft.com/office/drawing/2014/main" id="{6E4A20AA-9DD6-42D5-9D10-A919B962E3E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69" name="TextBox 1">
          <a:extLst>
            <a:ext uri="{FF2B5EF4-FFF2-40B4-BE49-F238E27FC236}">
              <a16:creationId xmlns="" xmlns:a16="http://schemas.microsoft.com/office/drawing/2014/main" id="{10476EE0-AEF1-4BE1-BF74-DBD5B112A1E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70" name="TextBox 1">
          <a:extLst>
            <a:ext uri="{FF2B5EF4-FFF2-40B4-BE49-F238E27FC236}">
              <a16:creationId xmlns="" xmlns:a16="http://schemas.microsoft.com/office/drawing/2014/main" id="{0A54B35C-4C83-4C78-96C4-A563652B175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71" name="TextBox 1">
          <a:extLst>
            <a:ext uri="{FF2B5EF4-FFF2-40B4-BE49-F238E27FC236}">
              <a16:creationId xmlns="" xmlns:a16="http://schemas.microsoft.com/office/drawing/2014/main" id="{2EDC34A6-D48F-48B9-97DB-BB29A1F5FAD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72" name="TextBox 1">
          <a:extLst>
            <a:ext uri="{FF2B5EF4-FFF2-40B4-BE49-F238E27FC236}">
              <a16:creationId xmlns="" xmlns:a16="http://schemas.microsoft.com/office/drawing/2014/main" id="{902F660E-0595-415D-9B21-99E0089FDFA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73" name="TextBox 1">
          <a:extLst>
            <a:ext uri="{FF2B5EF4-FFF2-40B4-BE49-F238E27FC236}">
              <a16:creationId xmlns="" xmlns:a16="http://schemas.microsoft.com/office/drawing/2014/main" id="{4A9091D7-BB9A-4071-8FD2-84217377E3A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74" name="TextBox 1">
          <a:extLst>
            <a:ext uri="{FF2B5EF4-FFF2-40B4-BE49-F238E27FC236}">
              <a16:creationId xmlns="" xmlns:a16="http://schemas.microsoft.com/office/drawing/2014/main" id="{61284BB4-C075-4D92-9ECE-403729488DD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75" name="TextBox 1">
          <a:extLst>
            <a:ext uri="{FF2B5EF4-FFF2-40B4-BE49-F238E27FC236}">
              <a16:creationId xmlns="" xmlns:a16="http://schemas.microsoft.com/office/drawing/2014/main" id="{8A55A543-93A4-4EB5-A6B0-D71DCCD4A9B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76" name="TextBox 1">
          <a:extLst>
            <a:ext uri="{FF2B5EF4-FFF2-40B4-BE49-F238E27FC236}">
              <a16:creationId xmlns="" xmlns:a16="http://schemas.microsoft.com/office/drawing/2014/main" id="{C42CCBEB-7243-463F-B4C4-C3FB6826CDA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77" name="TextBox 1">
          <a:extLst>
            <a:ext uri="{FF2B5EF4-FFF2-40B4-BE49-F238E27FC236}">
              <a16:creationId xmlns="" xmlns:a16="http://schemas.microsoft.com/office/drawing/2014/main" id="{CAEC3025-41EE-4847-B245-7825F20C9AE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78" name="TextBox 1">
          <a:extLst>
            <a:ext uri="{FF2B5EF4-FFF2-40B4-BE49-F238E27FC236}">
              <a16:creationId xmlns="" xmlns:a16="http://schemas.microsoft.com/office/drawing/2014/main" id="{6DBD236A-6B14-4162-8AE6-366B5CA04FA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79" name="TextBox 1">
          <a:extLst>
            <a:ext uri="{FF2B5EF4-FFF2-40B4-BE49-F238E27FC236}">
              <a16:creationId xmlns="" xmlns:a16="http://schemas.microsoft.com/office/drawing/2014/main" id="{79DBD644-2E5A-49DD-9D91-0531DE7349D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80" name="TextBox 1">
          <a:extLst>
            <a:ext uri="{FF2B5EF4-FFF2-40B4-BE49-F238E27FC236}">
              <a16:creationId xmlns="" xmlns:a16="http://schemas.microsoft.com/office/drawing/2014/main" id="{DAB6902F-4C92-4FFF-8E23-B9D5660A6AB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81" name="TextBox 1">
          <a:extLst>
            <a:ext uri="{FF2B5EF4-FFF2-40B4-BE49-F238E27FC236}">
              <a16:creationId xmlns="" xmlns:a16="http://schemas.microsoft.com/office/drawing/2014/main" id="{87BBBBCA-9760-40D0-9E7F-32A304A135D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82" name="TextBox 1">
          <a:extLst>
            <a:ext uri="{FF2B5EF4-FFF2-40B4-BE49-F238E27FC236}">
              <a16:creationId xmlns="" xmlns:a16="http://schemas.microsoft.com/office/drawing/2014/main" id="{82603B98-A069-4528-82B0-16D33B8029F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83" name="TextBox 1">
          <a:extLst>
            <a:ext uri="{FF2B5EF4-FFF2-40B4-BE49-F238E27FC236}">
              <a16:creationId xmlns="" xmlns:a16="http://schemas.microsoft.com/office/drawing/2014/main" id="{EBB25072-5556-49F5-BCE1-9FF23129F67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84" name="TextBox 1">
          <a:extLst>
            <a:ext uri="{FF2B5EF4-FFF2-40B4-BE49-F238E27FC236}">
              <a16:creationId xmlns="" xmlns:a16="http://schemas.microsoft.com/office/drawing/2014/main" id="{9091022B-6513-4B1A-B44D-7DC5E03271D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85" name="TextBox 1">
          <a:extLst>
            <a:ext uri="{FF2B5EF4-FFF2-40B4-BE49-F238E27FC236}">
              <a16:creationId xmlns="" xmlns:a16="http://schemas.microsoft.com/office/drawing/2014/main" id="{4C68918F-AFF4-4411-BE70-43A9D939545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86" name="TextBox 1">
          <a:extLst>
            <a:ext uri="{FF2B5EF4-FFF2-40B4-BE49-F238E27FC236}">
              <a16:creationId xmlns="" xmlns:a16="http://schemas.microsoft.com/office/drawing/2014/main" id="{AB32AE75-C46B-4048-A054-023F4466D01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87" name="TextBox 1">
          <a:extLst>
            <a:ext uri="{FF2B5EF4-FFF2-40B4-BE49-F238E27FC236}">
              <a16:creationId xmlns="" xmlns:a16="http://schemas.microsoft.com/office/drawing/2014/main" id="{93431F6F-A7E7-4FBF-A3F0-47FEBBFA88B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88" name="TextBox 1">
          <a:extLst>
            <a:ext uri="{FF2B5EF4-FFF2-40B4-BE49-F238E27FC236}">
              <a16:creationId xmlns="" xmlns:a16="http://schemas.microsoft.com/office/drawing/2014/main" id="{38329E49-8DB4-4900-B6FF-5CB62C3DF22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89" name="TextBox 1">
          <a:extLst>
            <a:ext uri="{FF2B5EF4-FFF2-40B4-BE49-F238E27FC236}">
              <a16:creationId xmlns="" xmlns:a16="http://schemas.microsoft.com/office/drawing/2014/main" id="{137823D8-DEA6-4B5F-8EAB-C5DA4EA170D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90" name="TextBox 1">
          <a:extLst>
            <a:ext uri="{FF2B5EF4-FFF2-40B4-BE49-F238E27FC236}">
              <a16:creationId xmlns="" xmlns:a16="http://schemas.microsoft.com/office/drawing/2014/main" id="{7E053A65-ED47-44D4-9D81-4130F5B5923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91" name="TextBox 1">
          <a:extLst>
            <a:ext uri="{FF2B5EF4-FFF2-40B4-BE49-F238E27FC236}">
              <a16:creationId xmlns="" xmlns:a16="http://schemas.microsoft.com/office/drawing/2014/main" id="{67AFBF63-4AE9-47A4-AE07-C11420941A3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92" name="TextBox 1">
          <a:extLst>
            <a:ext uri="{FF2B5EF4-FFF2-40B4-BE49-F238E27FC236}">
              <a16:creationId xmlns="" xmlns:a16="http://schemas.microsoft.com/office/drawing/2014/main" id="{E5E24532-CCEA-43FE-8B47-5C32AAB3E84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93" name="TextBox 1">
          <a:extLst>
            <a:ext uri="{FF2B5EF4-FFF2-40B4-BE49-F238E27FC236}">
              <a16:creationId xmlns="" xmlns:a16="http://schemas.microsoft.com/office/drawing/2014/main" id="{02716F63-2B77-433E-B8AA-754F7D9653D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94" name="TextBox 1">
          <a:extLst>
            <a:ext uri="{FF2B5EF4-FFF2-40B4-BE49-F238E27FC236}">
              <a16:creationId xmlns="" xmlns:a16="http://schemas.microsoft.com/office/drawing/2014/main" id="{E10EC3B1-2DE0-430A-B926-35DD0C52965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95" name="TextBox 1">
          <a:extLst>
            <a:ext uri="{FF2B5EF4-FFF2-40B4-BE49-F238E27FC236}">
              <a16:creationId xmlns="" xmlns:a16="http://schemas.microsoft.com/office/drawing/2014/main" id="{FF3FD008-55D0-4B9D-A3E7-D15E5AA9A94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96" name="TextBox 1">
          <a:extLst>
            <a:ext uri="{FF2B5EF4-FFF2-40B4-BE49-F238E27FC236}">
              <a16:creationId xmlns="" xmlns:a16="http://schemas.microsoft.com/office/drawing/2014/main" id="{03FCF55C-8EF2-418F-B54D-7524FDCE615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97" name="TextBox 1">
          <a:extLst>
            <a:ext uri="{FF2B5EF4-FFF2-40B4-BE49-F238E27FC236}">
              <a16:creationId xmlns="" xmlns:a16="http://schemas.microsoft.com/office/drawing/2014/main" id="{729BBCD2-08EE-4B2E-8F1A-BBA9A6B4C5A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98" name="TextBox 1">
          <a:extLst>
            <a:ext uri="{FF2B5EF4-FFF2-40B4-BE49-F238E27FC236}">
              <a16:creationId xmlns="" xmlns:a16="http://schemas.microsoft.com/office/drawing/2014/main" id="{978E9650-CF2C-427B-9E50-604151A8825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99" name="TextBox 1">
          <a:extLst>
            <a:ext uri="{FF2B5EF4-FFF2-40B4-BE49-F238E27FC236}">
              <a16:creationId xmlns="" xmlns:a16="http://schemas.microsoft.com/office/drawing/2014/main" id="{768DF405-8818-4417-9F9D-38A8B296CE1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00" name="TextBox 1">
          <a:extLst>
            <a:ext uri="{FF2B5EF4-FFF2-40B4-BE49-F238E27FC236}">
              <a16:creationId xmlns="" xmlns:a16="http://schemas.microsoft.com/office/drawing/2014/main" id="{E5247B7D-2C9E-417F-BD81-4A6175DAF47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01" name="TextBox 1">
          <a:extLst>
            <a:ext uri="{FF2B5EF4-FFF2-40B4-BE49-F238E27FC236}">
              <a16:creationId xmlns="" xmlns:a16="http://schemas.microsoft.com/office/drawing/2014/main" id="{6FE7A765-658C-461C-8FFF-EE66257732A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02" name="TextBox 1">
          <a:extLst>
            <a:ext uri="{FF2B5EF4-FFF2-40B4-BE49-F238E27FC236}">
              <a16:creationId xmlns="" xmlns:a16="http://schemas.microsoft.com/office/drawing/2014/main" id="{6ABE4844-9146-4FB3-B7EB-FEB220DE36A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03" name="TextBox 1">
          <a:extLst>
            <a:ext uri="{FF2B5EF4-FFF2-40B4-BE49-F238E27FC236}">
              <a16:creationId xmlns="" xmlns:a16="http://schemas.microsoft.com/office/drawing/2014/main" id="{E38A1531-A472-4B95-AB62-19A28A6E9BB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04" name="TextBox 1">
          <a:extLst>
            <a:ext uri="{FF2B5EF4-FFF2-40B4-BE49-F238E27FC236}">
              <a16:creationId xmlns="" xmlns:a16="http://schemas.microsoft.com/office/drawing/2014/main" id="{56AED85E-052A-4143-AF44-41462419C15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05" name="TextBox 1">
          <a:extLst>
            <a:ext uri="{FF2B5EF4-FFF2-40B4-BE49-F238E27FC236}">
              <a16:creationId xmlns="" xmlns:a16="http://schemas.microsoft.com/office/drawing/2014/main" id="{046DB82D-082F-455F-86B9-12D3E1D458C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06" name="TextBox 1">
          <a:extLst>
            <a:ext uri="{FF2B5EF4-FFF2-40B4-BE49-F238E27FC236}">
              <a16:creationId xmlns="" xmlns:a16="http://schemas.microsoft.com/office/drawing/2014/main" id="{103986E0-A25E-4621-8E68-390B5336A86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07" name="TextBox 1">
          <a:extLst>
            <a:ext uri="{FF2B5EF4-FFF2-40B4-BE49-F238E27FC236}">
              <a16:creationId xmlns="" xmlns:a16="http://schemas.microsoft.com/office/drawing/2014/main" id="{055E349E-8FF8-4134-BC5F-2146602CCAC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08" name="TextBox 1">
          <a:extLst>
            <a:ext uri="{FF2B5EF4-FFF2-40B4-BE49-F238E27FC236}">
              <a16:creationId xmlns="" xmlns:a16="http://schemas.microsoft.com/office/drawing/2014/main" id="{C94CCA70-0522-4089-A99B-278A1638CD0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09" name="TextBox 1">
          <a:extLst>
            <a:ext uri="{FF2B5EF4-FFF2-40B4-BE49-F238E27FC236}">
              <a16:creationId xmlns="" xmlns:a16="http://schemas.microsoft.com/office/drawing/2014/main" id="{4A98E25E-2815-42E4-BF03-3454036AB5B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10" name="TextBox 1">
          <a:extLst>
            <a:ext uri="{FF2B5EF4-FFF2-40B4-BE49-F238E27FC236}">
              <a16:creationId xmlns="" xmlns:a16="http://schemas.microsoft.com/office/drawing/2014/main" id="{5A17B44A-05A9-4E1F-9163-4414FCB72C9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11" name="TextBox 1">
          <a:extLst>
            <a:ext uri="{FF2B5EF4-FFF2-40B4-BE49-F238E27FC236}">
              <a16:creationId xmlns="" xmlns:a16="http://schemas.microsoft.com/office/drawing/2014/main" id="{360BB9E1-2EBC-4F30-9FFC-B09462AF054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12" name="TextBox 1">
          <a:extLst>
            <a:ext uri="{FF2B5EF4-FFF2-40B4-BE49-F238E27FC236}">
              <a16:creationId xmlns="" xmlns:a16="http://schemas.microsoft.com/office/drawing/2014/main" id="{D73F85F4-7ACE-42D2-9312-69689CF9D67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13" name="TextBox 1">
          <a:extLst>
            <a:ext uri="{FF2B5EF4-FFF2-40B4-BE49-F238E27FC236}">
              <a16:creationId xmlns="" xmlns:a16="http://schemas.microsoft.com/office/drawing/2014/main" id="{2DEC4D58-E726-4A75-8D2C-07D21ADE8BC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14" name="TextBox 1">
          <a:extLst>
            <a:ext uri="{FF2B5EF4-FFF2-40B4-BE49-F238E27FC236}">
              <a16:creationId xmlns="" xmlns:a16="http://schemas.microsoft.com/office/drawing/2014/main" id="{44751132-3F60-4A2D-B360-1CEC8E2C92E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15" name="TextBox 1">
          <a:extLst>
            <a:ext uri="{FF2B5EF4-FFF2-40B4-BE49-F238E27FC236}">
              <a16:creationId xmlns="" xmlns:a16="http://schemas.microsoft.com/office/drawing/2014/main" id="{957B9217-C050-43D8-9CDB-679EAD3BE62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16" name="TextBox 1">
          <a:extLst>
            <a:ext uri="{FF2B5EF4-FFF2-40B4-BE49-F238E27FC236}">
              <a16:creationId xmlns="" xmlns:a16="http://schemas.microsoft.com/office/drawing/2014/main" id="{BBBFC884-3C72-43EB-AE77-C4C03A87471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17" name="TextBox 1">
          <a:extLst>
            <a:ext uri="{FF2B5EF4-FFF2-40B4-BE49-F238E27FC236}">
              <a16:creationId xmlns="" xmlns:a16="http://schemas.microsoft.com/office/drawing/2014/main" id="{08B5AE65-2DFA-46D0-94D8-B5ABE609975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18" name="TextBox 1">
          <a:extLst>
            <a:ext uri="{FF2B5EF4-FFF2-40B4-BE49-F238E27FC236}">
              <a16:creationId xmlns="" xmlns:a16="http://schemas.microsoft.com/office/drawing/2014/main" id="{EE68334E-38A0-4B67-BA04-F85B957AFEE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19" name="TextBox 1">
          <a:extLst>
            <a:ext uri="{FF2B5EF4-FFF2-40B4-BE49-F238E27FC236}">
              <a16:creationId xmlns="" xmlns:a16="http://schemas.microsoft.com/office/drawing/2014/main" id="{E9CD343E-9072-4B6F-82A2-07085263C00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20" name="TextBox 1">
          <a:extLst>
            <a:ext uri="{FF2B5EF4-FFF2-40B4-BE49-F238E27FC236}">
              <a16:creationId xmlns="" xmlns:a16="http://schemas.microsoft.com/office/drawing/2014/main" id="{B413547B-612D-41C3-8147-D07F189B5FD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21" name="TextBox 1">
          <a:extLst>
            <a:ext uri="{FF2B5EF4-FFF2-40B4-BE49-F238E27FC236}">
              <a16:creationId xmlns="" xmlns:a16="http://schemas.microsoft.com/office/drawing/2014/main" id="{7EAA655D-CF97-4758-BD46-1D8C53A40C4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22" name="TextBox 1">
          <a:extLst>
            <a:ext uri="{FF2B5EF4-FFF2-40B4-BE49-F238E27FC236}">
              <a16:creationId xmlns="" xmlns:a16="http://schemas.microsoft.com/office/drawing/2014/main" id="{671CEFA2-F675-470C-891D-B03A31C3AE3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23" name="TextBox 1">
          <a:extLst>
            <a:ext uri="{FF2B5EF4-FFF2-40B4-BE49-F238E27FC236}">
              <a16:creationId xmlns="" xmlns:a16="http://schemas.microsoft.com/office/drawing/2014/main" id="{5279D981-A538-4C4B-BE67-B43C27493EC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24" name="TextBox 1">
          <a:extLst>
            <a:ext uri="{FF2B5EF4-FFF2-40B4-BE49-F238E27FC236}">
              <a16:creationId xmlns="" xmlns:a16="http://schemas.microsoft.com/office/drawing/2014/main" id="{590938B0-4E95-48D2-899E-41124154831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25" name="TextBox 1">
          <a:extLst>
            <a:ext uri="{FF2B5EF4-FFF2-40B4-BE49-F238E27FC236}">
              <a16:creationId xmlns="" xmlns:a16="http://schemas.microsoft.com/office/drawing/2014/main" id="{6FE03278-2F5E-4F7D-9A39-BBA7BB8FCB9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26" name="TextBox 1">
          <a:extLst>
            <a:ext uri="{FF2B5EF4-FFF2-40B4-BE49-F238E27FC236}">
              <a16:creationId xmlns="" xmlns:a16="http://schemas.microsoft.com/office/drawing/2014/main" id="{9734D746-2C61-4AA0-B242-714FAC08A01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27" name="TextBox 1">
          <a:extLst>
            <a:ext uri="{FF2B5EF4-FFF2-40B4-BE49-F238E27FC236}">
              <a16:creationId xmlns="" xmlns:a16="http://schemas.microsoft.com/office/drawing/2014/main" id="{01DF03AB-7738-40B9-810A-BCDFD058F97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28" name="TextBox 1">
          <a:extLst>
            <a:ext uri="{FF2B5EF4-FFF2-40B4-BE49-F238E27FC236}">
              <a16:creationId xmlns="" xmlns:a16="http://schemas.microsoft.com/office/drawing/2014/main" id="{985166C3-5E6E-428A-ABBC-65E499212E6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29" name="TextBox 1">
          <a:extLst>
            <a:ext uri="{FF2B5EF4-FFF2-40B4-BE49-F238E27FC236}">
              <a16:creationId xmlns="" xmlns:a16="http://schemas.microsoft.com/office/drawing/2014/main" id="{2D500E73-E617-4791-9885-4A144A6476D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30" name="TextBox 1">
          <a:extLst>
            <a:ext uri="{FF2B5EF4-FFF2-40B4-BE49-F238E27FC236}">
              <a16:creationId xmlns="" xmlns:a16="http://schemas.microsoft.com/office/drawing/2014/main" id="{61374370-25BA-4C1A-962A-6A609F6DAA7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31" name="TextBox 1">
          <a:extLst>
            <a:ext uri="{FF2B5EF4-FFF2-40B4-BE49-F238E27FC236}">
              <a16:creationId xmlns="" xmlns:a16="http://schemas.microsoft.com/office/drawing/2014/main" id="{6F0692B6-5247-4DB7-8840-D08B52B87F2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32" name="TextBox 1">
          <a:extLst>
            <a:ext uri="{FF2B5EF4-FFF2-40B4-BE49-F238E27FC236}">
              <a16:creationId xmlns="" xmlns:a16="http://schemas.microsoft.com/office/drawing/2014/main" id="{3D9ED8E4-5D16-47FB-9D0C-D3DAB606FA4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33" name="TextBox 1">
          <a:extLst>
            <a:ext uri="{FF2B5EF4-FFF2-40B4-BE49-F238E27FC236}">
              <a16:creationId xmlns="" xmlns:a16="http://schemas.microsoft.com/office/drawing/2014/main" id="{CF4FE7A8-9F12-4EC2-95E3-F0A207F3A6E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34" name="TextBox 1">
          <a:extLst>
            <a:ext uri="{FF2B5EF4-FFF2-40B4-BE49-F238E27FC236}">
              <a16:creationId xmlns="" xmlns:a16="http://schemas.microsoft.com/office/drawing/2014/main" id="{34B1085B-220F-46BC-86B0-A4E4E6E3B6A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35" name="TextBox 1">
          <a:extLst>
            <a:ext uri="{FF2B5EF4-FFF2-40B4-BE49-F238E27FC236}">
              <a16:creationId xmlns="" xmlns:a16="http://schemas.microsoft.com/office/drawing/2014/main" id="{1F0F5673-2696-4938-91D5-C9492847B7F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36" name="TextBox 1">
          <a:extLst>
            <a:ext uri="{FF2B5EF4-FFF2-40B4-BE49-F238E27FC236}">
              <a16:creationId xmlns="" xmlns:a16="http://schemas.microsoft.com/office/drawing/2014/main" id="{69B7379A-52BC-4DAE-BBD0-4EFD1A77AF1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37" name="TextBox 1">
          <a:extLst>
            <a:ext uri="{FF2B5EF4-FFF2-40B4-BE49-F238E27FC236}">
              <a16:creationId xmlns="" xmlns:a16="http://schemas.microsoft.com/office/drawing/2014/main" id="{7D614D09-1CE3-49A1-AF82-4E33F8C2DD0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38" name="TextBox 1">
          <a:extLst>
            <a:ext uri="{FF2B5EF4-FFF2-40B4-BE49-F238E27FC236}">
              <a16:creationId xmlns="" xmlns:a16="http://schemas.microsoft.com/office/drawing/2014/main" id="{CF902F32-1D14-47EB-9E1F-D0DED3A9EB5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39" name="TextBox 1">
          <a:extLst>
            <a:ext uri="{FF2B5EF4-FFF2-40B4-BE49-F238E27FC236}">
              <a16:creationId xmlns="" xmlns:a16="http://schemas.microsoft.com/office/drawing/2014/main" id="{6316F0D4-E474-4CE9-8E7B-5820A7181A1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40" name="TextBox 1">
          <a:extLst>
            <a:ext uri="{FF2B5EF4-FFF2-40B4-BE49-F238E27FC236}">
              <a16:creationId xmlns="" xmlns:a16="http://schemas.microsoft.com/office/drawing/2014/main" id="{0F04D1C4-18A5-41DD-B9CB-D9C68F90B5F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41" name="TextBox 1">
          <a:extLst>
            <a:ext uri="{FF2B5EF4-FFF2-40B4-BE49-F238E27FC236}">
              <a16:creationId xmlns="" xmlns:a16="http://schemas.microsoft.com/office/drawing/2014/main" id="{6C1C96F8-F862-48B8-BBF5-ED58571CC6C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42" name="TextBox 1">
          <a:extLst>
            <a:ext uri="{FF2B5EF4-FFF2-40B4-BE49-F238E27FC236}">
              <a16:creationId xmlns="" xmlns:a16="http://schemas.microsoft.com/office/drawing/2014/main" id="{91C8C142-A186-4EED-A610-897F9A8AF96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43" name="TextBox 1">
          <a:extLst>
            <a:ext uri="{FF2B5EF4-FFF2-40B4-BE49-F238E27FC236}">
              <a16:creationId xmlns="" xmlns:a16="http://schemas.microsoft.com/office/drawing/2014/main" id="{1347A280-72CE-4FD6-BEB6-093C9E425FD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44" name="TextBox 1">
          <a:extLst>
            <a:ext uri="{FF2B5EF4-FFF2-40B4-BE49-F238E27FC236}">
              <a16:creationId xmlns="" xmlns:a16="http://schemas.microsoft.com/office/drawing/2014/main" id="{15F960EC-204B-46F5-A6F5-BB3EE0E0BD1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45" name="TextBox 1">
          <a:extLst>
            <a:ext uri="{FF2B5EF4-FFF2-40B4-BE49-F238E27FC236}">
              <a16:creationId xmlns="" xmlns:a16="http://schemas.microsoft.com/office/drawing/2014/main" id="{1F23D721-9DF7-481B-9515-F167B271AE9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46" name="TextBox 1">
          <a:extLst>
            <a:ext uri="{FF2B5EF4-FFF2-40B4-BE49-F238E27FC236}">
              <a16:creationId xmlns="" xmlns:a16="http://schemas.microsoft.com/office/drawing/2014/main" id="{C7C99868-B5E9-4923-890B-851EB2B3264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47" name="TextBox 1">
          <a:extLst>
            <a:ext uri="{FF2B5EF4-FFF2-40B4-BE49-F238E27FC236}">
              <a16:creationId xmlns="" xmlns:a16="http://schemas.microsoft.com/office/drawing/2014/main" id="{D0C90624-9AE3-4E50-A815-31665AAA162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48" name="TextBox 1">
          <a:extLst>
            <a:ext uri="{FF2B5EF4-FFF2-40B4-BE49-F238E27FC236}">
              <a16:creationId xmlns="" xmlns:a16="http://schemas.microsoft.com/office/drawing/2014/main" id="{ACCD6CC2-06CC-472E-ACA1-0732D011F20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49" name="TextBox 1">
          <a:extLst>
            <a:ext uri="{FF2B5EF4-FFF2-40B4-BE49-F238E27FC236}">
              <a16:creationId xmlns="" xmlns:a16="http://schemas.microsoft.com/office/drawing/2014/main" id="{25263F50-987E-4CDE-A6D9-322515C45C6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50" name="TextBox 1">
          <a:extLst>
            <a:ext uri="{FF2B5EF4-FFF2-40B4-BE49-F238E27FC236}">
              <a16:creationId xmlns="" xmlns:a16="http://schemas.microsoft.com/office/drawing/2014/main" id="{B35B8022-B526-4179-9808-E97666B3BC8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51" name="TextBox 1">
          <a:extLst>
            <a:ext uri="{FF2B5EF4-FFF2-40B4-BE49-F238E27FC236}">
              <a16:creationId xmlns="" xmlns:a16="http://schemas.microsoft.com/office/drawing/2014/main" id="{792D47D0-0F94-4671-BDCD-4A5738BC295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52" name="TextBox 1">
          <a:extLst>
            <a:ext uri="{FF2B5EF4-FFF2-40B4-BE49-F238E27FC236}">
              <a16:creationId xmlns="" xmlns:a16="http://schemas.microsoft.com/office/drawing/2014/main" id="{AD9B7032-D947-4903-9490-6888BD20C9A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53" name="TextBox 1">
          <a:extLst>
            <a:ext uri="{FF2B5EF4-FFF2-40B4-BE49-F238E27FC236}">
              <a16:creationId xmlns="" xmlns:a16="http://schemas.microsoft.com/office/drawing/2014/main" id="{ACFB77A4-BCAB-47DC-85B0-F8E8B9ECD07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54" name="TextBox 1">
          <a:extLst>
            <a:ext uri="{FF2B5EF4-FFF2-40B4-BE49-F238E27FC236}">
              <a16:creationId xmlns="" xmlns:a16="http://schemas.microsoft.com/office/drawing/2014/main" id="{D4AAF2CF-9C42-4EDD-9F9A-0BACF0AF282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55" name="TextBox 1">
          <a:extLst>
            <a:ext uri="{FF2B5EF4-FFF2-40B4-BE49-F238E27FC236}">
              <a16:creationId xmlns="" xmlns:a16="http://schemas.microsoft.com/office/drawing/2014/main" id="{1C5B829E-5195-452F-906B-C7490737351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56" name="TextBox 1">
          <a:extLst>
            <a:ext uri="{FF2B5EF4-FFF2-40B4-BE49-F238E27FC236}">
              <a16:creationId xmlns="" xmlns:a16="http://schemas.microsoft.com/office/drawing/2014/main" id="{AE3D6AB1-2841-4B15-83B3-D565D482911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57" name="TextBox 1">
          <a:extLst>
            <a:ext uri="{FF2B5EF4-FFF2-40B4-BE49-F238E27FC236}">
              <a16:creationId xmlns="" xmlns:a16="http://schemas.microsoft.com/office/drawing/2014/main" id="{B14AA9CC-0E05-4B50-B3EB-CC6FA84F2C0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58" name="TextBox 1">
          <a:extLst>
            <a:ext uri="{FF2B5EF4-FFF2-40B4-BE49-F238E27FC236}">
              <a16:creationId xmlns="" xmlns:a16="http://schemas.microsoft.com/office/drawing/2014/main" id="{3E1B26D7-5E9B-46AE-B6A3-684E141826C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59" name="TextBox 1">
          <a:extLst>
            <a:ext uri="{FF2B5EF4-FFF2-40B4-BE49-F238E27FC236}">
              <a16:creationId xmlns="" xmlns:a16="http://schemas.microsoft.com/office/drawing/2014/main" id="{4D27A81C-665A-4086-BC90-39B4EAE6030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60" name="TextBox 1">
          <a:extLst>
            <a:ext uri="{FF2B5EF4-FFF2-40B4-BE49-F238E27FC236}">
              <a16:creationId xmlns="" xmlns:a16="http://schemas.microsoft.com/office/drawing/2014/main" id="{735ED95B-1672-41AB-ACC1-A79869BAD01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61" name="TextBox 1">
          <a:extLst>
            <a:ext uri="{FF2B5EF4-FFF2-40B4-BE49-F238E27FC236}">
              <a16:creationId xmlns="" xmlns:a16="http://schemas.microsoft.com/office/drawing/2014/main" id="{E15345B4-6BF7-41E1-AC17-B87851637A9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62" name="TextBox 1">
          <a:extLst>
            <a:ext uri="{FF2B5EF4-FFF2-40B4-BE49-F238E27FC236}">
              <a16:creationId xmlns="" xmlns:a16="http://schemas.microsoft.com/office/drawing/2014/main" id="{A078B058-F6A2-47F7-8C6D-72B41B258BC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63" name="TextBox 1">
          <a:extLst>
            <a:ext uri="{FF2B5EF4-FFF2-40B4-BE49-F238E27FC236}">
              <a16:creationId xmlns="" xmlns:a16="http://schemas.microsoft.com/office/drawing/2014/main" id="{6951D085-DE82-4307-9220-824893DB1F4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64" name="TextBox 1">
          <a:extLst>
            <a:ext uri="{FF2B5EF4-FFF2-40B4-BE49-F238E27FC236}">
              <a16:creationId xmlns="" xmlns:a16="http://schemas.microsoft.com/office/drawing/2014/main" id="{F3C8D955-3334-4B28-B3EC-4C3A5802EC1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65" name="TextBox 1">
          <a:extLst>
            <a:ext uri="{FF2B5EF4-FFF2-40B4-BE49-F238E27FC236}">
              <a16:creationId xmlns="" xmlns:a16="http://schemas.microsoft.com/office/drawing/2014/main" id="{11406528-606C-48E4-A990-53649DC9363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66" name="TextBox 1">
          <a:extLst>
            <a:ext uri="{FF2B5EF4-FFF2-40B4-BE49-F238E27FC236}">
              <a16:creationId xmlns="" xmlns:a16="http://schemas.microsoft.com/office/drawing/2014/main" id="{012AA581-9439-46E7-9E49-ED298E8B57C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67" name="TextBox 1">
          <a:extLst>
            <a:ext uri="{FF2B5EF4-FFF2-40B4-BE49-F238E27FC236}">
              <a16:creationId xmlns="" xmlns:a16="http://schemas.microsoft.com/office/drawing/2014/main" id="{ECDD4E42-3CDA-4932-8158-03EFBFC07E9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68" name="TextBox 1">
          <a:extLst>
            <a:ext uri="{FF2B5EF4-FFF2-40B4-BE49-F238E27FC236}">
              <a16:creationId xmlns="" xmlns:a16="http://schemas.microsoft.com/office/drawing/2014/main" id="{420EC907-5195-422B-8795-E2950B120F0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69" name="TextBox 1">
          <a:extLst>
            <a:ext uri="{FF2B5EF4-FFF2-40B4-BE49-F238E27FC236}">
              <a16:creationId xmlns="" xmlns:a16="http://schemas.microsoft.com/office/drawing/2014/main" id="{9EF18682-268A-4D8E-B49A-21293EF1AA0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70" name="TextBox 1">
          <a:extLst>
            <a:ext uri="{FF2B5EF4-FFF2-40B4-BE49-F238E27FC236}">
              <a16:creationId xmlns="" xmlns:a16="http://schemas.microsoft.com/office/drawing/2014/main" id="{93D068AA-C513-4AF7-8447-9F56A6C79F2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71" name="TextBox 1">
          <a:extLst>
            <a:ext uri="{FF2B5EF4-FFF2-40B4-BE49-F238E27FC236}">
              <a16:creationId xmlns="" xmlns:a16="http://schemas.microsoft.com/office/drawing/2014/main" id="{074D7005-F7C1-4473-B0E4-809BA9709DD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72" name="TextBox 1">
          <a:extLst>
            <a:ext uri="{FF2B5EF4-FFF2-40B4-BE49-F238E27FC236}">
              <a16:creationId xmlns="" xmlns:a16="http://schemas.microsoft.com/office/drawing/2014/main" id="{33476FF5-3FC7-46CF-A893-2F35C1E1895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73" name="TextBox 1">
          <a:extLst>
            <a:ext uri="{FF2B5EF4-FFF2-40B4-BE49-F238E27FC236}">
              <a16:creationId xmlns="" xmlns:a16="http://schemas.microsoft.com/office/drawing/2014/main" id="{007AEE73-A4E1-4E5F-B366-AADDEF05508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74" name="TextBox 1">
          <a:extLst>
            <a:ext uri="{FF2B5EF4-FFF2-40B4-BE49-F238E27FC236}">
              <a16:creationId xmlns="" xmlns:a16="http://schemas.microsoft.com/office/drawing/2014/main" id="{E6A2F076-4B3F-4C12-80EE-FEB7DAE2793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75" name="TextBox 1">
          <a:extLst>
            <a:ext uri="{FF2B5EF4-FFF2-40B4-BE49-F238E27FC236}">
              <a16:creationId xmlns="" xmlns:a16="http://schemas.microsoft.com/office/drawing/2014/main" id="{01232B07-83CF-421E-9C56-59D3139446B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76" name="TextBox 1">
          <a:extLst>
            <a:ext uri="{FF2B5EF4-FFF2-40B4-BE49-F238E27FC236}">
              <a16:creationId xmlns="" xmlns:a16="http://schemas.microsoft.com/office/drawing/2014/main" id="{D76ED0A7-EE80-41AA-AF55-8BA01B795A0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77" name="TextBox 1">
          <a:extLst>
            <a:ext uri="{FF2B5EF4-FFF2-40B4-BE49-F238E27FC236}">
              <a16:creationId xmlns="" xmlns:a16="http://schemas.microsoft.com/office/drawing/2014/main" id="{A25C103D-4D15-4086-B2AD-CAD2032825C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78" name="TextBox 1">
          <a:extLst>
            <a:ext uri="{FF2B5EF4-FFF2-40B4-BE49-F238E27FC236}">
              <a16:creationId xmlns="" xmlns:a16="http://schemas.microsoft.com/office/drawing/2014/main" id="{09719346-B5B2-482E-A2D9-8EF2A3098FE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79" name="TextBox 1">
          <a:extLst>
            <a:ext uri="{FF2B5EF4-FFF2-40B4-BE49-F238E27FC236}">
              <a16:creationId xmlns="" xmlns:a16="http://schemas.microsoft.com/office/drawing/2014/main" id="{7449EEDF-BBE9-4794-904F-435F044B50A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80" name="TextBox 1">
          <a:extLst>
            <a:ext uri="{FF2B5EF4-FFF2-40B4-BE49-F238E27FC236}">
              <a16:creationId xmlns="" xmlns:a16="http://schemas.microsoft.com/office/drawing/2014/main" id="{B78CD993-4136-49F4-8C03-9F48F03A95F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81" name="TextBox 1">
          <a:extLst>
            <a:ext uri="{FF2B5EF4-FFF2-40B4-BE49-F238E27FC236}">
              <a16:creationId xmlns="" xmlns:a16="http://schemas.microsoft.com/office/drawing/2014/main" id="{EBBDD24A-6461-4A4F-95ED-D2B9EC7838A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82" name="TextBox 1">
          <a:extLst>
            <a:ext uri="{FF2B5EF4-FFF2-40B4-BE49-F238E27FC236}">
              <a16:creationId xmlns="" xmlns:a16="http://schemas.microsoft.com/office/drawing/2014/main" id="{86BBB9B6-E9CE-41E5-9851-2E48D5F86AC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83" name="TextBox 1">
          <a:extLst>
            <a:ext uri="{FF2B5EF4-FFF2-40B4-BE49-F238E27FC236}">
              <a16:creationId xmlns="" xmlns:a16="http://schemas.microsoft.com/office/drawing/2014/main" id="{CC07C447-1717-4B2D-A908-F78DE087FAC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84" name="TextBox 1">
          <a:extLst>
            <a:ext uri="{FF2B5EF4-FFF2-40B4-BE49-F238E27FC236}">
              <a16:creationId xmlns="" xmlns:a16="http://schemas.microsoft.com/office/drawing/2014/main" id="{CD172B4B-0526-47D8-ABCC-42E4E8638F9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85" name="TextBox 1">
          <a:extLst>
            <a:ext uri="{FF2B5EF4-FFF2-40B4-BE49-F238E27FC236}">
              <a16:creationId xmlns="" xmlns:a16="http://schemas.microsoft.com/office/drawing/2014/main" id="{A6963C1E-520E-41C4-88E4-85480662A57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86" name="TextBox 1">
          <a:extLst>
            <a:ext uri="{FF2B5EF4-FFF2-40B4-BE49-F238E27FC236}">
              <a16:creationId xmlns="" xmlns:a16="http://schemas.microsoft.com/office/drawing/2014/main" id="{ACBDDCE3-D200-4904-A4FA-A9785256A52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87" name="TextBox 1">
          <a:extLst>
            <a:ext uri="{FF2B5EF4-FFF2-40B4-BE49-F238E27FC236}">
              <a16:creationId xmlns="" xmlns:a16="http://schemas.microsoft.com/office/drawing/2014/main" id="{D57376F7-3F12-4C1A-871A-DC56A7E8CD2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88" name="TextBox 1">
          <a:extLst>
            <a:ext uri="{FF2B5EF4-FFF2-40B4-BE49-F238E27FC236}">
              <a16:creationId xmlns="" xmlns:a16="http://schemas.microsoft.com/office/drawing/2014/main" id="{45946DCC-00A9-47B7-93F6-55AC22DB490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89" name="TextBox 1">
          <a:extLst>
            <a:ext uri="{FF2B5EF4-FFF2-40B4-BE49-F238E27FC236}">
              <a16:creationId xmlns="" xmlns:a16="http://schemas.microsoft.com/office/drawing/2014/main" id="{87934E94-7EFE-432E-9A1A-D679B514CFB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90" name="TextBox 1">
          <a:extLst>
            <a:ext uri="{FF2B5EF4-FFF2-40B4-BE49-F238E27FC236}">
              <a16:creationId xmlns="" xmlns:a16="http://schemas.microsoft.com/office/drawing/2014/main" id="{6A4EC1AA-5AAB-46E4-B803-7E906566C19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91" name="TextBox 1">
          <a:extLst>
            <a:ext uri="{FF2B5EF4-FFF2-40B4-BE49-F238E27FC236}">
              <a16:creationId xmlns="" xmlns:a16="http://schemas.microsoft.com/office/drawing/2014/main" id="{FBBEA350-70A4-4FA3-90DE-449468F8290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92" name="TextBox 1">
          <a:extLst>
            <a:ext uri="{FF2B5EF4-FFF2-40B4-BE49-F238E27FC236}">
              <a16:creationId xmlns="" xmlns:a16="http://schemas.microsoft.com/office/drawing/2014/main" id="{BFB2ECFF-BE83-4ED4-A295-87E17FEE74D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93" name="TextBox 1">
          <a:extLst>
            <a:ext uri="{FF2B5EF4-FFF2-40B4-BE49-F238E27FC236}">
              <a16:creationId xmlns="" xmlns:a16="http://schemas.microsoft.com/office/drawing/2014/main" id="{7F4FC0EB-33EB-4F4C-93BF-B161EF53694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94" name="TextBox 1">
          <a:extLst>
            <a:ext uri="{FF2B5EF4-FFF2-40B4-BE49-F238E27FC236}">
              <a16:creationId xmlns="" xmlns:a16="http://schemas.microsoft.com/office/drawing/2014/main" id="{4CA0F399-E6FA-47AC-B0C6-FCB5FBE4FF4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95" name="TextBox 1">
          <a:extLst>
            <a:ext uri="{FF2B5EF4-FFF2-40B4-BE49-F238E27FC236}">
              <a16:creationId xmlns="" xmlns:a16="http://schemas.microsoft.com/office/drawing/2014/main" id="{45163058-8346-4D34-8749-315F995F05C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96" name="TextBox 1">
          <a:extLst>
            <a:ext uri="{FF2B5EF4-FFF2-40B4-BE49-F238E27FC236}">
              <a16:creationId xmlns="" xmlns:a16="http://schemas.microsoft.com/office/drawing/2014/main" id="{1E525E19-E8E7-4C22-8D13-1FE3CFFE6CA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97" name="TextBox 1">
          <a:extLst>
            <a:ext uri="{FF2B5EF4-FFF2-40B4-BE49-F238E27FC236}">
              <a16:creationId xmlns="" xmlns:a16="http://schemas.microsoft.com/office/drawing/2014/main" id="{D52C73DC-F595-4160-BB5C-0A7EECCA6F7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98" name="TextBox 1">
          <a:extLst>
            <a:ext uri="{FF2B5EF4-FFF2-40B4-BE49-F238E27FC236}">
              <a16:creationId xmlns="" xmlns:a16="http://schemas.microsoft.com/office/drawing/2014/main" id="{586BFA0C-E055-47B9-AC4A-9F5AFC7AF7C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299" name="TextBox 1">
          <a:extLst>
            <a:ext uri="{FF2B5EF4-FFF2-40B4-BE49-F238E27FC236}">
              <a16:creationId xmlns="" xmlns:a16="http://schemas.microsoft.com/office/drawing/2014/main" id="{D2EB7590-C25A-482A-9374-AB3591F25AC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00" name="TextBox 1">
          <a:extLst>
            <a:ext uri="{FF2B5EF4-FFF2-40B4-BE49-F238E27FC236}">
              <a16:creationId xmlns="" xmlns:a16="http://schemas.microsoft.com/office/drawing/2014/main" id="{F80136C1-6B6C-45A6-86B7-ABDC8B7BC98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01" name="TextBox 1">
          <a:extLst>
            <a:ext uri="{FF2B5EF4-FFF2-40B4-BE49-F238E27FC236}">
              <a16:creationId xmlns="" xmlns:a16="http://schemas.microsoft.com/office/drawing/2014/main" id="{8C617754-BC1A-4F7A-8171-1D8941127BB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02" name="TextBox 1">
          <a:extLst>
            <a:ext uri="{FF2B5EF4-FFF2-40B4-BE49-F238E27FC236}">
              <a16:creationId xmlns="" xmlns:a16="http://schemas.microsoft.com/office/drawing/2014/main" id="{29ABBEF4-7A22-4871-881B-41734CCE19F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03" name="TextBox 1">
          <a:extLst>
            <a:ext uri="{FF2B5EF4-FFF2-40B4-BE49-F238E27FC236}">
              <a16:creationId xmlns="" xmlns:a16="http://schemas.microsoft.com/office/drawing/2014/main" id="{0963C40A-C3E3-4E49-B172-FECBC198A21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04" name="TextBox 1">
          <a:extLst>
            <a:ext uri="{FF2B5EF4-FFF2-40B4-BE49-F238E27FC236}">
              <a16:creationId xmlns="" xmlns:a16="http://schemas.microsoft.com/office/drawing/2014/main" id="{072D632D-5062-4608-A7DD-876C62C6BDB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05" name="TextBox 1">
          <a:extLst>
            <a:ext uri="{FF2B5EF4-FFF2-40B4-BE49-F238E27FC236}">
              <a16:creationId xmlns="" xmlns:a16="http://schemas.microsoft.com/office/drawing/2014/main" id="{7BC15000-C770-4661-8375-633F4E2CD86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06" name="TextBox 1">
          <a:extLst>
            <a:ext uri="{FF2B5EF4-FFF2-40B4-BE49-F238E27FC236}">
              <a16:creationId xmlns="" xmlns:a16="http://schemas.microsoft.com/office/drawing/2014/main" id="{D1D20E48-3CD9-4203-8495-136A804A6EB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07" name="TextBox 1">
          <a:extLst>
            <a:ext uri="{FF2B5EF4-FFF2-40B4-BE49-F238E27FC236}">
              <a16:creationId xmlns="" xmlns:a16="http://schemas.microsoft.com/office/drawing/2014/main" id="{D909D5FD-2A77-4184-9C2D-F8E8DFA493A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08" name="TextBox 1">
          <a:extLst>
            <a:ext uri="{FF2B5EF4-FFF2-40B4-BE49-F238E27FC236}">
              <a16:creationId xmlns="" xmlns:a16="http://schemas.microsoft.com/office/drawing/2014/main" id="{7CE8A538-D302-49E5-B2AC-FFB635F5712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09" name="TextBox 1">
          <a:extLst>
            <a:ext uri="{FF2B5EF4-FFF2-40B4-BE49-F238E27FC236}">
              <a16:creationId xmlns="" xmlns:a16="http://schemas.microsoft.com/office/drawing/2014/main" id="{5CFF8294-63FF-47CF-AA22-52EC995FE0F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10" name="TextBox 1">
          <a:extLst>
            <a:ext uri="{FF2B5EF4-FFF2-40B4-BE49-F238E27FC236}">
              <a16:creationId xmlns="" xmlns:a16="http://schemas.microsoft.com/office/drawing/2014/main" id="{2B0691E6-1502-4186-835F-4DB7874845F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11" name="TextBox 1">
          <a:extLst>
            <a:ext uri="{FF2B5EF4-FFF2-40B4-BE49-F238E27FC236}">
              <a16:creationId xmlns="" xmlns:a16="http://schemas.microsoft.com/office/drawing/2014/main" id="{EE3C7E84-EC1F-4386-9190-678DB71D991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12" name="TextBox 1">
          <a:extLst>
            <a:ext uri="{FF2B5EF4-FFF2-40B4-BE49-F238E27FC236}">
              <a16:creationId xmlns="" xmlns:a16="http://schemas.microsoft.com/office/drawing/2014/main" id="{AAAC66A1-A2A4-46BA-B556-CF0B6669D95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13" name="TextBox 1">
          <a:extLst>
            <a:ext uri="{FF2B5EF4-FFF2-40B4-BE49-F238E27FC236}">
              <a16:creationId xmlns="" xmlns:a16="http://schemas.microsoft.com/office/drawing/2014/main" id="{C41AEFC1-0A76-4EB0-9256-5621878ACF2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14" name="TextBox 1">
          <a:extLst>
            <a:ext uri="{FF2B5EF4-FFF2-40B4-BE49-F238E27FC236}">
              <a16:creationId xmlns="" xmlns:a16="http://schemas.microsoft.com/office/drawing/2014/main" id="{454CC4BA-A3AE-4D26-8254-426F82A2AF8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15" name="TextBox 1">
          <a:extLst>
            <a:ext uri="{FF2B5EF4-FFF2-40B4-BE49-F238E27FC236}">
              <a16:creationId xmlns="" xmlns:a16="http://schemas.microsoft.com/office/drawing/2014/main" id="{8A4ADE94-5271-4330-9DE0-E8AF7856C3D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16" name="TextBox 1">
          <a:extLst>
            <a:ext uri="{FF2B5EF4-FFF2-40B4-BE49-F238E27FC236}">
              <a16:creationId xmlns="" xmlns:a16="http://schemas.microsoft.com/office/drawing/2014/main" id="{1A5CBAC8-FCBC-4A8C-BEF5-46B0C0D9090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17" name="TextBox 1">
          <a:extLst>
            <a:ext uri="{FF2B5EF4-FFF2-40B4-BE49-F238E27FC236}">
              <a16:creationId xmlns="" xmlns:a16="http://schemas.microsoft.com/office/drawing/2014/main" id="{EDFA082D-3DE3-448C-8B30-649EBD9A25E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18" name="TextBox 1">
          <a:extLst>
            <a:ext uri="{FF2B5EF4-FFF2-40B4-BE49-F238E27FC236}">
              <a16:creationId xmlns="" xmlns:a16="http://schemas.microsoft.com/office/drawing/2014/main" id="{A2551FE4-46FA-46A1-BBE4-CE7575A9399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19" name="TextBox 1">
          <a:extLst>
            <a:ext uri="{FF2B5EF4-FFF2-40B4-BE49-F238E27FC236}">
              <a16:creationId xmlns="" xmlns:a16="http://schemas.microsoft.com/office/drawing/2014/main" id="{A38715BE-01A8-46C9-BCF2-B946646989E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20" name="TextBox 1">
          <a:extLst>
            <a:ext uri="{FF2B5EF4-FFF2-40B4-BE49-F238E27FC236}">
              <a16:creationId xmlns="" xmlns:a16="http://schemas.microsoft.com/office/drawing/2014/main" id="{49371F5D-1038-4E2A-B458-F55CCBC6E5C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21" name="TextBox 1">
          <a:extLst>
            <a:ext uri="{FF2B5EF4-FFF2-40B4-BE49-F238E27FC236}">
              <a16:creationId xmlns="" xmlns:a16="http://schemas.microsoft.com/office/drawing/2014/main" id="{03365DA4-D828-4DC9-94FD-96898B8E24A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22" name="TextBox 1">
          <a:extLst>
            <a:ext uri="{FF2B5EF4-FFF2-40B4-BE49-F238E27FC236}">
              <a16:creationId xmlns="" xmlns:a16="http://schemas.microsoft.com/office/drawing/2014/main" id="{D31B5B2E-7E78-4A12-B973-A44E2406BB0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23" name="TextBox 1">
          <a:extLst>
            <a:ext uri="{FF2B5EF4-FFF2-40B4-BE49-F238E27FC236}">
              <a16:creationId xmlns="" xmlns:a16="http://schemas.microsoft.com/office/drawing/2014/main" id="{1260FB6D-05A9-40CC-870D-9F7E5ADF96C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24" name="TextBox 1">
          <a:extLst>
            <a:ext uri="{FF2B5EF4-FFF2-40B4-BE49-F238E27FC236}">
              <a16:creationId xmlns="" xmlns:a16="http://schemas.microsoft.com/office/drawing/2014/main" id="{673236A5-4DBD-420F-83C1-29CD620EA16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25" name="TextBox 1">
          <a:extLst>
            <a:ext uri="{FF2B5EF4-FFF2-40B4-BE49-F238E27FC236}">
              <a16:creationId xmlns="" xmlns:a16="http://schemas.microsoft.com/office/drawing/2014/main" id="{44A4A3ED-14C7-45C3-B925-4C2AC969374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26" name="TextBox 1">
          <a:extLst>
            <a:ext uri="{FF2B5EF4-FFF2-40B4-BE49-F238E27FC236}">
              <a16:creationId xmlns="" xmlns:a16="http://schemas.microsoft.com/office/drawing/2014/main" id="{5C6F50D8-1B0D-48EC-822D-56C109FB295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27" name="TextBox 1">
          <a:extLst>
            <a:ext uri="{FF2B5EF4-FFF2-40B4-BE49-F238E27FC236}">
              <a16:creationId xmlns="" xmlns:a16="http://schemas.microsoft.com/office/drawing/2014/main" id="{329C7F6B-DDAA-41AD-BCB3-4D3EC642F3A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28" name="TextBox 1">
          <a:extLst>
            <a:ext uri="{FF2B5EF4-FFF2-40B4-BE49-F238E27FC236}">
              <a16:creationId xmlns="" xmlns:a16="http://schemas.microsoft.com/office/drawing/2014/main" id="{21569CC5-3D6F-43F2-8680-92246C91C2B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29" name="TextBox 1">
          <a:extLst>
            <a:ext uri="{FF2B5EF4-FFF2-40B4-BE49-F238E27FC236}">
              <a16:creationId xmlns="" xmlns:a16="http://schemas.microsoft.com/office/drawing/2014/main" id="{09B7DD62-20B0-488E-927D-DF0B99FD27B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30" name="TextBox 1">
          <a:extLst>
            <a:ext uri="{FF2B5EF4-FFF2-40B4-BE49-F238E27FC236}">
              <a16:creationId xmlns="" xmlns:a16="http://schemas.microsoft.com/office/drawing/2014/main" id="{5BE07912-A955-40AC-A110-CF24EEF5562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31" name="TextBox 1">
          <a:extLst>
            <a:ext uri="{FF2B5EF4-FFF2-40B4-BE49-F238E27FC236}">
              <a16:creationId xmlns="" xmlns:a16="http://schemas.microsoft.com/office/drawing/2014/main" id="{D829F3B9-509C-49F0-B5A8-ED4C47784DC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32" name="TextBox 1">
          <a:extLst>
            <a:ext uri="{FF2B5EF4-FFF2-40B4-BE49-F238E27FC236}">
              <a16:creationId xmlns="" xmlns:a16="http://schemas.microsoft.com/office/drawing/2014/main" id="{DED4B61E-D73E-4083-BD7F-19DE36C8D46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33" name="TextBox 1">
          <a:extLst>
            <a:ext uri="{FF2B5EF4-FFF2-40B4-BE49-F238E27FC236}">
              <a16:creationId xmlns="" xmlns:a16="http://schemas.microsoft.com/office/drawing/2014/main" id="{660EC033-7823-422B-AC76-1F63921B088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34" name="TextBox 1">
          <a:extLst>
            <a:ext uri="{FF2B5EF4-FFF2-40B4-BE49-F238E27FC236}">
              <a16:creationId xmlns="" xmlns:a16="http://schemas.microsoft.com/office/drawing/2014/main" id="{51757E8A-CA7C-49A4-9967-DC59AF7BD07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35" name="TextBox 1">
          <a:extLst>
            <a:ext uri="{FF2B5EF4-FFF2-40B4-BE49-F238E27FC236}">
              <a16:creationId xmlns="" xmlns:a16="http://schemas.microsoft.com/office/drawing/2014/main" id="{C1C864C6-7468-41EA-B3EC-0E743621483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36" name="TextBox 1">
          <a:extLst>
            <a:ext uri="{FF2B5EF4-FFF2-40B4-BE49-F238E27FC236}">
              <a16:creationId xmlns="" xmlns:a16="http://schemas.microsoft.com/office/drawing/2014/main" id="{7BB19390-B355-4E8D-B25C-B8839DD11B3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37" name="TextBox 1">
          <a:extLst>
            <a:ext uri="{FF2B5EF4-FFF2-40B4-BE49-F238E27FC236}">
              <a16:creationId xmlns="" xmlns:a16="http://schemas.microsoft.com/office/drawing/2014/main" id="{0E87BA0F-AAD7-4DC2-9FFB-D3E6E5E9DD0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38" name="TextBox 1">
          <a:extLst>
            <a:ext uri="{FF2B5EF4-FFF2-40B4-BE49-F238E27FC236}">
              <a16:creationId xmlns="" xmlns:a16="http://schemas.microsoft.com/office/drawing/2014/main" id="{11818EFB-6B61-471D-9D6F-C9D19D25A1D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39" name="TextBox 1">
          <a:extLst>
            <a:ext uri="{FF2B5EF4-FFF2-40B4-BE49-F238E27FC236}">
              <a16:creationId xmlns="" xmlns:a16="http://schemas.microsoft.com/office/drawing/2014/main" id="{88BBFB84-B3E5-4020-8EA4-A5C0751907F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40" name="TextBox 1">
          <a:extLst>
            <a:ext uri="{FF2B5EF4-FFF2-40B4-BE49-F238E27FC236}">
              <a16:creationId xmlns="" xmlns:a16="http://schemas.microsoft.com/office/drawing/2014/main" id="{C96248AC-F04D-4F08-A168-D0A0A64270E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41" name="TextBox 1">
          <a:extLst>
            <a:ext uri="{FF2B5EF4-FFF2-40B4-BE49-F238E27FC236}">
              <a16:creationId xmlns="" xmlns:a16="http://schemas.microsoft.com/office/drawing/2014/main" id="{74ABF498-7FE7-4393-833F-65253DC83C5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42" name="TextBox 1">
          <a:extLst>
            <a:ext uri="{FF2B5EF4-FFF2-40B4-BE49-F238E27FC236}">
              <a16:creationId xmlns="" xmlns:a16="http://schemas.microsoft.com/office/drawing/2014/main" id="{AF7A1318-DFF7-4414-B271-9471BC3CF15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43" name="TextBox 1">
          <a:extLst>
            <a:ext uri="{FF2B5EF4-FFF2-40B4-BE49-F238E27FC236}">
              <a16:creationId xmlns="" xmlns:a16="http://schemas.microsoft.com/office/drawing/2014/main" id="{1E3E1B36-F1D2-4722-A398-42A8DD60201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44" name="TextBox 1">
          <a:extLst>
            <a:ext uri="{FF2B5EF4-FFF2-40B4-BE49-F238E27FC236}">
              <a16:creationId xmlns="" xmlns:a16="http://schemas.microsoft.com/office/drawing/2014/main" id="{33E1D973-5069-49BD-BCBB-B9B019FB112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45" name="TextBox 1">
          <a:extLst>
            <a:ext uri="{FF2B5EF4-FFF2-40B4-BE49-F238E27FC236}">
              <a16:creationId xmlns="" xmlns:a16="http://schemas.microsoft.com/office/drawing/2014/main" id="{CEABAAEA-1AE9-4BBE-A249-BB4861AFCAF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46" name="TextBox 1">
          <a:extLst>
            <a:ext uri="{FF2B5EF4-FFF2-40B4-BE49-F238E27FC236}">
              <a16:creationId xmlns="" xmlns:a16="http://schemas.microsoft.com/office/drawing/2014/main" id="{64E0FE47-E05B-4DE3-B158-CDF2CFD373C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47" name="TextBox 1">
          <a:extLst>
            <a:ext uri="{FF2B5EF4-FFF2-40B4-BE49-F238E27FC236}">
              <a16:creationId xmlns="" xmlns:a16="http://schemas.microsoft.com/office/drawing/2014/main" id="{9C30160F-D211-4A63-9760-41F009F53DF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48" name="TextBox 1">
          <a:extLst>
            <a:ext uri="{FF2B5EF4-FFF2-40B4-BE49-F238E27FC236}">
              <a16:creationId xmlns="" xmlns:a16="http://schemas.microsoft.com/office/drawing/2014/main" id="{970DEB3A-C47E-4CBF-B516-7135CBDD917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49" name="TextBox 1">
          <a:extLst>
            <a:ext uri="{FF2B5EF4-FFF2-40B4-BE49-F238E27FC236}">
              <a16:creationId xmlns="" xmlns:a16="http://schemas.microsoft.com/office/drawing/2014/main" id="{A4B03164-7D38-4EDD-9D0C-23BBB28AF8C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50" name="TextBox 1">
          <a:extLst>
            <a:ext uri="{FF2B5EF4-FFF2-40B4-BE49-F238E27FC236}">
              <a16:creationId xmlns="" xmlns:a16="http://schemas.microsoft.com/office/drawing/2014/main" id="{A4C63142-0F68-4E1A-8672-E1954C156A9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51" name="TextBox 1">
          <a:extLst>
            <a:ext uri="{FF2B5EF4-FFF2-40B4-BE49-F238E27FC236}">
              <a16:creationId xmlns="" xmlns:a16="http://schemas.microsoft.com/office/drawing/2014/main" id="{D8B3B51D-0F5B-467D-BC88-D57E9284213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52" name="TextBox 1">
          <a:extLst>
            <a:ext uri="{FF2B5EF4-FFF2-40B4-BE49-F238E27FC236}">
              <a16:creationId xmlns="" xmlns:a16="http://schemas.microsoft.com/office/drawing/2014/main" id="{2640D7C3-F21E-4885-9642-C5884957793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53" name="TextBox 1">
          <a:extLst>
            <a:ext uri="{FF2B5EF4-FFF2-40B4-BE49-F238E27FC236}">
              <a16:creationId xmlns="" xmlns:a16="http://schemas.microsoft.com/office/drawing/2014/main" id="{647F1372-CB8B-4ECF-B620-2F3665D3A87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54" name="TextBox 1">
          <a:extLst>
            <a:ext uri="{FF2B5EF4-FFF2-40B4-BE49-F238E27FC236}">
              <a16:creationId xmlns="" xmlns:a16="http://schemas.microsoft.com/office/drawing/2014/main" id="{302BD204-485E-42AC-AD28-D1171A84DE2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55" name="TextBox 1">
          <a:extLst>
            <a:ext uri="{FF2B5EF4-FFF2-40B4-BE49-F238E27FC236}">
              <a16:creationId xmlns="" xmlns:a16="http://schemas.microsoft.com/office/drawing/2014/main" id="{397079A7-92B5-426E-9D75-7795C716593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56" name="TextBox 1">
          <a:extLst>
            <a:ext uri="{FF2B5EF4-FFF2-40B4-BE49-F238E27FC236}">
              <a16:creationId xmlns="" xmlns:a16="http://schemas.microsoft.com/office/drawing/2014/main" id="{071A988D-4AE2-490F-8B11-206BEC43B2C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57" name="TextBox 1">
          <a:extLst>
            <a:ext uri="{FF2B5EF4-FFF2-40B4-BE49-F238E27FC236}">
              <a16:creationId xmlns="" xmlns:a16="http://schemas.microsoft.com/office/drawing/2014/main" id="{76776F7C-F2C8-4DD9-8EA2-11692AB2DF1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58" name="TextBox 1">
          <a:extLst>
            <a:ext uri="{FF2B5EF4-FFF2-40B4-BE49-F238E27FC236}">
              <a16:creationId xmlns="" xmlns:a16="http://schemas.microsoft.com/office/drawing/2014/main" id="{58F3DB19-6D96-454A-90BA-36D678CE965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59" name="TextBox 1">
          <a:extLst>
            <a:ext uri="{FF2B5EF4-FFF2-40B4-BE49-F238E27FC236}">
              <a16:creationId xmlns="" xmlns:a16="http://schemas.microsoft.com/office/drawing/2014/main" id="{6C016953-8495-439F-B6D6-B33E7F9B21C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60" name="TextBox 1">
          <a:extLst>
            <a:ext uri="{FF2B5EF4-FFF2-40B4-BE49-F238E27FC236}">
              <a16:creationId xmlns="" xmlns:a16="http://schemas.microsoft.com/office/drawing/2014/main" id="{B3AEB2E3-FB3F-40C0-A362-125C80C526C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61" name="TextBox 1">
          <a:extLst>
            <a:ext uri="{FF2B5EF4-FFF2-40B4-BE49-F238E27FC236}">
              <a16:creationId xmlns="" xmlns:a16="http://schemas.microsoft.com/office/drawing/2014/main" id="{F6C2A576-2B4B-4C96-9E85-FD79F03391F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62" name="TextBox 1">
          <a:extLst>
            <a:ext uri="{FF2B5EF4-FFF2-40B4-BE49-F238E27FC236}">
              <a16:creationId xmlns="" xmlns:a16="http://schemas.microsoft.com/office/drawing/2014/main" id="{4B6DD7A6-046D-4C43-8104-187EBC9267B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63" name="TextBox 1">
          <a:extLst>
            <a:ext uri="{FF2B5EF4-FFF2-40B4-BE49-F238E27FC236}">
              <a16:creationId xmlns="" xmlns:a16="http://schemas.microsoft.com/office/drawing/2014/main" id="{645DB193-5003-4E71-84CB-5E64B1ACE3B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64" name="TextBox 1">
          <a:extLst>
            <a:ext uri="{FF2B5EF4-FFF2-40B4-BE49-F238E27FC236}">
              <a16:creationId xmlns="" xmlns:a16="http://schemas.microsoft.com/office/drawing/2014/main" id="{8F44C37F-F754-4F8C-BB09-EA19FDD4AC7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65" name="TextBox 1">
          <a:extLst>
            <a:ext uri="{FF2B5EF4-FFF2-40B4-BE49-F238E27FC236}">
              <a16:creationId xmlns="" xmlns:a16="http://schemas.microsoft.com/office/drawing/2014/main" id="{B4BD0EBF-38FC-4529-95F1-9B56F04784D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66" name="TextBox 1">
          <a:extLst>
            <a:ext uri="{FF2B5EF4-FFF2-40B4-BE49-F238E27FC236}">
              <a16:creationId xmlns="" xmlns:a16="http://schemas.microsoft.com/office/drawing/2014/main" id="{D551B9BA-CC42-4C86-9CA9-E24FD387C95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67" name="TextBox 1">
          <a:extLst>
            <a:ext uri="{FF2B5EF4-FFF2-40B4-BE49-F238E27FC236}">
              <a16:creationId xmlns="" xmlns:a16="http://schemas.microsoft.com/office/drawing/2014/main" id="{20ADD870-C3AD-473D-802D-ABF585EDE2B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68" name="TextBox 1">
          <a:extLst>
            <a:ext uri="{FF2B5EF4-FFF2-40B4-BE49-F238E27FC236}">
              <a16:creationId xmlns="" xmlns:a16="http://schemas.microsoft.com/office/drawing/2014/main" id="{B5A46191-A9B5-4784-B77F-585393F088E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69" name="TextBox 1">
          <a:extLst>
            <a:ext uri="{FF2B5EF4-FFF2-40B4-BE49-F238E27FC236}">
              <a16:creationId xmlns="" xmlns:a16="http://schemas.microsoft.com/office/drawing/2014/main" id="{926E5C69-DF94-42AB-9F01-92270EBED89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70" name="TextBox 1">
          <a:extLst>
            <a:ext uri="{FF2B5EF4-FFF2-40B4-BE49-F238E27FC236}">
              <a16:creationId xmlns="" xmlns:a16="http://schemas.microsoft.com/office/drawing/2014/main" id="{BABDB892-53AF-4DA1-8D2F-66CB6A98FBB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71" name="TextBox 1">
          <a:extLst>
            <a:ext uri="{FF2B5EF4-FFF2-40B4-BE49-F238E27FC236}">
              <a16:creationId xmlns="" xmlns:a16="http://schemas.microsoft.com/office/drawing/2014/main" id="{22861805-34F5-4626-9CE1-4D2924299F8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72" name="TextBox 1">
          <a:extLst>
            <a:ext uri="{FF2B5EF4-FFF2-40B4-BE49-F238E27FC236}">
              <a16:creationId xmlns="" xmlns:a16="http://schemas.microsoft.com/office/drawing/2014/main" id="{48935F1B-84BB-4F7F-A2B4-C38254C8D62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73" name="TextBox 1">
          <a:extLst>
            <a:ext uri="{FF2B5EF4-FFF2-40B4-BE49-F238E27FC236}">
              <a16:creationId xmlns="" xmlns:a16="http://schemas.microsoft.com/office/drawing/2014/main" id="{33062D07-B44F-4081-BA6E-BDDF9AF6A52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74" name="TextBox 1">
          <a:extLst>
            <a:ext uri="{FF2B5EF4-FFF2-40B4-BE49-F238E27FC236}">
              <a16:creationId xmlns="" xmlns:a16="http://schemas.microsoft.com/office/drawing/2014/main" id="{4AD0CE0F-51D7-4A8F-BF94-4046FC01129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75" name="TextBox 1">
          <a:extLst>
            <a:ext uri="{FF2B5EF4-FFF2-40B4-BE49-F238E27FC236}">
              <a16:creationId xmlns="" xmlns:a16="http://schemas.microsoft.com/office/drawing/2014/main" id="{62054A0D-C35F-4E8E-8501-E74A5322B6E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76" name="TextBox 1">
          <a:extLst>
            <a:ext uri="{FF2B5EF4-FFF2-40B4-BE49-F238E27FC236}">
              <a16:creationId xmlns="" xmlns:a16="http://schemas.microsoft.com/office/drawing/2014/main" id="{EE3FBEE1-8A59-4AB8-9CC2-AB32033ACF0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77" name="TextBox 1">
          <a:extLst>
            <a:ext uri="{FF2B5EF4-FFF2-40B4-BE49-F238E27FC236}">
              <a16:creationId xmlns="" xmlns:a16="http://schemas.microsoft.com/office/drawing/2014/main" id="{DAFAC271-835D-4442-A0A9-7766663B28F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78" name="TextBox 1">
          <a:extLst>
            <a:ext uri="{FF2B5EF4-FFF2-40B4-BE49-F238E27FC236}">
              <a16:creationId xmlns="" xmlns:a16="http://schemas.microsoft.com/office/drawing/2014/main" id="{E543C222-2A40-422A-B058-B72414A291D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79" name="TextBox 1">
          <a:extLst>
            <a:ext uri="{FF2B5EF4-FFF2-40B4-BE49-F238E27FC236}">
              <a16:creationId xmlns="" xmlns:a16="http://schemas.microsoft.com/office/drawing/2014/main" id="{EEEE14D4-B6DB-4D65-8B55-2C004679F66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80" name="TextBox 1">
          <a:extLst>
            <a:ext uri="{FF2B5EF4-FFF2-40B4-BE49-F238E27FC236}">
              <a16:creationId xmlns="" xmlns:a16="http://schemas.microsoft.com/office/drawing/2014/main" id="{10252719-33B3-4073-96F1-53B33AE561A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81" name="TextBox 1">
          <a:extLst>
            <a:ext uri="{FF2B5EF4-FFF2-40B4-BE49-F238E27FC236}">
              <a16:creationId xmlns="" xmlns:a16="http://schemas.microsoft.com/office/drawing/2014/main" id="{2F133387-6B84-4CFE-AFAB-16ED02AB71E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82" name="TextBox 1">
          <a:extLst>
            <a:ext uri="{FF2B5EF4-FFF2-40B4-BE49-F238E27FC236}">
              <a16:creationId xmlns="" xmlns:a16="http://schemas.microsoft.com/office/drawing/2014/main" id="{154AEE9A-4AE8-4997-9F14-DE0708B09AA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83" name="TextBox 1">
          <a:extLst>
            <a:ext uri="{FF2B5EF4-FFF2-40B4-BE49-F238E27FC236}">
              <a16:creationId xmlns="" xmlns:a16="http://schemas.microsoft.com/office/drawing/2014/main" id="{45CECA0F-0398-4EE8-B293-586852545A2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84" name="TextBox 1">
          <a:extLst>
            <a:ext uri="{FF2B5EF4-FFF2-40B4-BE49-F238E27FC236}">
              <a16:creationId xmlns="" xmlns:a16="http://schemas.microsoft.com/office/drawing/2014/main" id="{F8267CD0-0C16-4DCD-92EA-A6B95ADCD4D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85" name="TextBox 1">
          <a:extLst>
            <a:ext uri="{FF2B5EF4-FFF2-40B4-BE49-F238E27FC236}">
              <a16:creationId xmlns="" xmlns:a16="http://schemas.microsoft.com/office/drawing/2014/main" id="{3B02317D-3B6B-44FC-BF16-919B51BEA16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86" name="TextBox 1">
          <a:extLst>
            <a:ext uri="{FF2B5EF4-FFF2-40B4-BE49-F238E27FC236}">
              <a16:creationId xmlns="" xmlns:a16="http://schemas.microsoft.com/office/drawing/2014/main" id="{0814D110-2A04-4762-84EE-9D572BBAE15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87" name="TextBox 1">
          <a:extLst>
            <a:ext uri="{FF2B5EF4-FFF2-40B4-BE49-F238E27FC236}">
              <a16:creationId xmlns="" xmlns:a16="http://schemas.microsoft.com/office/drawing/2014/main" id="{9E0172D8-0517-4D76-AD0E-FBB055A9BD0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88" name="TextBox 1">
          <a:extLst>
            <a:ext uri="{FF2B5EF4-FFF2-40B4-BE49-F238E27FC236}">
              <a16:creationId xmlns="" xmlns:a16="http://schemas.microsoft.com/office/drawing/2014/main" id="{76AE6786-4592-4D5D-BCC9-22129E1661F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89" name="TextBox 1">
          <a:extLst>
            <a:ext uri="{FF2B5EF4-FFF2-40B4-BE49-F238E27FC236}">
              <a16:creationId xmlns="" xmlns:a16="http://schemas.microsoft.com/office/drawing/2014/main" id="{6B243ED0-2377-4650-8D35-5E937DA261D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90" name="TextBox 1">
          <a:extLst>
            <a:ext uri="{FF2B5EF4-FFF2-40B4-BE49-F238E27FC236}">
              <a16:creationId xmlns="" xmlns:a16="http://schemas.microsoft.com/office/drawing/2014/main" id="{A1A6C8AB-5A72-480B-B192-01D01CAD379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91" name="TextBox 1">
          <a:extLst>
            <a:ext uri="{FF2B5EF4-FFF2-40B4-BE49-F238E27FC236}">
              <a16:creationId xmlns="" xmlns:a16="http://schemas.microsoft.com/office/drawing/2014/main" id="{79207F5A-A0DC-431A-B35C-1C09284ADD5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92" name="TextBox 1">
          <a:extLst>
            <a:ext uri="{FF2B5EF4-FFF2-40B4-BE49-F238E27FC236}">
              <a16:creationId xmlns="" xmlns:a16="http://schemas.microsoft.com/office/drawing/2014/main" id="{5E9EDB3B-C476-49AA-BA74-EC51F46938C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93" name="TextBox 1">
          <a:extLst>
            <a:ext uri="{FF2B5EF4-FFF2-40B4-BE49-F238E27FC236}">
              <a16:creationId xmlns="" xmlns:a16="http://schemas.microsoft.com/office/drawing/2014/main" id="{8FC5CB06-4368-486C-AD1A-DD334EA6723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94" name="TextBox 1">
          <a:extLst>
            <a:ext uri="{FF2B5EF4-FFF2-40B4-BE49-F238E27FC236}">
              <a16:creationId xmlns="" xmlns:a16="http://schemas.microsoft.com/office/drawing/2014/main" id="{7DA11F16-D432-43EE-A9BE-04A5B9B4CE7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95" name="TextBox 1">
          <a:extLst>
            <a:ext uri="{FF2B5EF4-FFF2-40B4-BE49-F238E27FC236}">
              <a16:creationId xmlns="" xmlns:a16="http://schemas.microsoft.com/office/drawing/2014/main" id="{5D2BF626-8D53-4712-A05D-EED2C4D0747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96" name="TextBox 1">
          <a:extLst>
            <a:ext uri="{FF2B5EF4-FFF2-40B4-BE49-F238E27FC236}">
              <a16:creationId xmlns="" xmlns:a16="http://schemas.microsoft.com/office/drawing/2014/main" id="{525D0DE6-E183-49D8-8D46-CC062E64EAB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97" name="TextBox 1">
          <a:extLst>
            <a:ext uri="{FF2B5EF4-FFF2-40B4-BE49-F238E27FC236}">
              <a16:creationId xmlns="" xmlns:a16="http://schemas.microsoft.com/office/drawing/2014/main" id="{C3417B24-84D5-4026-B02A-D1B647B5825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98" name="TextBox 1">
          <a:extLst>
            <a:ext uri="{FF2B5EF4-FFF2-40B4-BE49-F238E27FC236}">
              <a16:creationId xmlns="" xmlns:a16="http://schemas.microsoft.com/office/drawing/2014/main" id="{DE5E6B1A-B9F0-48C9-AC6B-8DAAAC123E3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399" name="TextBox 1">
          <a:extLst>
            <a:ext uri="{FF2B5EF4-FFF2-40B4-BE49-F238E27FC236}">
              <a16:creationId xmlns="" xmlns:a16="http://schemas.microsoft.com/office/drawing/2014/main" id="{5F13751B-CAF3-4908-A84E-0CB70557491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00" name="TextBox 1">
          <a:extLst>
            <a:ext uri="{FF2B5EF4-FFF2-40B4-BE49-F238E27FC236}">
              <a16:creationId xmlns="" xmlns:a16="http://schemas.microsoft.com/office/drawing/2014/main" id="{7C977C49-B662-4452-9DF0-0A93B40FB10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01" name="TextBox 1">
          <a:extLst>
            <a:ext uri="{FF2B5EF4-FFF2-40B4-BE49-F238E27FC236}">
              <a16:creationId xmlns="" xmlns:a16="http://schemas.microsoft.com/office/drawing/2014/main" id="{43B385A5-096D-471B-AAE8-6178E04A8BB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02" name="TextBox 1">
          <a:extLst>
            <a:ext uri="{FF2B5EF4-FFF2-40B4-BE49-F238E27FC236}">
              <a16:creationId xmlns="" xmlns:a16="http://schemas.microsoft.com/office/drawing/2014/main" id="{568E715A-13CA-46D6-87AB-EB9B2CDD4E5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03" name="TextBox 1">
          <a:extLst>
            <a:ext uri="{FF2B5EF4-FFF2-40B4-BE49-F238E27FC236}">
              <a16:creationId xmlns="" xmlns:a16="http://schemas.microsoft.com/office/drawing/2014/main" id="{66D8202E-63A8-42C5-A061-0403CF58978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04" name="TextBox 1">
          <a:extLst>
            <a:ext uri="{FF2B5EF4-FFF2-40B4-BE49-F238E27FC236}">
              <a16:creationId xmlns="" xmlns:a16="http://schemas.microsoft.com/office/drawing/2014/main" id="{41903C4C-36FC-4D92-BD71-758F400C07F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05" name="TextBox 1">
          <a:extLst>
            <a:ext uri="{FF2B5EF4-FFF2-40B4-BE49-F238E27FC236}">
              <a16:creationId xmlns="" xmlns:a16="http://schemas.microsoft.com/office/drawing/2014/main" id="{B3A50A5D-7923-44C4-9482-B477C96FEBA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06" name="TextBox 1">
          <a:extLst>
            <a:ext uri="{FF2B5EF4-FFF2-40B4-BE49-F238E27FC236}">
              <a16:creationId xmlns="" xmlns:a16="http://schemas.microsoft.com/office/drawing/2014/main" id="{13590AFE-32A1-4DD8-8924-98D843FAD56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07" name="TextBox 1">
          <a:extLst>
            <a:ext uri="{FF2B5EF4-FFF2-40B4-BE49-F238E27FC236}">
              <a16:creationId xmlns="" xmlns:a16="http://schemas.microsoft.com/office/drawing/2014/main" id="{2B630AA5-910A-466C-A282-32F97946654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08" name="TextBox 1">
          <a:extLst>
            <a:ext uri="{FF2B5EF4-FFF2-40B4-BE49-F238E27FC236}">
              <a16:creationId xmlns="" xmlns:a16="http://schemas.microsoft.com/office/drawing/2014/main" id="{90A739F2-67F4-4C93-B991-541CC3B71B0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09" name="TextBox 1">
          <a:extLst>
            <a:ext uri="{FF2B5EF4-FFF2-40B4-BE49-F238E27FC236}">
              <a16:creationId xmlns="" xmlns:a16="http://schemas.microsoft.com/office/drawing/2014/main" id="{04EB4BC7-79D7-412D-9A17-D97B2654AA0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10" name="TextBox 1">
          <a:extLst>
            <a:ext uri="{FF2B5EF4-FFF2-40B4-BE49-F238E27FC236}">
              <a16:creationId xmlns="" xmlns:a16="http://schemas.microsoft.com/office/drawing/2014/main" id="{87FF270B-4128-4DBE-8EF8-4F26AA14156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11" name="TextBox 1">
          <a:extLst>
            <a:ext uri="{FF2B5EF4-FFF2-40B4-BE49-F238E27FC236}">
              <a16:creationId xmlns="" xmlns:a16="http://schemas.microsoft.com/office/drawing/2014/main" id="{48877BE8-39B1-4F1B-A288-CEB400453C7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12" name="TextBox 1">
          <a:extLst>
            <a:ext uri="{FF2B5EF4-FFF2-40B4-BE49-F238E27FC236}">
              <a16:creationId xmlns="" xmlns:a16="http://schemas.microsoft.com/office/drawing/2014/main" id="{FAB8ED1C-1DAA-458E-A314-E4230F9B773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13" name="TextBox 1">
          <a:extLst>
            <a:ext uri="{FF2B5EF4-FFF2-40B4-BE49-F238E27FC236}">
              <a16:creationId xmlns="" xmlns:a16="http://schemas.microsoft.com/office/drawing/2014/main" id="{5221D708-4EF9-4DE7-B9B8-530556382D3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14" name="TextBox 1">
          <a:extLst>
            <a:ext uri="{FF2B5EF4-FFF2-40B4-BE49-F238E27FC236}">
              <a16:creationId xmlns="" xmlns:a16="http://schemas.microsoft.com/office/drawing/2014/main" id="{0D41E706-04C0-4F9C-86D0-37AB304E3C8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15" name="TextBox 1">
          <a:extLst>
            <a:ext uri="{FF2B5EF4-FFF2-40B4-BE49-F238E27FC236}">
              <a16:creationId xmlns="" xmlns:a16="http://schemas.microsoft.com/office/drawing/2014/main" id="{C24E6518-D7F6-4EF1-8E6B-5057D3F8F72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16" name="TextBox 1">
          <a:extLst>
            <a:ext uri="{FF2B5EF4-FFF2-40B4-BE49-F238E27FC236}">
              <a16:creationId xmlns="" xmlns:a16="http://schemas.microsoft.com/office/drawing/2014/main" id="{28C70C38-D9E9-49A3-8809-F5361E9286D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17" name="TextBox 1">
          <a:extLst>
            <a:ext uri="{FF2B5EF4-FFF2-40B4-BE49-F238E27FC236}">
              <a16:creationId xmlns="" xmlns:a16="http://schemas.microsoft.com/office/drawing/2014/main" id="{A41F9D1F-879B-4BDC-BDB9-54B44657DD3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18" name="TextBox 1">
          <a:extLst>
            <a:ext uri="{FF2B5EF4-FFF2-40B4-BE49-F238E27FC236}">
              <a16:creationId xmlns="" xmlns:a16="http://schemas.microsoft.com/office/drawing/2014/main" id="{5E56E3C2-6811-43E4-90F2-DC49E779B0C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19" name="TextBox 1">
          <a:extLst>
            <a:ext uri="{FF2B5EF4-FFF2-40B4-BE49-F238E27FC236}">
              <a16:creationId xmlns="" xmlns:a16="http://schemas.microsoft.com/office/drawing/2014/main" id="{59CD5DA2-2E7B-45FC-AA9F-7A49538C6EF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20" name="TextBox 1">
          <a:extLst>
            <a:ext uri="{FF2B5EF4-FFF2-40B4-BE49-F238E27FC236}">
              <a16:creationId xmlns="" xmlns:a16="http://schemas.microsoft.com/office/drawing/2014/main" id="{1D4DC1CE-F609-4346-A859-66ED2F494B4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21" name="TextBox 1">
          <a:extLst>
            <a:ext uri="{FF2B5EF4-FFF2-40B4-BE49-F238E27FC236}">
              <a16:creationId xmlns="" xmlns:a16="http://schemas.microsoft.com/office/drawing/2014/main" id="{78E0137C-B482-4F59-8D65-E072838CF1A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22" name="TextBox 1">
          <a:extLst>
            <a:ext uri="{FF2B5EF4-FFF2-40B4-BE49-F238E27FC236}">
              <a16:creationId xmlns="" xmlns:a16="http://schemas.microsoft.com/office/drawing/2014/main" id="{51C5B0F5-4CF4-40F6-8C14-D4B59B660CE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23" name="TextBox 1">
          <a:extLst>
            <a:ext uri="{FF2B5EF4-FFF2-40B4-BE49-F238E27FC236}">
              <a16:creationId xmlns="" xmlns:a16="http://schemas.microsoft.com/office/drawing/2014/main" id="{0ACD4FB5-C6EF-46BA-B4E7-121BCF2A3B2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24" name="TextBox 1">
          <a:extLst>
            <a:ext uri="{FF2B5EF4-FFF2-40B4-BE49-F238E27FC236}">
              <a16:creationId xmlns="" xmlns:a16="http://schemas.microsoft.com/office/drawing/2014/main" id="{7527EA88-BFB8-4359-BA1E-FF02640C773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25" name="TextBox 1">
          <a:extLst>
            <a:ext uri="{FF2B5EF4-FFF2-40B4-BE49-F238E27FC236}">
              <a16:creationId xmlns="" xmlns:a16="http://schemas.microsoft.com/office/drawing/2014/main" id="{AE48DD69-ABDE-4859-853F-BA870E0FFB0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26" name="TextBox 1">
          <a:extLst>
            <a:ext uri="{FF2B5EF4-FFF2-40B4-BE49-F238E27FC236}">
              <a16:creationId xmlns="" xmlns:a16="http://schemas.microsoft.com/office/drawing/2014/main" id="{23B9387F-C5A6-473D-960E-750503B2157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27" name="TextBox 1">
          <a:extLst>
            <a:ext uri="{FF2B5EF4-FFF2-40B4-BE49-F238E27FC236}">
              <a16:creationId xmlns="" xmlns:a16="http://schemas.microsoft.com/office/drawing/2014/main" id="{45381995-8B16-4A67-B4B9-8FAB70A2E9D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28" name="TextBox 1">
          <a:extLst>
            <a:ext uri="{FF2B5EF4-FFF2-40B4-BE49-F238E27FC236}">
              <a16:creationId xmlns="" xmlns:a16="http://schemas.microsoft.com/office/drawing/2014/main" id="{6AA57466-14BE-457A-935C-CB7C5625A92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29" name="TextBox 1">
          <a:extLst>
            <a:ext uri="{FF2B5EF4-FFF2-40B4-BE49-F238E27FC236}">
              <a16:creationId xmlns="" xmlns:a16="http://schemas.microsoft.com/office/drawing/2014/main" id="{91B7DB5E-B9BE-45C9-82FD-13CC6EA65C4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30" name="TextBox 1">
          <a:extLst>
            <a:ext uri="{FF2B5EF4-FFF2-40B4-BE49-F238E27FC236}">
              <a16:creationId xmlns="" xmlns:a16="http://schemas.microsoft.com/office/drawing/2014/main" id="{5A1B18BC-EB62-46EB-9F6B-C83762D86E3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31" name="TextBox 1">
          <a:extLst>
            <a:ext uri="{FF2B5EF4-FFF2-40B4-BE49-F238E27FC236}">
              <a16:creationId xmlns="" xmlns:a16="http://schemas.microsoft.com/office/drawing/2014/main" id="{E14EE590-29CF-4109-8529-10FCAA39F48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32" name="TextBox 1">
          <a:extLst>
            <a:ext uri="{FF2B5EF4-FFF2-40B4-BE49-F238E27FC236}">
              <a16:creationId xmlns="" xmlns:a16="http://schemas.microsoft.com/office/drawing/2014/main" id="{38693FBF-3497-4779-84B3-30B2742D3BF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33" name="TextBox 1">
          <a:extLst>
            <a:ext uri="{FF2B5EF4-FFF2-40B4-BE49-F238E27FC236}">
              <a16:creationId xmlns="" xmlns:a16="http://schemas.microsoft.com/office/drawing/2014/main" id="{A4266A43-73D9-4FFE-98FC-2345C8844F3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34" name="TextBox 1">
          <a:extLst>
            <a:ext uri="{FF2B5EF4-FFF2-40B4-BE49-F238E27FC236}">
              <a16:creationId xmlns="" xmlns:a16="http://schemas.microsoft.com/office/drawing/2014/main" id="{31074D29-A617-4380-BBD6-E71B6FCFFC6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35" name="TextBox 1">
          <a:extLst>
            <a:ext uri="{FF2B5EF4-FFF2-40B4-BE49-F238E27FC236}">
              <a16:creationId xmlns="" xmlns:a16="http://schemas.microsoft.com/office/drawing/2014/main" id="{048C640B-65EC-409F-B1BE-671ADAFA1C5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36" name="TextBox 1">
          <a:extLst>
            <a:ext uri="{FF2B5EF4-FFF2-40B4-BE49-F238E27FC236}">
              <a16:creationId xmlns="" xmlns:a16="http://schemas.microsoft.com/office/drawing/2014/main" id="{8AD0D0F5-584E-4B56-96E8-55706A56423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37" name="TextBox 1">
          <a:extLst>
            <a:ext uri="{FF2B5EF4-FFF2-40B4-BE49-F238E27FC236}">
              <a16:creationId xmlns="" xmlns:a16="http://schemas.microsoft.com/office/drawing/2014/main" id="{35E405A0-8DF7-42D2-B679-FA52BB6A980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38" name="TextBox 1">
          <a:extLst>
            <a:ext uri="{FF2B5EF4-FFF2-40B4-BE49-F238E27FC236}">
              <a16:creationId xmlns="" xmlns:a16="http://schemas.microsoft.com/office/drawing/2014/main" id="{F51773FB-2420-4AA2-BDEE-A46ED2FBDA1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39" name="TextBox 1">
          <a:extLst>
            <a:ext uri="{FF2B5EF4-FFF2-40B4-BE49-F238E27FC236}">
              <a16:creationId xmlns="" xmlns:a16="http://schemas.microsoft.com/office/drawing/2014/main" id="{A0E2356B-647F-46A1-A809-B0CFC7F748E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40" name="TextBox 1">
          <a:extLst>
            <a:ext uri="{FF2B5EF4-FFF2-40B4-BE49-F238E27FC236}">
              <a16:creationId xmlns="" xmlns:a16="http://schemas.microsoft.com/office/drawing/2014/main" id="{09B33F26-766B-4419-AC20-AEEB320BAD7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41" name="TextBox 1">
          <a:extLst>
            <a:ext uri="{FF2B5EF4-FFF2-40B4-BE49-F238E27FC236}">
              <a16:creationId xmlns="" xmlns:a16="http://schemas.microsoft.com/office/drawing/2014/main" id="{7F834381-25B1-4E89-9FC4-02CD97CEEC3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42" name="TextBox 1">
          <a:extLst>
            <a:ext uri="{FF2B5EF4-FFF2-40B4-BE49-F238E27FC236}">
              <a16:creationId xmlns="" xmlns:a16="http://schemas.microsoft.com/office/drawing/2014/main" id="{EB5F0E86-97D5-4E9B-8398-3131B7C1AFF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43" name="TextBox 1">
          <a:extLst>
            <a:ext uri="{FF2B5EF4-FFF2-40B4-BE49-F238E27FC236}">
              <a16:creationId xmlns="" xmlns:a16="http://schemas.microsoft.com/office/drawing/2014/main" id="{F10FE1D5-392E-4B69-A98F-D4A609A6BDF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44" name="TextBox 1">
          <a:extLst>
            <a:ext uri="{FF2B5EF4-FFF2-40B4-BE49-F238E27FC236}">
              <a16:creationId xmlns="" xmlns:a16="http://schemas.microsoft.com/office/drawing/2014/main" id="{E6B6281A-5E69-4E42-B877-1C1BD87AD57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45" name="TextBox 1">
          <a:extLst>
            <a:ext uri="{FF2B5EF4-FFF2-40B4-BE49-F238E27FC236}">
              <a16:creationId xmlns="" xmlns:a16="http://schemas.microsoft.com/office/drawing/2014/main" id="{D0A9E0E6-CF47-4E2F-B140-77871CA4486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46" name="TextBox 1">
          <a:extLst>
            <a:ext uri="{FF2B5EF4-FFF2-40B4-BE49-F238E27FC236}">
              <a16:creationId xmlns="" xmlns:a16="http://schemas.microsoft.com/office/drawing/2014/main" id="{6D33E87D-BD82-432E-BA73-720E91EFB23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47" name="TextBox 1">
          <a:extLst>
            <a:ext uri="{FF2B5EF4-FFF2-40B4-BE49-F238E27FC236}">
              <a16:creationId xmlns="" xmlns:a16="http://schemas.microsoft.com/office/drawing/2014/main" id="{739B7BBF-CFCA-42C4-9FBF-6120677C65F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48" name="TextBox 1">
          <a:extLst>
            <a:ext uri="{FF2B5EF4-FFF2-40B4-BE49-F238E27FC236}">
              <a16:creationId xmlns="" xmlns:a16="http://schemas.microsoft.com/office/drawing/2014/main" id="{80424EC7-3E2A-4A18-B664-476DE7B37F4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49" name="TextBox 1">
          <a:extLst>
            <a:ext uri="{FF2B5EF4-FFF2-40B4-BE49-F238E27FC236}">
              <a16:creationId xmlns="" xmlns:a16="http://schemas.microsoft.com/office/drawing/2014/main" id="{876C701E-6F9A-43CE-8C9C-BED6133A59B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50" name="TextBox 1">
          <a:extLst>
            <a:ext uri="{FF2B5EF4-FFF2-40B4-BE49-F238E27FC236}">
              <a16:creationId xmlns="" xmlns:a16="http://schemas.microsoft.com/office/drawing/2014/main" id="{81EF5366-A5EC-4CB4-86FC-B1479CA1D03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51" name="TextBox 1">
          <a:extLst>
            <a:ext uri="{FF2B5EF4-FFF2-40B4-BE49-F238E27FC236}">
              <a16:creationId xmlns="" xmlns:a16="http://schemas.microsoft.com/office/drawing/2014/main" id="{FC0CCA55-DA3A-43F5-97AE-DD3B389EE81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52" name="TextBox 1">
          <a:extLst>
            <a:ext uri="{FF2B5EF4-FFF2-40B4-BE49-F238E27FC236}">
              <a16:creationId xmlns="" xmlns:a16="http://schemas.microsoft.com/office/drawing/2014/main" id="{B641894A-C9EC-44A5-80ED-4B07CC385BF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53" name="TextBox 1">
          <a:extLst>
            <a:ext uri="{FF2B5EF4-FFF2-40B4-BE49-F238E27FC236}">
              <a16:creationId xmlns="" xmlns:a16="http://schemas.microsoft.com/office/drawing/2014/main" id="{E5AA860D-203C-46B7-9D1B-EEAAA6AE77D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54" name="TextBox 1">
          <a:extLst>
            <a:ext uri="{FF2B5EF4-FFF2-40B4-BE49-F238E27FC236}">
              <a16:creationId xmlns="" xmlns:a16="http://schemas.microsoft.com/office/drawing/2014/main" id="{F727A221-3002-4F11-BC4C-A1FD0749291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55" name="TextBox 1">
          <a:extLst>
            <a:ext uri="{FF2B5EF4-FFF2-40B4-BE49-F238E27FC236}">
              <a16:creationId xmlns="" xmlns:a16="http://schemas.microsoft.com/office/drawing/2014/main" id="{EA0C4933-E6BF-4029-8966-6F4D79D31B5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56" name="TextBox 1">
          <a:extLst>
            <a:ext uri="{FF2B5EF4-FFF2-40B4-BE49-F238E27FC236}">
              <a16:creationId xmlns="" xmlns:a16="http://schemas.microsoft.com/office/drawing/2014/main" id="{522B8DA6-F408-4EDF-ABEC-B25100DCC17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57" name="TextBox 1">
          <a:extLst>
            <a:ext uri="{FF2B5EF4-FFF2-40B4-BE49-F238E27FC236}">
              <a16:creationId xmlns="" xmlns:a16="http://schemas.microsoft.com/office/drawing/2014/main" id="{AE45B548-3D21-4B09-99B0-7A690B7EAE9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58" name="TextBox 1">
          <a:extLst>
            <a:ext uri="{FF2B5EF4-FFF2-40B4-BE49-F238E27FC236}">
              <a16:creationId xmlns="" xmlns:a16="http://schemas.microsoft.com/office/drawing/2014/main" id="{C04B7ECA-15F1-40BB-9DBF-2DBDDBBAC69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59" name="TextBox 1">
          <a:extLst>
            <a:ext uri="{FF2B5EF4-FFF2-40B4-BE49-F238E27FC236}">
              <a16:creationId xmlns="" xmlns:a16="http://schemas.microsoft.com/office/drawing/2014/main" id="{F9C6E619-3845-4BE7-B59A-237692102C3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60" name="TextBox 1">
          <a:extLst>
            <a:ext uri="{FF2B5EF4-FFF2-40B4-BE49-F238E27FC236}">
              <a16:creationId xmlns="" xmlns:a16="http://schemas.microsoft.com/office/drawing/2014/main" id="{6E0BEE1C-254D-44A3-AB61-E36360725B7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61" name="TextBox 1">
          <a:extLst>
            <a:ext uri="{FF2B5EF4-FFF2-40B4-BE49-F238E27FC236}">
              <a16:creationId xmlns="" xmlns:a16="http://schemas.microsoft.com/office/drawing/2014/main" id="{2DD6F50B-E9E8-4929-965E-381ECC262C8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62" name="TextBox 1">
          <a:extLst>
            <a:ext uri="{FF2B5EF4-FFF2-40B4-BE49-F238E27FC236}">
              <a16:creationId xmlns="" xmlns:a16="http://schemas.microsoft.com/office/drawing/2014/main" id="{F27B0E44-F909-4E72-96E0-90FFE4A95F6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63" name="TextBox 1">
          <a:extLst>
            <a:ext uri="{FF2B5EF4-FFF2-40B4-BE49-F238E27FC236}">
              <a16:creationId xmlns="" xmlns:a16="http://schemas.microsoft.com/office/drawing/2014/main" id="{48AF79B5-0687-4550-B5D6-AC4082229B8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64" name="TextBox 1">
          <a:extLst>
            <a:ext uri="{FF2B5EF4-FFF2-40B4-BE49-F238E27FC236}">
              <a16:creationId xmlns="" xmlns:a16="http://schemas.microsoft.com/office/drawing/2014/main" id="{70CC9A02-0C77-4CE8-A2D6-BC5C3EF83A9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65" name="TextBox 1">
          <a:extLst>
            <a:ext uri="{FF2B5EF4-FFF2-40B4-BE49-F238E27FC236}">
              <a16:creationId xmlns="" xmlns:a16="http://schemas.microsoft.com/office/drawing/2014/main" id="{432CD3F8-B914-4D94-ABC5-B7CFE1731BF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66" name="TextBox 1">
          <a:extLst>
            <a:ext uri="{FF2B5EF4-FFF2-40B4-BE49-F238E27FC236}">
              <a16:creationId xmlns="" xmlns:a16="http://schemas.microsoft.com/office/drawing/2014/main" id="{0D39741C-DECA-428A-8EB8-CEEFDA892D4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67" name="TextBox 1">
          <a:extLst>
            <a:ext uri="{FF2B5EF4-FFF2-40B4-BE49-F238E27FC236}">
              <a16:creationId xmlns="" xmlns:a16="http://schemas.microsoft.com/office/drawing/2014/main" id="{D9948D61-BEA1-4050-A32C-DA0C1AFD779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68" name="TextBox 1">
          <a:extLst>
            <a:ext uri="{FF2B5EF4-FFF2-40B4-BE49-F238E27FC236}">
              <a16:creationId xmlns="" xmlns:a16="http://schemas.microsoft.com/office/drawing/2014/main" id="{73D0E04D-5FC7-431D-B6E3-E8A2E54B835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69" name="TextBox 1">
          <a:extLst>
            <a:ext uri="{FF2B5EF4-FFF2-40B4-BE49-F238E27FC236}">
              <a16:creationId xmlns="" xmlns:a16="http://schemas.microsoft.com/office/drawing/2014/main" id="{2FCF5D99-96EF-4A13-AB21-4ED0A0C4082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70" name="TextBox 1">
          <a:extLst>
            <a:ext uri="{FF2B5EF4-FFF2-40B4-BE49-F238E27FC236}">
              <a16:creationId xmlns="" xmlns:a16="http://schemas.microsoft.com/office/drawing/2014/main" id="{35F590B5-9D80-4C60-9884-6EA7F0F4823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71" name="TextBox 1">
          <a:extLst>
            <a:ext uri="{FF2B5EF4-FFF2-40B4-BE49-F238E27FC236}">
              <a16:creationId xmlns="" xmlns:a16="http://schemas.microsoft.com/office/drawing/2014/main" id="{ECF7B101-E119-4281-84B1-F5495504545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72" name="TextBox 1">
          <a:extLst>
            <a:ext uri="{FF2B5EF4-FFF2-40B4-BE49-F238E27FC236}">
              <a16:creationId xmlns="" xmlns:a16="http://schemas.microsoft.com/office/drawing/2014/main" id="{C00992FF-05F2-4EDB-AC22-2071111D3CF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73" name="TextBox 1">
          <a:extLst>
            <a:ext uri="{FF2B5EF4-FFF2-40B4-BE49-F238E27FC236}">
              <a16:creationId xmlns="" xmlns:a16="http://schemas.microsoft.com/office/drawing/2014/main" id="{4FDDD9EC-5C63-4105-BB3C-3B36C92621B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74" name="TextBox 1">
          <a:extLst>
            <a:ext uri="{FF2B5EF4-FFF2-40B4-BE49-F238E27FC236}">
              <a16:creationId xmlns="" xmlns:a16="http://schemas.microsoft.com/office/drawing/2014/main" id="{5DF7B7F7-BF54-4F9F-A41A-5A06CF8E25B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75" name="TextBox 1">
          <a:extLst>
            <a:ext uri="{FF2B5EF4-FFF2-40B4-BE49-F238E27FC236}">
              <a16:creationId xmlns="" xmlns:a16="http://schemas.microsoft.com/office/drawing/2014/main" id="{1B3F4FA8-1BB6-4794-A7F2-29825F9F5B2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76" name="TextBox 1">
          <a:extLst>
            <a:ext uri="{FF2B5EF4-FFF2-40B4-BE49-F238E27FC236}">
              <a16:creationId xmlns="" xmlns:a16="http://schemas.microsoft.com/office/drawing/2014/main" id="{081359F5-442D-4717-9EA1-E78A2097891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77" name="TextBox 1">
          <a:extLst>
            <a:ext uri="{FF2B5EF4-FFF2-40B4-BE49-F238E27FC236}">
              <a16:creationId xmlns="" xmlns:a16="http://schemas.microsoft.com/office/drawing/2014/main" id="{0D00CB02-01B8-4DC5-9700-113F675D14B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78" name="TextBox 1">
          <a:extLst>
            <a:ext uri="{FF2B5EF4-FFF2-40B4-BE49-F238E27FC236}">
              <a16:creationId xmlns="" xmlns:a16="http://schemas.microsoft.com/office/drawing/2014/main" id="{2C87FC36-8E88-4000-8EA2-151BFB1FFB0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79" name="TextBox 1">
          <a:extLst>
            <a:ext uri="{FF2B5EF4-FFF2-40B4-BE49-F238E27FC236}">
              <a16:creationId xmlns="" xmlns:a16="http://schemas.microsoft.com/office/drawing/2014/main" id="{7AD89391-8B21-49D5-A14F-168850D98F7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80" name="TextBox 1">
          <a:extLst>
            <a:ext uri="{FF2B5EF4-FFF2-40B4-BE49-F238E27FC236}">
              <a16:creationId xmlns="" xmlns:a16="http://schemas.microsoft.com/office/drawing/2014/main" id="{69C9C968-2642-493F-8C21-9CAE9FAAB38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81" name="TextBox 1">
          <a:extLst>
            <a:ext uri="{FF2B5EF4-FFF2-40B4-BE49-F238E27FC236}">
              <a16:creationId xmlns="" xmlns:a16="http://schemas.microsoft.com/office/drawing/2014/main" id="{E0BE0274-18BF-409D-99A6-D96DAB5C22E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82" name="TextBox 1">
          <a:extLst>
            <a:ext uri="{FF2B5EF4-FFF2-40B4-BE49-F238E27FC236}">
              <a16:creationId xmlns="" xmlns:a16="http://schemas.microsoft.com/office/drawing/2014/main" id="{CA70E8EA-29EB-4DB5-9CAB-AB6D9673BA5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83" name="TextBox 1">
          <a:extLst>
            <a:ext uri="{FF2B5EF4-FFF2-40B4-BE49-F238E27FC236}">
              <a16:creationId xmlns="" xmlns:a16="http://schemas.microsoft.com/office/drawing/2014/main" id="{545280B0-6846-4C47-8E5D-866645B7FB8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84" name="TextBox 1">
          <a:extLst>
            <a:ext uri="{FF2B5EF4-FFF2-40B4-BE49-F238E27FC236}">
              <a16:creationId xmlns="" xmlns:a16="http://schemas.microsoft.com/office/drawing/2014/main" id="{FD5F2891-EDC3-4F96-8BEC-C1BBB3D56F1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85" name="TextBox 1">
          <a:extLst>
            <a:ext uri="{FF2B5EF4-FFF2-40B4-BE49-F238E27FC236}">
              <a16:creationId xmlns="" xmlns:a16="http://schemas.microsoft.com/office/drawing/2014/main" id="{E20CCEAE-8E3C-47D0-A82F-B021C286576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86" name="TextBox 1">
          <a:extLst>
            <a:ext uri="{FF2B5EF4-FFF2-40B4-BE49-F238E27FC236}">
              <a16:creationId xmlns="" xmlns:a16="http://schemas.microsoft.com/office/drawing/2014/main" id="{49128F7B-9785-4CB5-8401-31AA25B0D2B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87" name="TextBox 1">
          <a:extLst>
            <a:ext uri="{FF2B5EF4-FFF2-40B4-BE49-F238E27FC236}">
              <a16:creationId xmlns="" xmlns:a16="http://schemas.microsoft.com/office/drawing/2014/main" id="{65C4E3B0-119A-4AE7-80D8-CFDE2D8B54B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88" name="TextBox 1">
          <a:extLst>
            <a:ext uri="{FF2B5EF4-FFF2-40B4-BE49-F238E27FC236}">
              <a16:creationId xmlns="" xmlns:a16="http://schemas.microsoft.com/office/drawing/2014/main" id="{5F10AC49-5EF2-4853-A36B-401E8180A3F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89" name="TextBox 1">
          <a:extLst>
            <a:ext uri="{FF2B5EF4-FFF2-40B4-BE49-F238E27FC236}">
              <a16:creationId xmlns="" xmlns:a16="http://schemas.microsoft.com/office/drawing/2014/main" id="{370BC35E-0975-48C7-9C9A-6A9EF531D28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90" name="TextBox 1">
          <a:extLst>
            <a:ext uri="{FF2B5EF4-FFF2-40B4-BE49-F238E27FC236}">
              <a16:creationId xmlns="" xmlns:a16="http://schemas.microsoft.com/office/drawing/2014/main" id="{E5E4BEC6-508D-407B-B79A-437BD90B76A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91" name="TextBox 1">
          <a:extLst>
            <a:ext uri="{FF2B5EF4-FFF2-40B4-BE49-F238E27FC236}">
              <a16:creationId xmlns="" xmlns:a16="http://schemas.microsoft.com/office/drawing/2014/main" id="{06CBF2FC-00ED-4413-9DF8-4E3A65FB083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92" name="TextBox 1">
          <a:extLst>
            <a:ext uri="{FF2B5EF4-FFF2-40B4-BE49-F238E27FC236}">
              <a16:creationId xmlns="" xmlns:a16="http://schemas.microsoft.com/office/drawing/2014/main" id="{4A2B3D55-7BAF-4F16-8F71-1C110856581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93" name="TextBox 1">
          <a:extLst>
            <a:ext uri="{FF2B5EF4-FFF2-40B4-BE49-F238E27FC236}">
              <a16:creationId xmlns="" xmlns:a16="http://schemas.microsoft.com/office/drawing/2014/main" id="{EBC6F994-6230-4534-87CC-46A17ACE02E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94" name="TextBox 1">
          <a:extLst>
            <a:ext uri="{FF2B5EF4-FFF2-40B4-BE49-F238E27FC236}">
              <a16:creationId xmlns="" xmlns:a16="http://schemas.microsoft.com/office/drawing/2014/main" id="{F04BC18D-9336-4B4D-A267-6F1F5475D64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95" name="TextBox 1">
          <a:extLst>
            <a:ext uri="{FF2B5EF4-FFF2-40B4-BE49-F238E27FC236}">
              <a16:creationId xmlns="" xmlns:a16="http://schemas.microsoft.com/office/drawing/2014/main" id="{9B63C9C0-A142-4B1E-B27D-C349C96E4A0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96" name="TextBox 1">
          <a:extLst>
            <a:ext uri="{FF2B5EF4-FFF2-40B4-BE49-F238E27FC236}">
              <a16:creationId xmlns="" xmlns:a16="http://schemas.microsoft.com/office/drawing/2014/main" id="{69BFC30C-957F-4AAA-B013-EF146B5A8E5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97" name="TextBox 1">
          <a:extLst>
            <a:ext uri="{FF2B5EF4-FFF2-40B4-BE49-F238E27FC236}">
              <a16:creationId xmlns="" xmlns:a16="http://schemas.microsoft.com/office/drawing/2014/main" id="{E63185A3-8B41-4BB8-9B46-339A17F34C6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98" name="TextBox 1">
          <a:extLst>
            <a:ext uri="{FF2B5EF4-FFF2-40B4-BE49-F238E27FC236}">
              <a16:creationId xmlns="" xmlns:a16="http://schemas.microsoft.com/office/drawing/2014/main" id="{3E16659C-7346-42C5-9D3F-1C3E6B2233D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499" name="TextBox 1">
          <a:extLst>
            <a:ext uri="{FF2B5EF4-FFF2-40B4-BE49-F238E27FC236}">
              <a16:creationId xmlns="" xmlns:a16="http://schemas.microsoft.com/office/drawing/2014/main" id="{5FF00868-E288-4A30-BA9B-B2442D820BE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00" name="TextBox 1">
          <a:extLst>
            <a:ext uri="{FF2B5EF4-FFF2-40B4-BE49-F238E27FC236}">
              <a16:creationId xmlns="" xmlns:a16="http://schemas.microsoft.com/office/drawing/2014/main" id="{ABE1F255-6D35-43EC-892A-02D10E0DDFE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01" name="TextBox 1">
          <a:extLst>
            <a:ext uri="{FF2B5EF4-FFF2-40B4-BE49-F238E27FC236}">
              <a16:creationId xmlns="" xmlns:a16="http://schemas.microsoft.com/office/drawing/2014/main" id="{593DB61E-0683-4480-9C91-46809BA4DAE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02" name="TextBox 1">
          <a:extLst>
            <a:ext uri="{FF2B5EF4-FFF2-40B4-BE49-F238E27FC236}">
              <a16:creationId xmlns="" xmlns:a16="http://schemas.microsoft.com/office/drawing/2014/main" id="{BF099CB6-0C32-48DA-8E46-77D29ADBBC6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03" name="TextBox 1">
          <a:extLst>
            <a:ext uri="{FF2B5EF4-FFF2-40B4-BE49-F238E27FC236}">
              <a16:creationId xmlns="" xmlns:a16="http://schemas.microsoft.com/office/drawing/2014/main" id="{FB5FD432-D431-4BB2-8891-3D8073108FB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04" name="TextBox 1">
          <a:extLst>
            <a:ext uri="{FF2B5EF4-FFF2-40B4-BE49-F238E27FC236}">
              <a16:creationId xmlns="" xmlns:a16="http://schemas.microsoft.com/office/drawing/2014/main" id="{4C4E7B26-673A-443C-A04E-BE9056FA88A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05" name="TextBox 1">
          <a:extLst>
            <a:ext uri="{FF2B5EF4-FFF2-40B4-BE49-F238E27FC236}">
              <a16:creationId xmlns="" xmlns:a16="http://schemas.microsoft.com/office/drawing/2014/main" id="{9BE149DC-90D8-46E7-8C1E-143D4FBB756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06" name="TextBox 1">
          <a:extLst>
            <a:ext uri="{FF2B5EF4-FFF2-40B4-BE49-F238E27FC236}">
              <a16:creationId xmlns="" xmlns:a16="http://schemas.microsoft.com/office/drawing/2014/main" id="{601DA6DC-F35B-4006-8B0B-EC57944E2C0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07" name="TextBox 1">
          <a:extLst>
            <a:ext uri="{FF2B5EF4-FFF2-40B4-BE49-F238E27FC236}">
              <a16:creationId xmlns="" xmlns:a16="http://schemas.microsoft.com/office/drawing/2014/main" id="{83703991-CAF8-47FA-903E-95F1DF1EBA3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08" name="TextBox 1">
          <a:extLst>
            <a:ext uri="{FF2B5EF4-FFF2-40B4-BE49-F238E27FC236}">
              <a16:creationId xmlns="" xmlns:a16="http://schemas.microsoft.com/office/drawing/2014/main" id="{8DC44D0C-070B-4748-92DB-D1015B1CCBB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09" name="TextBox 1">
          <a:extLst>
            <a:ext uri="{FF2B5EF4-FFF2-40B4-BE49-F238E27FC236}">
              <a16:creationId xmlns="" xmlns:a16="http://schemas.microsoft.com/office/drawing/2014/main" id="{1E63CC04-F3CF-4AB2-918C-CE22EC3A930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10" name="TextBox 1">
          <a:extLst>
            <a:ext uri="{FF2B5EF4-FFF2-40B4-BE49-F238E27FC236}">
              <a16:creationId xmlns="" xmlns:a16="http://schemas.microsoft.com/office/drawing/2014/main" id="{AC371DAC-3926-4F84-A53B-4F17A60EB53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11" name="TextBox 1">
          <a:extLst>
            <a:ext uri="{FF2B5EF4-FFF2-40B4-BE49-F238E27FC236}">
              <a16:creationId xmlns="" xmlns:a16="http://schemas.microsoft.com/office/drawing/2014/main" id="{AC3F6D18-DAAC-43AD-91B2-DDD2248017C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12" name="TextBox 1">
          <a:extLst>
            <a:ext uri="{FF2B5EF4-FFF2-40B4-BE49-F238E27FC236}">
              <a16:creationId xmlns="" xmlns:a16="http://schemas.microsoft.com/office/drawing/2014/main" id="{C764B5AE-D743-4302-801A-88EAC2C6454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13" name="TextBox 1">
          <a:extLst>
            <a:ext uri="{FF2B5EF4-FFF2-40B4-BE49-F238E27FC236}">
              <a16:creationId xmlns="" xmlns:a16="http://schemas.microsoft.com/office/drawing/2014/main" id="{4820F421-D5C2-43BA-924C-97D66848E1F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14" name="TextBox 1">
          <a:extLst>
            <a:ext uri="{FF2B5EF4-FFF2-40B4-BE49-F238E27FC236}">
              <a16:creationId xmlns="" xmlns:a16="http://schemas.microsoft.com/office/drawing/2014/main" id="{199C3834-44F7-4D54-AE7B-DBE2650D6F4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15" name="TextBox 1">
          <a:extLst>
            <a:ext uri="{FF2B5EF4-FFF2-40B4-BE49-F238E27FC236}">
              <a16:creationId xmlns="" xmlns:a16="http://schemas.microsoft.com/office/drawing/2014/main" id="{C6272581-CFA4-4C8C-944A-1F060DCD478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16" name="TextBox 1">
          <a:extLst>
            <a:ext uri="{FF2B5EF4-FFF2-40B4-BE49-F238E27FC236}">
              <a16:creationId xmlns="" xmlns:a16="http://schemas.microsoft.com/office/drawing/2014/main" id="{C9E2B8F1-1823-4239-B8AE-7A0D5C5EC3C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17" name="TextBox 1">
          <a:extLst>
            <a:ext uri="{FF2B5EF4-FFF2-40B4-BE49-F238E27FC236}">
              <a16:creationId xmlns="" xmlns:a16="http://schemas.microsoft.com/office/drawing/2014/main" id="{A95A505B-BB0D-4909-9038-2DB2AF2E24D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18" name="TextBox 1">
          <a:extLst>
            <a:ext uri="{FF2B5EF4-FFF2-40B4-BE49-F238E27FC236}">
              <a16:creationId xmlns="" xmlns:a16="http://schemas.microsoft.com/office/drawing/2014/main" id="{954DB518-8B9D-4B6F-BA7D-BF4D8039CBE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19" name="TextBox 1">
          <a:extLst>
            <a:ext uri="{FF2B5EF4-FFF2-40B4-BE49-F238E27FC236}">
              <a16:creationId xmlns="" xmlns:a16="http://schemas.microsoft.com/office/drawing/2014/main" id="{80EF165F-D025-486D-8217-01314115F50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20" name="TextBox 1">
          <a:extLst>
            <a:ext uri="{FF2B5EF4-FFF2-40B4-BE49-F238E27FC236}">
              <a16:creationId xmlns="" xmlns:a16="http://schemas.microsoft.com/office/drawing/2014/main" id="{9F9CCDDB-F41E-48CA-8B04-F21E541E0F0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21" name="TextBox 1">
          <a:extLst>
            <a:ext uri="{FF2B5EF4-FFF2-40B4-BE49-F238E27FC236}">
              <a16:creationId xmlns="" xmlns:a16="http://schemas.microsoft.com/office/drawing/2014/main" id="{4DCA920A-A316-4FBC-A0E6-6FA7A8A3F78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22" name="TextBox 1">
          <a:extLst>
            <a:ext uri="{FF2B5EF4-FFF2-40B4-BE49-F238E27FC236}">
              <a16:creationId xmlns="" xmlns:a16="http://schemas.microsoft.com/office/drawing/2014/main" id="{F07F6AFE-871A-4CBC-B396-DB3A1FA902C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23" name="TextBox 1">
          <a:extLst>
            <a:ext uri="{FF2B5EF4-FFF2-40B4-BE49-F238E27FC236}">
              <a16:creationId xmlns="" xmlns:a16="http://schemas.microsoft.com/office/drawing/2014/main" id="{78EB440E-E487-4216-B157-E72F6F7C749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24" name="TextBox 1">
          <a:extLst>
            <a:ext uri="{FF2B5EF4-FFF2-40B4-BE49-F238E27FC236}">
              <a16:creationId xmlns="" xmlns:a16="http://schemas.microsoft.com/office/drawing/2014/main" id="{0933CC1C-1FAA-4CDF-BF9C-5D46CB96D88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25" name="TextBox 1">
          <a:extLst>
            <a:ext uri="{FF2B5EF4-FFF2-40B4-BE49-F238E27FC236}">
              <a16:creationId xmlns="" xmlns:a16="http://schemas.microsoft.com/office/drawing/2014/main" id="{D1528E2B-0516-40FC-A259-00813A1B583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26" name="TextBox 1">
          <a:extLst>
            <a:ext uri="{FF2B5EF4-FFF2-40B4-BE49-F238E27FC236}">
              <a16:creationId xmlns="" xmlns:a16="http://schemas.microsoft.com/office/drawing/2014/main" id="{0B367FA1-32F8-43A0-BFFA-BDF23BF9943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27" name="TextBox 1">
          <a:extLst>
            <a:ext uri="{FF2B5EF4-FFF2-40B4-BE49-F238E27FC236}">
              <a16:creationId xmlns="" xmlns:a16="http://schemas.microsoft.com/office/drawing/2014/main" id="{EE93E175-9275-4CD4-939A-CA4600A4B15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28" name="TextBox 1">
          <a:extLst>
            <a:ext uri="{FF2B5EF4-FFF2-40B4-BE49-F238E27FC236}">
              <a16:creationId xmlns="" xmlns:a16="http://schemas.microsoft.com/office/drawing/2014/main" id="{8F7EEB0F-CEF1-4B81-AF17-2983D265778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29" name="TextBox 1">
          <a:extLst>
            <a:ext uri="{FF2B5EF4-FFF2-40B4-BE49-F238E27FC236}">
              <a16:creationId xmlns="" xmlns:a16="http://schemas.microsoft.com/office/drawing/2014/main" id="{7850F523-E26E-4755-8078-7DDD658A582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30" name="TextBox 1">
          <a:extLst>
            <a:ext uri="{FF2B5EF4-FFF2-40B4-BE49-F238E27FC236}">
              <a16:creationId xmlns="" xmlns:a16="http://schemas.microsoft.com/office/drawing/2014/main" id="{20CBE46D-2242-4082-8572-88EBEDF55D6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31" name="TextBox 1">
          <a:extLst>
            <a:ext uri="{FF2B5EF4-FFF2-40B4-BE49-F238E27FC236}">
              <a16:creationId xmlns="" xmlns:a16="http://schemas.microsoft.com/office/drawing/2014/main" id="{985D09F3-2CE8-424F-8A71-BABC8BA9483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32" name="TextBox 1">
          <a:extLst>
            <a:ext uri="{FF2B5EF4-FFF2-40B4-BE49-F238E27FC236}">
              <a16:creationId xmlns="" xmlns:a16="http://schemas.microsoft.com/office/drawing/2014/main" id="{25D7D0B2-E43A-4980-8877-50FDE4E499A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33" name="TextBox 1">
          <a:extLst>
            <a:ext uri="{FF2B5EF4-FFF2-40B4-BE49-F238E27FC236}">
              <a16:creationId xmlns="" xmlns:a16="http://schemas.microsoft.com/office/drawing/2014/main" id="{3C2A8254-3288-4CDC-BCBE-45467854A06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34" name="TextBox 1">
          <a:extLst>
            <a:ext uri="{FF2B5EF4-FFF2-40B4-BE49-F238E27FC236}">
              <a16:creationId xmlns="" xmlns:a16="http://schemas.microsoft.com/office/drawing/2014/main" id="{C7012CF6-28F5-42AD-AA16-32BCC8180BE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35" name="TextBox 1">
          <a:extLst>
            <a:ext uri="{FF2B5EF4-FFF2-40B4-BE49-F238E27FC236}">
              <a16:creationId xmlns="" xmlns:a16="http://schemas.microsoft.com/office/drawing/2014/main" id="{554BEA79-B520-411D-A94F-2F8B11AB995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36" name="TextBox 1">
          <a:extLst>
            <a:ext uri="{FF2B5EF4-FFF2-40B4-BE49-F238E27FC236}">
              <a16:creationId xmlns="" xmlns:a16="http://schemas.microsoft.com/office/drawing/2014/main" id="{07FAE029-9316-46CF-8BCF-A2081F604AF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37" name="TextBox 1">
          <a:extLst>
            <a:ext uri="{FF2B5EF4-FFF2-40B4-BE49-F238E27FC236}">
              <a16:creationId xmlns="" xmlns:a16="http://schemas.microsoft.com/office/drawing/2014/main" id="{2930A5B6-9031-4836-B2AF-F4B99CF864B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38" name="TextBox 1">
          <a:extLst>
            <a:ext uri="{FF2B5EF4-FFF2-40B4-BE49-F238E27FC236}">
              <a16:creationId xmlns="" xmlns:a16="http://schemas.microsoft.com/office/drawing/2014/main" id="{4E609DEE-D1DC-4A76-AAAB-46BD0258D74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39" name="TextBox 1">
          <a:extLst>
            <a:ext uri="{FF2B5EF4-FFF2-40B4-BE49-F238E27FC236}">
              <a16:creationId xmlns="" xmlns:a16="http://schemas.microsoft.com/office/drawing/2014/main" id="{3D08421D-1E55-4756-8543-FB38FE4F8ED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40" name="TextBox 1">
          <a:extLst>
            <a:ext uri="{FF2B5EF4-FFF2-40B4-BE49-F238E27FC236}">
              <a16:creationId xmlns="" xmlns:a16="http://schemas.microsoft.com/office/drawing/2014/main" id="{40DC7A17-F83E-4903-8869-EC60B568AA1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41" name="TextBox 1">
          <a:extLst>
            <a:ext uri="{FF2B5EF4-FFF2-40B4-BE49-F238E27FC236}">
              <a16:creationId xmlns="" xmlns:a16="http://schemas.microsoft.com/office/drawing/2014/main" id="{29E96534-6167-4D9F-80AA-978908750AA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42" name="TextBox 1">
          <a:extLst>
            <a:ext uri="{FF2B5EF4-FFF2-40B4-BE49-F238E27FC236}">
              <a16:creationId xmlns="" xmlns:a16="http://schemas.microsoft.com/office/drawing/2014/main" id="{32C078DA-8698-4AEC-9A25-28D4A2A6DD1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43" name="TextBox 1">
          <a:extLst>
            <a:ext uri="{FF2B5EF4-FFF2-40B4-BE49-F238E27FC236}">
              <a16:creationId xmlns="" xmlns:a16="http://schemas.microsoft.com/office/drawing/2014/main" id="{4C228A55-D5AE-4B18-A5F0-904FECB2B2A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44" name="TextBox 1">
          <a:extLst>
            <a:ext uri="{FF2B5EF4-FFF2-40B4-BE49-F238E27FC236}">
              <a16:creationId xmlns="" xmlns:a16="http://schemas.microsoft.com/office/drawing/2014/main" id="{0C4D5B72-B5DD-4617-9250-E1ED3BDFACA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45" name="TextBox 1">
          <a:extLst>
            <a:ext uri="{FF2B5EF4-FFF2-40B4-BE49-F238E27FC236}">
              <a16:creationId xmlns="" xmlns:a16="http://schemas.microsoft.com/office/drawing/2014/main" id="{EA4476A8-F4EA-4880-88DE-DF1BA666699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46" name="TextBox 1">
          <a:extLst>
            <a:ext uri="{FF2B5EF4-FFF2-40B4-BE49-F238E27FC236}">
              <a16:creationId xmlns="" xmlns:a16="http://schemas.microsoft.com/office/drawing/2014/main" id="{E405BFE2-2AF5-4528-B862-0E5CB945076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47" name="TextBox 1">
          <a:extLst>
            <a:ext uri="{FF2B5EF4-FFF2-40B4-BE49-F238E27FC236}">
              <a16:creationId xmlns="" xmlns:a16="http://schemas.microsoft.com/office/drawing/2014/main" id="{83A8F2CC-8A5D-4222-93D2-8AABA6CAE28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48" name="TextBox 1">
          <a:extLst>
            <a:ext uri="{FF2B5EF4-FFF2-40B4-BE49-F238E27FC236}">
              <a16:creationId xmlns="" xmlns:a16="http://schemas.microsoft.com/office/drawing/2014/main" id="{94955E1D-1276-4C10-8148-09F6B5D4CE4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49" name="TextBox 1">
          <a:extLst>
            <a:ext uri="{FF2B5EF4-FFF2-40B4-BE49-F238E27FC236}">
              <a16:creationId xmlns="" xmlns:a16="http://schemas.microsoft.com/office/drawing/2014/main" id="{5E890969-2088-4E01-87A4-840BFD0ECE6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50" name="TextBox 1">
          <a:extLst>
            <a:ext uri="{FF2B5EF4-FFF2-40B4-BE49-F238E27FC236}">
              <a16:creationId xmlns="" xmlns:a16="http://schemas.microsoft.com/office/drawing/2014/main" id="{4B725373-43D1-4F92-97D6-22AF8C2D69D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51" name="TextBox 1">
          <a:extLst>
            <a:ext uri="{FF2B5EF4-FFF2-40B4-BE49-F238E27FC236}">
              <a16:creationId xmlns="" xmlns:a16="http://schemas.microsoft.com/office/drawing/2014/main" id="{FFED0260-F66D-4DA6-82C9-1DBC24E43CA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52" name="TextBox 1">
          <a:extLst>
            <a:ext uri="{FF2B5EF4-FFF2-40B4-BE49-F238E27FC236}">
              <a16:creationId xmlns="" xmlns:a16="http://schemas.microsoft.com/office/drawing/2014/main" id="{1E327524-F963-44CE-9359-0EBDD1C73BE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53" name="TextBox 1">
          <a:extLst>
            <a:ext uri="{FF2B5EF4-FFF2-40B4-BE49-F238E27FC236}">
              <a16:creationId xmlns="" xmlns:a16="http://schemas.microsoft.com/office/drawing/2014/main" id="{FCD49BFF-F60E-41C0-B17F-67C3F77B48C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54" name="TextBox 1">
          <a:extLst>
            <a:ext uri="{FF2B5EF4-FFF2-40B4-BE49-F238E27FC236}">
              <a16:creationId xmlns="" xmlns:a16="http://schemas.microsoft.com/office/drawing/2014/main" id="{7F536CAD-8B1E-469E-B233-60DDCAFEA0E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55" name="TextBox 1">
          <a:extLst>
            <a:ext uri="{FF2B5EF4-FFF2-40B4-BE49-F238E27FC236}">
              <a16:creationId xmlns="" xmlns:a16="http://schemas.microsoft.com/office/drawing/2014/main" id="{97C651B4-DA15-49D9-9FC7-B86B71C02B9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56" name="TextBox 1">
          <a:extLst>
            <a:ext uri="{FF2B5EF4-FFF2-40B4-BE49-F238E27FC236}">
              <a16:creationId xmlns="" xmlns:a16="http://schemas.microsoft.com/office/drawing/2014/main" id="{50BA6853-E1E4-41A3-927B-415402F930D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57" name="TextBox 1">
          <a:extLst>
            <a:ext uri="{FF2B5EF4-FFF2-40B4-BE49-F238E27FC236}">
              <a16:creationId xmlns="" xmlns:a16="http://schemas.microsoft.com/office/drawing/2014/main" id="{05156B94-2015-4B47-BB87-A31727B1234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58" name="TextBox 1">
          <a:extLst>
            <a:ext uri="{FF2B5EF4-FFF2-40B4-BE49-F238E27FC236}">
              <a16:creationId xmlns="" xmlns:a16="http://schemas.microsoft.com/office/drawing/2014/main" id="{1717D83C-E3C4-4DCD-B8A1-55E9799E4C5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59" name="TextBox 1">
          <a:extLst>
            <a:ext uri="{FF2B5EF4-FFF2-40B4-BE49-F238E27FC236}">
              <a16:creationId xmlns="" xmlns:a16="http://schemas.microsoft.com/office/drawing/2014/main" id="{AD5F052B-585E-42D9-855A-A437BFF0586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60" name="TextBox 1">
          <a:extLst>
            <a:ext uri="{FF2B5EF4-FFF2-40B4-BE49-F238E27FC236}">
              <a16:creationId xmlns="" xmlns:a16="http://schemas.microsoft.com/office/drawing/2014/main" id="{F87216CF-36EC-4A14-9E84-089CFB78FF1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61" name="TextBox 1">
          <a:extLst>
            <a:ext uri="{FF2B5EF4-FFF2-40B4-BE49-F238E27FC236}">
              <a16:creationId xmlns="" xmlns:a16="http://schemas.microsoft.com/office/drawing/2014/main" id="{98A55594-D13F-4356-8B2D-20F396C05D6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62" name="TextBox 1">
          <a:extLst>
            <a:ext uri="{FF2B5EF4-FFF2-40B4-BE49-F238E27FC236}">
              <a16:creationId xmlns="" xmlns:a16="http://schemas.microsoft.com/office/drawing/2014/main" id="{E1D46903-CE1A-4DBA-93EA-658B6E79909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63" name="TextBox 1">
          <a:extLst>
            <a:ext uri="{FF2B5EF4-FFF2-40B4-BE49-F238E27FC236}">
              <a16:creationId xmlns="" xmlns:a16="http://schemas.microsoft.com/office/drawing/2014/main" id="{B1D7A6FC-0BFC-47DB-A8CD-E1B20CBFE4B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64" name="TextBox 1">
          <a:extLst>
            <a:ext uri="{FF2B5EF4-FFF2-40B4-BE49-F238E27FC236}">
              <a16:creationId xmlns="" xmlns:a16="http://schemas.microsoft.com/office/drawing/2014/main" id="{8607A404-F41F-4EFD-B020-D7C35131407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65" name="TextBox 1">
          <a:extLst>
            <a:ext uri="{FF2B5EF4-FFF2-40B4-BE49-F238E27FC236}">
              <a16:creationId xmlns="" xmlns:a16="http://schemas.microsoft.com/office/drawing/2014/main" id="{66C4474F-B072-4AF2-9424-009FC016652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66" name="TextBox 1">
          <a:extLst>
            <a:ext uri="{FF2B5EF4-FFF2-40B4-BE49-F238E27FC236}">
              <a16:creationId xmlns="" xmlns:a16="http://schemas.microsoft.com/office/drawing/2014/main" id="{A3A8796E-0F64-4C8F-B2D0-F227DD8A012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67" name="TextBox 1">
          <a:extLst>
            <a:ext uri="{FF2B5EF4-FFF2-40B4-BE49-F238E27FC236}">
              <a16:creationId xmlns="" xmlns:a16="http://schemas.microsoft.com/office/drawing/2014/main" id="{CA57B860-C3D1-4608-B994-B5742475F40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68" name="TextBox 1">
          <a:extLst>
            <a:ext uri="{FF2B5EF4-FFF2-40B4-BE49-F238E27FC236}">
              <a16:creationId xmlns="" xmlns:a16="http://schemas.microsoft.com/office/drawing/2014/main" id="{169CC3DE-169F-4FEF-8AA9-746A4A9BAEF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69" name="TextBox 1">
          <a:extLst>
            <a:ext uri="{FF2B5EF4-FFF2-40B4-BE49-F238E27FC236}">
              <a16:creationId xmlns="" xmlns:a16="http://schemas.microsoft.com/office/drawing/2014/main" id="{BFD4A72A-CDD3-417C-A762-BF0FA730B40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70" name="TextBox 1">
          <a:extLst>
            <a:ext uri="{FF2B5EF4-FFF2-40B4-BE49-F238E27FC236}">
              <a16:creationId xmlns="" xmlns:a16="http://schemas.microsoft.com/office/drawing/2014/main" id="{47530F84-0AD5-4AE3-A638-59D1C461722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71" name="TextBox 1">
          <a:extLst>
            <a:ext uri="{FF2B5EF4-FFF2-40B4-BE49-F238E27FC236}">
              <a16:creationId xmlns="" xmlns:a16="http://schemas.microsoft.com/office/drawing/2014/main" id="{9F4D7E92-2820-479D-8F46-9DBCC179FD3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72" name="TextBox 1">
          <a:extLst>
            <a:ext uri="{FF2B5EF4-FFF2-40B4-BE49-F238E27FC236}">
              <a16:creationId xmlns="" xmlns:a16="http://schemas.microsoft.com/office/drawing/2014/main" id="{BD466D60-E9E3-4519-9AF3-E9F1D4CABD5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73" name="TextBox 1">
          <a:extLst>
            <a:ext uri="{FF2B5EF4-FFF2-40B4-BE49-F238E27FC236}">
              <a16:creationId xmlns="" xmlns:a16="http://schemas.microsoft.com/office/drawing/2014/main" id="{586E5525-324F-4382-BEEF-91654B220E3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74" name="TextBox 1">
          <a:extLst>
            <a:ext uri="{FF2B5EF4-FFF2-40B4-BE49-F238E27FC236}">
              <a16:creationId xmlns="" xmlns:a16="http://schemas.microsoft.com/office/drawing/2014/main" id="{C89E10ED-F478-4FAB-B8F3-1C49511ABB7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75" name="TextBox 1">
          <a:extLst>
            <a:ext uri="{FF2B5EF4-FFF2-40B4-BE49-F238E27FC236}">
              <a16:creationId xmlns="" xmlns:a16="http://schemas.microsoft.com/office/drawing/2014/main" id="{EA813749-3F51-42D4-97EB-C6FBF71BD63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76" name="TextBox 1">
          <a:extLst>
            <a:ext uri="{FF2B5EF4-FFF2-40B4-BE49-F238E27FC236}">
              <a16:creationId xmlns="" xmlns:a16="http://schemas.microsoft.com/office/drawing/2014/main" id="{F803AB09-5667-48FC-AE93-9236EB3E0D5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77" name="TextBox 1">
          <a:extLst>
            <a:ext uri="{FF2B5EF4-FFF2-40B4-BE49-F238E27FC236}">
              <a16:creationId xmlns="" xmlns:a16="http://schemas.microsoft.com/office/drawing/2014/main" id="{3D6C7C47-ED14-4446-841F-AEFE316ACBC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78" name="TextBox 1">
          <a:extLst>
            <a:ext uri="{FF2B5EF4-FFF2-40B4-BE49-F238E27FC236}">
              <a16:creationId xmlns="" xmlns:a16="http://schemas.microsoft.com/office/drawing/2014/main" id="{366AC766-F396-41F0-8BF2-7EAB2FF322A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79" name="TextBox 1">
          <a:extLst>
            <a:ext uri="{FF2B5EF4-FFF2-40B4-BE49-F238E27FC236}">
              <a16:creationId xmlns="" xmlns:a16="http://schemas.microsoft.com/office/drawing/2014/main" id="{6EB2A67C-9F05-4FEE-829C-D364FC7A3C8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80" name="TextBox 1">
          <a:extLst>
            <a:ext uri="{FF2B5EF4-FFF2-40B4-BE49-F238E27FC236}">
              <a16:creationId xmlns="" xmlns:a16="http://schemas.microsoft.com/office/drawing/2014/main" id="{384EDD44-38D5-4944-BA04-D0417157204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81" name="TextBox 1">
          <a:extLst>
            <a:ext uri="{FF2B5EF4-FFF2-40B4-BE49-F238E27FC236}">
              <a16:creationId xmlns="" xmlns:a16="http://schemas.microsoft.com/office/drawing/2014/main" id="{2C9BB55F-F2E5-4F9F-9BA5-7561D88603B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82" name="TextBox 1">
          <a:extLst>
            <a:ext uri="{FF2B5EF4-FFF2-40B4-BE49-F238E27FC236}">
              <a16:creationId xmlns="" xmlns:a16="http://schemas.microsoft.com/office/drawing/2014/main" id="{8AECBECA-F0E6-4536-A589-A19A890B469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83" name="TextBox 1">
          <a:extLst>
            <a:ext uri="{FF2B5EF4-FFF2-40B4-BE49-F238E27FC236}">
              <a16:creationId xmlns="" xmlns:a16="http://schemas.microsoft.com/office/drawing/2014/main" id="{F3893ACA-2133-4975-AF21-57D3EA8EF2C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84" name="TextBox 1">
          <a:extLst>
            <a:ext uri="{FF2B5EF4-FFF2-40B4-BE49-F238E27FC236}">
              <a16:creationId xmlns="" xmlns:a16="http://schemas.microsoft.com/office/drawing/2014/main" id="{A47A0F35-04B5-40BF-ACBA-1C108859B6D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85" name="TextBox 1">
          <a:extLst>
            <a:ext uri="{FF2B5EF4-FFF2-40B4-BE49-F238E27FC236}">
              <a16:creationId xmlns="" xmlns:a16="http://schemas.microsoft.com/office/drawing/2014/main" id="{CCE2EA31-D8F8-438D-8426-0ABC089A4EF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86" name="TextBox 1">
          <a:extLst>
            <a:ext uri="{FF2B5EF4-FFF2-40B4-BE49-F238E27FC236}">
              <a16:creationId xmlns="" xmlns:a16="http://schemas.microsoft.com/office/drawing/2014/main" id="{E483A63F-8B31-4709-A0F5-223559A9E16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87" name="TextBox 1">
          <a:extLst>
            <a:ext uri="{FF2B5EF4-FFF2-40B4-BE49-F238E27FC236}">
              <a16:creationId xmlns="" xmlns:a16="http://schemas.microsoft.com/office/drawing/2014/main" id="{09237CEB-3355-4A46-B162-D530036DF24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88" name="TextBox 1">
          <a:extLst>
            <a:ext uri="{FF2B5EF4-FFF2-40B4-BE49-F238E27FC236}">
              <a16:creationId xmlns="" xmlns:a16="http://schemas.microsoft.com/office/drawing/2014/main" id="{783285D3-2959-42F9-AEC5-DDA0431B998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89" name="TextBox 1">
          <a:extLst>
            <a:ext uri="{FF2B5EF4-FFF2-40B4-BE49-F238E27FC236}">
              <a16:creationId xmlns="" xmlns:a16="http://schemas.microsoft.com/office/drawing/2014/main" id="{7EB2491B-02FF-4B65-96FB-50E9FB41C31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90" name="TextBox 1">
          <a:extLst>
            <a:ext uri="{FF2B5EF4-FFF2-40B4-BE49-F238E27FC236}">
              <a16:creationId xmlns="" xmlns:a16="http://schemas.microsoft.com/office/drawing/2014/main" id="{E80BDDDC-8BBD-4832-AA14-877DFC66B35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91" name="TextBox 1">
          <a:extLst>
            <a:ext uri="{FF2B5EF4-FFF2-40B4-BE49-F238E27FC236}">
              <a16:creationId xmlns="" xmlns:a16="http://schemas.microsoft.com/office/drawing/2014/main" id="{9FC02853-6FED-4CE9-8967-A65E2C8B21B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92" name="TextBox 1">
          <a:extLst>
            <a:ext uri="{FF2B5EF4-FFF2-40B4-BE49-F238E27FC236}">
              <a16:creationId xmlns="" xmlns:a16="http://schemas.microsoft.com/office/drawing/2014/main" id="{513BC358-24B8-4F70-ACA0-7D6E576FA5D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93" name="TextBox 1">
          <a:extLst>
            <a:ext uri="{FF2B5EF4-FFF2-40B4-BE49-F238E27FC236}">
              <a16:creationId xmlns="" xmlns:a16="http://schemas.microsoft.com/office/drawing/2014/main" id="{32FEA22C-F011-4A83-BF22-1B1C4FAF29E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94" name="TextBox 1">
          <a:extLst>
            <a:ext uri="{FF2B5EF4-FFF2-40B4-BE49-F238E27FC236}">
              <a16:creationId xmlns="" xmlns:a16="http://schemas.microsoft.com/office/drawing/2014/main" id="{C94A0347-1BD6-4B77-8251-7D121869712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95" name="TextBox 1">
          <a:extLst>
            <a:ext uri="{FF2B5EF4-FFF2-40B4-BE49-F238E27FC236}">
              <a16:creationId xmlns="" xmlns:a16="http://schemas.microsoft.com/office/drawing/2014/main" id="{83542FBF-7C13-49F9-A64B-5EEC196F01C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96" name="TextBox 1">
          <a:extLst>
            <a:ext uri="{FF2B5EF4-FFF2-40B4-BE49-F238E27FC236}">
              <a16:creationId xmlns="" xmlns:a16="http://schemas.microsoft.com/office/drawing/2014/main" id="{78A2029E-D4BF-4350-9AE7-2934A40FFA7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97" name="TextBox 1">
          <a:extLst>
            <a:ext uri="{FF2B5EF4-FFF2-40B4-BE49-F238E27FC236}">
              <a16:creationId xmlns="" xmlns:a16="http://schemas.microsoft.com/office/drawing/2014/main" id="{42DF743B-C865-46FB-B484-3A2FCBA0199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98" name="TextBox 1">
          <a:extLst>
            <a:ext uri="{FF2B5EF4-FFF2-40B4-BE49-F238E27FC236}">
              <a16:creationId xmlns="" xmlns:a16="http://schemas.microsoft.com/office/drawing/2014/main" id="{0672FCB1-DB12-4A6A-8AA5-63E12D2C183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599" name="TextBox 1">
          <a:extLst>
            <a:ext uri="{FF2B5EF4-FFF2-40B4-BE49-F238E27FC236}">
              <a16:creationId xmlns="" xmlns:a16="http://schemas.microsoft.com/office/drawing/2014/main" id="{D9A9F953-28BE-49C9-BFB2-4541DC9B83A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00" name="TextBox 1">
          <a:extLst>
            <a:ext uri="{FF2B5EF4-FFF2-40B4-BE49-F238E27FC236}">
              <a16:creationId xmlns="" xmlns:a16="http://schemas.microsoft.com/office/drawing/2014/main" id="{33B3E703-0FD9-4C1C-811B-0F8B9501F80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01" name="TextBox 1">
          <a:extLst>
            <a:ext uri="{FF2B5EF4-FFF2-40B4-BE49-F238E27FC236}">
              <a16:creationId xmlns="" xmlns:a16="http://schemas.microsoft.com/office/drawing/2014/main" id="{EDF88E40-C3BE-437A-B84B-D085291F257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02" name="TextBox 1">
          <a:extLst>
            <a:ext uri="{FF2B5EF4-FFF2-40B4-BE49-F238E27FC236}">
              <a16:creationId xmlns="" xmlns:a16="http://schemas.microsoft.com/office/drawing/2014/main" id="{DFF26199-5966-46C6-A4A0-957FC74E042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03" name="TextBox 1">
          <a:extLst>
            <a:ext uri="{FF2B5EF4-FFF2-40B4-BE49-F238E27FC236}">
              <a16:creationId xmlns="" xmlns:a16="http://schemas.microsoft.com/office/drawing/2014/main" id="{E6B7F70B-1C72-4492-8B43-365CEAF659C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04" name="TextBox 1">
          <a:extLst>
            <a:ext uri="{FF2B5EF4-FFF2-40B4-BE49-F238E27FC236}">
              <a16:creationId xmlns="" xmlns:a16="http://schemas.microsoft.com/office/drawing/2014/main" id="{83079255-0E4B-436B-A127-8B74A1D9B6A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05" name="TextBox 1">
          <a:extLst>
            <a:ext uri="{FF2B5EF4-FFF2-40B4-BE49-F238E27FC236}">
              <a16:creationId xmlns="" xmlns:a16="http://schemas.microsoft.com/office/drawing/2014/main" id="{E17EBE6F-7C2E-486B-8EF5-9F808CD8FB2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06" name="TextBox 1">
          <a:extLst>
            <a:ext uri="{FF2B5EF4-FFF2-40B4-BE49-F238E27FC236}">
              <a16:creationId xmlns="" xmlns:a16="http://schemas.microsoft.com/office/drawing/2014/main" id="{1067A9EC-9476-456A-8F72-87551F2AC7E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07" name="TextBox 1">
          <a:extLst>
            <a:ext uri="{FF2B5EF4-FFF2-40B4-BE49-F238E27FC236}">
              <a16:creationId xmlns="" xmlns:a16="http://schemas.microsoft.com/office/drawing/2014/main" id="{355CC855-14BF-4C5D-85B5-0E98661A3D7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08" name="TextBox 1">
          <a:extLst>
            <a:ext uri="{FF2B5EF4-FFF2-40B4-BE49-F238E27FC236}">
              <a16:creationId xmlns="" xmlns:a16="http://schemas.microsoft.com/office/drawing/2014/main" id="{2F2E996F-80F7-4003-BD98-A6CA102265D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09" name="TextBox 1">
          <a:extLst>
            <a:ext uri="{FF2B5EF4-FFF2-40B4-BE49-F238E27FC236}">
              <a16:creationId xmlns="" xmlns:a16="http://schemas.microsoft.com/office/drawing/2014/main" id="{F56277CF-1C1D-422C-AA92-6AA9BEB135C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10" name="TextBox 1">
          <a:extLst>
            <a:ext uri="{FF2B5EF4-FFF2-40B4-BE49-F238E27FC236}">
              <a16:creationId xmlns="" xmlns:a16="http://schemas.microsoft.com/office/drawing/2014/main" id="{4080742F-9458-47D9-8170-1B4960D4569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11" name="TextBox 1">
          <a:extLst>
            <a:ext uri="{FF2B5EF4-FFF2-40B4-BE49-F238E27FC236}">
              <a16:creationId xmlns="" xmlns:a16="http://schemas.microsoft.com/office/drawing/2014/main" id="{2312B72F-F5F1-44EE-8022-A1A1353FB01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12" name="TextBox 1">
          <a:extLst>
            <a:ext uri="{FF2B5EF4-FFF2-40B4-BE49-F238E27FC236}">
              <a16:creationId xmlns="" xmlns:a16="http://schemas.microsoft.com/office/drawing/2014/main" id="{9EF29440-3770-4CE0-8E0A-264BBA2106B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13" name="TextBox 1">
          <a:extLst>
            <a:ext uri="{FF2B5EF4-FFF2-40B4-BE49-F238E27FC236}">
              <a16:creationId xmlns="" xmlns:a16="http://schemas.microsoft.com/office/drawing/2014/main" id="{BC09CD2A-06A0-4A59-8977-93654197238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14" name="TextBox 1">
          <a:extLst>
            <a:ext uri="{FF2B5EF4-FFF2-40B4-BE49-F238E27FC236}">
              <a16:creationId xmlns="" xmlns:a16="http://schemas.microsoft.com/office/drawing/2014/main" id="{1DB38CA8-35D9-40E7-A08D-7F4BFE36C59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15" name="TextBox 1">
          <a:extLst>
            <a:ext uri="{FF2B5EF4-FFF2-40B4-BE49-F238E27FC236}">
              <a16:creationId xmlns="" xmlns:a16="http://schemas.microsoft.com/office/drawing/2014/main" id="{EDF0B139-0A7C-4378-9932-4C8002E3E06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16" name="TextBox 1">
          <a:extLst>
            <a:ext uri="{FF2B5EF4-FFF2-40B4-BE49-F238E27FC236}">
              <a16:creationId xmlns="" xmlns:a16="http://schemas.microsoft.com/office/drawing/2014/main" id="{443CDD2C-AAD8-4DF3-B91E-9753203F659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17" name="TextBox 1">
          <a:extLst>
            <a:ext uri="{FF2B5EF4-FFF2-40B4-BE49-F238E27FC236}">
              <a16:creationId xmlns="" xmlns:a16="http://schemas.microsoft.com/office/drawing/2014/main" id="{526FF4DB-9864-4D98-86FE-BCF3471C131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18" name="TextBox 1">
          <a:extLst>
            <a:ext uri="{FF2B5EF4-FFF2-40B4-BE49-F238E27FC236}">
              <a16:creationId xmlns="" xmlns:a16="http://schemas.microsoft.com/office/drawing/2014/main" id="{2E232451-4BA0-4E6E-84BE-155FB7D1E1F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19" name="TextBox 1">
          <a:extLst>
            <a:ext uri="{FF2B5EF4-FFF2-40B4-BE49-F238E27FC236}">
              <a16:creationId xmlns="" xmlns:a16="http://schemas.microsoft.com/office/drawing/2014/main" id="{DA3A33C4-B909-4603-A047-9CE0E658208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20" name="TextBox 1">
          <a:extLst>
            <a:ext uri="{FF2B5EF4-FFF2-40B4-BE49-F238E27FC236}">
              <a16:creationId xmlns="" xmlns:a16="http://schemas.microsoft.com/office/drawing/2014/main" id="{2AF29715-EAD2-4EB9-B511-1DF97B9CA1D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21" name="TextBox 1">
          <a:extLst>
            <a:ext uri="{FF2B5EF4-FFF2-40B4-BE49-F238E27FC236}">
              <a16:creationId xmlns="" xmlns:a16="http://schemas.microsoft.com/office/drawing/2014/main" id="{3153436B-3D69-4D22-9425-D19E55C7A47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22" name="TextBox 1">
          <a:extLst>
            <a:ext uri="{FF2B5EF4-FFF2-40B4-BE49-F238E27FC236}">
              <a16:creationId xmlns="" xmlns:a16="http://schemas.microsoft.com/office/drawing/2014/main" id="{E8F8C29A-55C7-4B7A-AABF-8D01126C34E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23" name="TextBox 1">
          <a:extLst>
            <a:ext uri="{FF2B5EF4-FFF2-40B4-BE49-F238E27FC236}">
              <a16:creationId xmlns="" xmlns:a16="http://schemas.microsoft.com/office/drawing/2014/main" id="{D8BF74C9-A1B2-4E5E-9525-510909B4222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24" name="TextBox 1">
          <a:extLst>
            <a:ext uri="{FF2B5EF4-FFF2-40B4-BE49-F238E27FC236}">
              <a16:creationId xmlns="" xmlns:a16="http://schemas.microsoft.com/office/drawing/2014/main" id="{5A753D15-104F-48AB-9D67-F81B7A4376D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25" name="TextBox 1">
          <a:extLst>
            <a:ext uri="{FF2B5EF4-FFF2-40B4-BE49-F238E27FC236}">
              <a16:creationId xmlns="" xmlns:a16="http://schemas.microsoft.com/office/drawing/2014/main" id="{BEBB0AA4-804C-4AA7-A872-92CCF17D213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26" name="TextBox 1">
          <a:extLst>
            <a:ext uri="{FF2B5EF4-FFF2-40B4-BE49-F238E27FC236}">
              <a16:creationId xmlns="" xmlns:a16="http://schemas.microsoft.com/office/drawing/2014/main" id="{A3A985C6-A0B7-4174-8358-8E847EE4EB4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27" name="TextBox 1">
          <a:extLst>
            <a:ext uri="{FF2B5EF4-FFF2-40B4-BE49-F238E27FC236}">
              <a16:creationId xmlns="" xmlns:a16="http://schemas.microsoft.com/office/drawing/2014/main" id="{CBBF3CEC-D113-4820-8071-3C4C135E22F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28" name="TextBox 1">
          <a:extLst>
            <a:ext uri="{FF2B5EF4-FFF2-40B4-BE49-F238E27FC236}">
              <a16:creationId xmlns="" xmlns:a16="http://schemas.microsoft.com/office/drawing/2014/main" id="{82747319-62D1-49B9-A6BD-CA6F0783C2B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29" name="TextBox 1">
          <a:extLst>
            <a:ext uri="{FF2B5EF4-FFF2-40B4-BE49-F238E27FC236}">
              <a16:creationId xmlns="" xmlns:a16="http://schemas.microsoft.com/office/drawing/2014/main" id="{AEDAF84E-91EC-4400-BD45-E16F10ECA0E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30" name="TextBox 1">
          <a:extLst>
            <a:ext uri="{FF2B5EF4-FFF2-40B4-BE49-F238E27FC236}">
              <a16:creationId xmlns="" xmlns:a16="http://schemas.microsoft.com/office/drawing/2014/main" id="{A0A7ED2F-64C8-438D-8FDB-B0452868A06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31" name="TextBox 1">
          <a:extLst>
            <a:ext uri="{FF2B5EF4-FFF2-40B4-BE49-F238E27FC236}">
              <a16:creationId xmlns="" xmlns:a16="http://schemas.microsoft.com/office/drawing/2014/main" id="{90A45636-7642-416D-A08F-68BA489471B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32" name="TextBox 1">
          <a:extLst>
            <a:ext uri="{FF2B5EF4-FFF2-40B4-BE49-F238E27FC236}">
              <a16:creationId xmlns="" xmlns:a16="http://schemas.microsoft.com/office/drawing/2014/main" id="{508FB195-6695-47BB-B635-44BCE407DA0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33" name="TextBox 1">
          <a:extLst>
            <a:ext uri="{FF2B5EF4-FFF2-40B4-BE49-F238E27FC236}">
              <a16:creationId xmlns="" xmlns:a16="http://schemas.microsoft.com/office/drawing/2014/main" id="{842A7F1D-5901-4DE2-BB39-7288DF1D5DD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34" name="TextBox 1">
          <a:extLst>
            <a:ext uri="{FF2B5EF4-FFF2-40B4-BE49-F238E27FC236}">
              <a16:creationId xmlns="" xmlns:a16="http://schemas.microsoft.com/office/drawing/2014/main" id="{46EE01AD-581B-47A2-971E-9A723FFBA32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35" name="TextBox 1">
          <a:extLst>
            <a:ext uri="{FF2B5EF4-FFF2-40B4-BE49-F238E27FC236}">
              <a16:creationId xmlns="" xmlns:a16="http://schemas.microsoft.com/office/drawing/2014/main" id="{028A2091-AA66-48C2-8A37-14BD0F78D11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36" name="TextBox 1">
          <a:extLst>
            <a:ext uri="{FF2B5EF4-FFF2-40B4-BE49-F238E27FC236}">
              <a16:creationId xmlns="" xmlns:a16="http://schemas.microsoft.com/office/drawing/2014/main" id="{489B821E-8F40-47F9-A9DD-3315E59AF06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37" name="TextBox 1">
          <a:extLst>
            <a:ext uri="{FF2B5EF4-FFF2-40B4-BE49-F238E27FC236}">
              <a16:creationId xmlns="" xmlns:a16="http://schemas.microsoft.com/office/drawing/2014/main" id="{D547C0B5-6F48-4573-8AD2-5DABD7BD0F9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38" name="TextBox 1">
          <a:extLst>
            <a:ext uri="{FF2B5EF4-FFF2-40B4-BE49-F238E27FC236}">
              <a16:creationId xmlns="" xmlns:a16="http://schemas.microsoft.com/office/drawing/2014/main" id="{9E3EA243-E8D7-4468-BBD3-74555FFEE89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39" name="TextBox 1">
          <a:extLst>
            <a:ext uri="{FF2B5EF4-FFF2-40B4-BE49-F238E27FC236}">
              <a16:creationId xmlns="" xmlns:a16="http://schemas.microsoft.com/office/drawing/2014/main" id="{73059B2E-7658-491D-A76B-96C0D230130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40" name="TextBox 1">
          <a:extLst>
            <a:ext uri="{FF2B5EF4-FFF2-40B4-BE49-F238E27FC236}">
              <a16:creationId xmlns="" xmlns:a16="http://schemas.microsoft.com/office/drawing/2014/main" id="{A58BC4AB-546E-4BC7-B80F-D89993A2806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41" name="TextBox 1">
          <a:extLst>
            <a:ext uri="{FF2B5EF4-FFF2-40B4-BE49-F238E27FC236}">
              <a16:creationId xmlns="" xmlns:a16="http://schemas.microsoft.com/office/drawing/2014/main" id="{8758C854-84F5-4308-8A4A-ECAF04CCDFA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42" name="TextBox 1">
          <a:extLst>
            <a:ext uri="{FF2B5EF4-FFF2-40B4-BE49-F238E27FC236}">
              <a16:creationId xmlns="" xmlns:a16="http://schemas.microsoft.com/office/drawing/2014/main" id="{951F20C1-687B-4A4B-8AE0-F0DEE47DC02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43" name="TextBox 1">
          <a:extLst>
            <a:ext uri="{FF2B5EF4-FFF2-40B4-BE49-F238E27FC236}">
              <a16:creationId xmlns="" xmlns:a16="http://schemas.microsoft.com/office/drawing/2014/main" id="{44B82499-E030-4B42-89C4-CC2CD2E7FAC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44" name="TextBox 1">
          <a:extLst>
            <a:ext uri="{FF2B5EF4-FFF2-40B4-BE49-F238E27FC236}">
              <a16:creationId xmlns="" xmlns:a16="http://schemas.microsoft.com/office/drawing/2014/main" id="{A3A8D3DC-3EE0-4D9D-B5F4-FFB9AA510A4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45" name="TextBox 1">
          <a:extLst>
            <a:ext uri="{FF2B5EF4-FFF2-40B4-BE49-F238E27FC236}">
              <a16:creationId xmlns="" xmlns:a16="http://schemas.microsoft.com/office/drawing/2014/main" id="{C3A03669-FE3C-4986-9A13-22DD428529C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46" name="TextBox 1">
          <a:extLst>
            <a:ext uri="{FF2B5EF4-FFF2-40B4-BE49-F238E27FC236}">
              <a16:creationId xmlns="" xmlns:a16="http://schemas.microsoft.com/office/drawing/2014/main" id="{6D6ADDF5-DAF0-4D04-8EF3-B43556EAD38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47" name="TextBox 1">
          <a:extLst>
            <a:ext uri="{FF2B5EF4-FFF2-40B4-BE49-F238E27FC236}">
              <a16:creationId xmlns="" xmlns:a16="http://schemas.microsoft.com/office/drawing/2014/main" id="{5464CA25-F750-48C4-9EFA-8F6224084D8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48" name="TextBox 1">
          <a:extLst>
            <a:ext uri="{FF2B5EF4-FFF2-40B4-BE49-F238E27FC236}">
              <a16:creationId xmlns="" xmlns:a16="http://schemas.microsoft.com/office/drawing/2014/main" id="{E26CCAB3-B3E8-4214-AA9F-5F3EDA84887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49" name="TextBox 1">
          <a:extLst>
            <a:ext uri="{FF2B5EF4-FFF2-40B4-BE49-F238E27FC236}">
              <a16:creationId xmlns="" xmlns:a16="http://schemas.microsoft.com/office/drawing/2014/main" id="{D7BE16C9-1F24-4BFD-B7EF-6D5576FEE6A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50" name="TextBox 1">
          <a:extLst>
            <a:ext uri="{FF2B5EF4-FFF2-40B4-BE49-F238E27FC236}">
              <a16:creationId xmlns="" xmlns:a16="http://schemas.microsoft.com/office/drawing/2014/main" id="{36F355C8-00ED-4732-9AA3-D409F9FBFEF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51" name="TextBox 1">
          <a:extLst>
            <a:ext uri="{FF2B5EF4-FFF2-40B4-BE49-F238E27FC236}">
              <a16:creationId xmlns="" xmlns:a16="http://schemas.microsoft.com/office/drawing/2014/main" id="{D15565E6-4192-4D33-A538-3A29CBB6BD0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52" name="TextBox 1">
          <a:extLst>
            <a:ext uri="{FF2B5EF4-FFF2-40B4-BE49-F238E27FC236}">
              <a16:creationId xmlns="" xmlns:a16="http://schemas.microsoft.com/office/drawing/2014/main" id="{545A2D53-C2EE-4D62-A47F-DABB0B52136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53" name="TextBox 1">
          <a:extLst>
            <a:ext uri="{FF2B5EF4-FFF2-40B4-BE49-F238E27FC236}">
              <a16:creationId xmlns="" xmlns:a16="http://schemas.microsoft.com/office/drawing/2014/main" id="{49729244-0FEF-4F1F-8BB7-6A80541522A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54" name="TextBox 1">
          <a:extLst>
            <a:ext uri="{FF2B5EF4-FFF2-40B4-BE49-F238E27FC236}">
              <a16:creationId xmlns="" xmlns:a16="http://schemas.microsoft.com/office/drawing/2014/main" id="{F4030DC2-284E-477E-9A30-F4E69C6AE6A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55" name="TextBox 1">
          <a:extLst>
            <a:ext uri="{FF2B5EF4-FFF2-40B4-BE49-F238E27FC236}">
              <a16:creationId xmlns="" xmlns:a16="http://schemas.microsoft.com/office/drawing/2014/main" id="{08AF469C-9DA6-4BE8-9012-68798EAF06B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56" name="TextBox 1">
          <a:extLst>
            <a:ext uri="{FF2B5EF4-FFF2-40B4-BE49-F238E27FC236}">
              <a16:creationId xmlns="" xmlns:a16="http://schemas.microsoft.com/office/drawing/2014/main" id="{3CFC7F76-33EE-4179-96DF-FA735C2A03C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57" name="TextBox 1">
          <a:extLst>
            <a:ext uri="{FF2B5EF4-FFF2-40B4-BE49-F238E27FC236}">
              <a16:creationId xmlns="" xmlns:a16="http://schemas.microsoft.com/office/drawing/2014/main" id="{6DB1242E-86D6-47F6-918C-FC6F0B1AAB1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58" name="TextBox 1">
          <a:extLst>
            <a:ext uri="{FF2B5EF4-FFF2-40B4-BE49-F238E27FC236}">
              <a16:creationId xmlns="" xmlns:a16="http://schemas.microsoft.com/office/drawing/2014/main" id="{60C8652A-5A2A-4CD5-92F7-CD3D895FE06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59" name="TextBox 1">
          <a:extLst>
            <a:ext uri="{FF2B5EF4-FFF2-40B4-BE49-F238E27FC236}">
              <a16:creationId xmlns="" xmlns:a16="http://schemas.microsoft.com/office/drawing/2014/main" id="{033AB92A-9221-46EE-9EB1-3B9BA5BD08A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60" name="TextBox 1">
          <a:extLst>
            <a:ext uri="{FF2B5EF4-FFF2-40B4-BE49-F238E27FC236}">
              <a16:creationId xmlns="" xmlns:a16="http://schemas.microsoft.com/office/drawing/2014/main" id="{06C3E701-C8FF-491B-9FAC-FBE7D05FA03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61" name="TextBox 1">
          <a:extLst>
            <a:ext uri="{FF2B5EF4-FFF2-40B4-BE49-F238E27FC236}">
              <a16:creationId xmlns="" xmlns:a16="http://schemas.microsoft.com/office/drawing/2014/main" id="{C305F5A4-B4C1-4C9A-8DFC-53FD111652B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62" name="TextBox 1">
          <a:extLst>
            <a:ext uri="{FF2B5EF4-FFF2-40B4-BE49-F238E27FC236}">
              <a16:creationId xmlns="" xmlns:a16="http://schemas.microsoft.com/office/drawing/2014/main" id="{F211D299-6D00-4D31-8E95-2C3711B0FA4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63" name="TextBox 1">
          <a:extLst>
            <a:ext uri="{FF2B5EF4-FFF2-40B4-BE49-F238E27FC236}">
              <a16:creationId xmlns="" xmlns:a16="http://schemas.microsoft.com/office/drawing/2014/main" id="{DE9B61CF-DCB7-4CD1-8B21-67F118EB01D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64" name="TextBox 1">
          <a:extLst>
            <a:ext uri="{FF2B5EF4-FFF2-40B4-BE49-F238E27FC236}">
              <a16:creationId xmlns="" xmlns:a16="http://schemas.microsoft.com/office/drawing/2014/main" id="{43EE82C4-F3D8-40F8-8B8F-416E011798C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65" name="TextBox 1">
          <a:extLst>
            <a:ext uri="{FF2B5EF4-FFF2-40B4-BE49-F238E27FC236}">
              <a16:creationId xmlns="" xmlns:a16="http://schemas.microsoft.com/office/drawing/2014/main" id="{53325A44-717A-4AA7-B3C1-E850B8931B3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66" name="TextBox 1">
          <a:extLst>
            <a:ext uri="{FF2B5EF4-FFF2-40B4-BE49-F238E27FC236}">
              <a16:creationId xmlns="" xmlns:a16="http://schemas.microsoft.com/office/drawing/2014/main" id="{F8D3EE37-1B36-4A61-920D-2CD6912A175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67" name="TextBox 1">
          <a:extLst>
            <a:ext uri="{FF2B5EF4-FFF2-40B4-BE49-F238E27FC236}">
              <a16:creationId xmlns="" xmlns:a16="http://schemas.microsoft.com/office/drawing/2014/main" id="{347268A3-1831-4B65-8726-CFEE98C0835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68" name="TextBox 1">
          <a:extLst>
            <a:ext uri="{FF2B5EF4-FFF2-40B4-BE49-F238E27FC236}">
              <a16:creationId xmlns="" xmlns:a16="http://schemas.microsoft.com/office/drawing/2014/main" id="{FCD4D115-5D22-4D8E-BE7F-C6961950867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69" name="TextBox 1">
          <a:extLst>
            <a:ext uri="{FF2B5EF4-FFF2-40B4-BE49-F238E27FC236}">
              <a16:creationId xmlns="" xmlns:a16="http://schemas.microsoft.com/office/drawing/2014/main" id="{CDD8E7DC-6E01-4327-9820-476A1C58B82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70" name="TextBox 1">
          <a:extLst>
            <a:ext uri="{FF2B5EF4-FFF2-40B4-BE49-F238E27FC236}">
              <a16:creationId xmlns="" xmlns:a16="http://schemas.microsoft.com/office/drawing/2014/main" id="{D6FCBF7F-75DD-4650-9396-F837CD9C038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71" name="TextBox 1">
          <a:extLst>
            <a:ext uri="{FF2B5EF4-FFF2-40B4-BE49-F238E27FC236}">
              <a16:creationId xmlns="" xmlns:a16="http://schemas.microsoft.com/office/drawing/2014/main" id="{DEE9C6EA-7457-49ED-ACBD-49903245C3A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72" name="TextBox 1">
          <a:extLst>
            <a:ext uri="{FF2B5EF4-FFF2-40B4-BE49-F238E27FC236}">
              <a16:creationId xmlns="" xmlns:a16="http://schemas.microsoft.com/office/drawing/2014/main" id="{39BA9E1E-A18C-4D6A-9733-F5EBD3D1465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73" name="TextBox 1">
          <a:extLst>
            <a:ext uri="{FF2B5EF4-FFF2-40B4-BE49-F238E27FC236}">
              <a16:creationId xmlns="" xmlns:a16="http://schemas.microsoft.com/office/drawing/2014/main" id="{A9E2BAB7-DC2C-4A52-BD93-CA15F379697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74" name="TextBox 1">
          <a:extLst>
            <a:ext uri="{FF2B5EF4-FFF2-40B4-BE49-F238E27FC236}">
              <a16:creationId xmlns="" xmlns:a16="http://schemas.microsoft.com/office/drawing/2014/main" id="{B6E4B579-BC24-41F9-AA50-B499ECB61B0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75" name="TextBox 1">
          <a:extLst>
            <a:ext uri="{FF2B5EF4-FFF2-40B4-BE49-F238E27FC236}">
              <a16:creationId xmlns="" xmlns:a16="http://schemas.microsoft.com/office/drawing/2014/main" id="{457E77BB-9CA7-4763-B05D-11540791AA0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76" name="TextBox 1">
          <a:extLst>
            <a:ext uri="{FF2B5EF4-FFF2-40B4-BE49-F238E27FC236}">
              <a16:creationId xmlns="" xmlns:a16="http://schemas.microsoft.com/office/drawing/2014/main" id="{5CF79D0F-E7C7-4FFC-A73A-47549662AD6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77" name="TextBox 1">
          <a:extLst>
            <a:ext uri="{FF2B5EF4-FFF2-40B4-BE49-F238E27FC236}">
              <a16:creationId xmlns="" xmlns:a16="http://schemas.microsoft.com/office/drawing/2014/main" id="{79395D59-B7D0-4883-9E37-C8E25374EE3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78" name="TextBox 1">
          <a:extLst>
            <a:ext uri="{FF2B5EF4-FFF2-40B4-BE49-F238E27FC236}">
              <a16:creationId xmlns="" xmlns:a16="http://schemas.microsoft.com/office/drawing/2014/main" id="{97D05D5A-276A-46E2-9E37-F9B770415B4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79" name="TextBox 1">
          <a:extLst>
            <a:ext uri="{FF2B5EF4-FFF2-40B4-BE49-F238E27FC236}">
              <a16:creationId xmlns="" xmlns:a16="http://schemas.microsoft.com/office/drawing/2014/main" id="{A4542B99-A2E0-4660-86E4-E42B2178FBD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80" name="TextBox 1">
          <a:extLst>
            <a:ext uri="{FF2B5EF4-FFF2-40B4-BE49-F238E27FC236}">
              <a16:creationId xmlns="" xmlns:a16="http://schemas.microsoft.com/office/drawing/2014/main" id="{431C0800-27C4-44CD-B78A-E093FA6CD0F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81" name="TextBox 1">
          <a:extLst>
            <a:ext uri="{FF2B5EF4-FFF2-40B4-BE49-F238E27FC236}">
              <a16:creationId xmlns="" xmlns:a16="http://schemas.microsoft.com/office/drawing/2014/main" id="{15E329A6-109F-4652-BD89-0C3D6A9A75F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82" name="TextBox 1">
          <a:extLst>
            <a:ext uri="{FF2B5EF4-FFF2-40B4-BE49-F238E27FC236}">
              <a16:creationId xmlns="" xmlns:a16="http://schemas.microsoft.com/office/drawing/2014/main" id="{14A9FD87-C2D7-4F94-BE39-EEC0DA00299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83" name="TextBox 1">
          <a:extLst>
            <a:ext uri="{FF2B5EF4-FFF2-40B4-BE49-F238E27FC236}">
              <a16:creationId xmlns="" xmlns:a16="http://schemas.microsoft.com/office/drawing/2014/main" id="{82A556B0-2350-420E-896D-5EAF611881E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84" name="TextBox 1">
          <a:extLst>
            <a:ext uri="{FF2B5EF4-FFF2-40B4-BE49-F238E27FC236}">
              <a16:creationId xmlns="" xmlns:a16="http://schemas.microsoft.com/office/drawing/2014/main" id="{81BC0496-7F96-4B4F-B7C3-63814186200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85" name="TextBox 1">
          <a:extLst>
            <a:ext uri="{FF2B5EF4-FFF2-40B4-BE49-F238E27FC236}">
              <a16:creationId xmlns="" xmlns:a16="http://schemas.microsoft.com/office/drawing/2014/main" id="{773F9A17-2B98-4DEA-B2FB-508EA56DDF4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86" name="TextBox 1">
          <a:extLst>
            <a:ext uri="{FF2B5EF4-FFF2-40B4-BE49-F238E27FC236}">
              <a16:creationId xmlns="" xmlns:a16="http://schemas.microsoft.com/office/drawing/2014/main" id="{AD14D573-CE78-4842-94B0-0B40A3BF804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87" name="TextBox 1">
          <a:extLst>
            <a:ext uri="{FF2B5EF4-FFF2-40B4-BE49-F238E27FC236}">
              <a16:creationId xmlns="" xmlns:a16="http://schemas.microsoft.com/office/drawing/2014/main" id="{00187FAC-8441-4B06-8795-5F3E11B7671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88" name="TextBox 1">
          <a:extLst>
            <a:ext uri="{FF2B5EF4-FFF2-40B4-BE49-F238E27FC236}">
              <a16:creationId xmlns="" xmlns:a16="http://schemas.microsoft.com/office/drawing/2014/main" id="{4B33B6E2-7B6E-4850-8797-84D27F252BE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89" name="TextBox 1">
          <a:extLst>
            <a:ext uri="{FF2B5EF4-FFF2-40B4-BE49-F238E27FC236}">
              <a16:creationId xmlns="" xmlns:a16="http://schemas.microsoft.com/office/drawing/2014/main" id="{60B3E6FA-D282-41A5-B31C-76FD7974957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90" name="TextBox 1">
          <a:extLst>
            <a:ext uri="{FF2B5EF4-FFF2-40B4-BE49-F238E27FC236}">
              <a16:creationId xmlns="" xmlns:a16="http://schemas.microsoft.com/office/drawing/2014/main" id="{D5A34DFB-23B4-41DF-9453-EBB73CD5322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91" name="TextBox 1">
          <a:extLst>
            <a:ext uri="{FF2B5EF4-FFF2-40B4-BE49-F238E27FC236}">
              <a16:creationId xmlns="" xmlns:a16="http://schemas.microsoft.com/office/drawing/2014/main" id="{3DB6D5BF-C1A0-4E0B-8990-632C1CCF2E6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92" name="TextBox 1">
          <a:extLst>
            <a:ext uri="{FF2B5EF4-FFF2-40B4-BE49-F238E27FC236}">
              <a16:creationId xmlns="" xmlns:a16="http://schemas.microsoft.com/office/drawing/2014/main" id="{64F0A0A1-8E1C-4311-AA8F-1EA6BA48676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93" name="TextBox 1">
          <a:extLst>
            <a:ext uri="{FF2B5EF4-FFF2-40B4-BE49-F238E27FC236}">
              <a16:creationId xmlns="" xmlns:a16="http://schemas.microsoft.com/office/drawing/2014/main" id="{DB49AFF8-438B-4869-B7B9-717E8375DA3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94" name="TextBox 1">
          <a:extLst>
            <a:ext uri="{FF2B5EF4-FFF2-40B4-BE49-F238E27FC236}">
              <a16:creationId xmlns="" xmlns:a16="http://schemas.microsoft.com/office/drawing/2014/main" id="{6A371490-E4CF-42DE-8702-92D076AF69A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95" name="TextBox 1">
          <a:extLst>
            <a:ext uri="{FF2B5EF4-FFF2-40B4-BE49-F238E27FC236}">
              <a16:creationId xmlns="" xmlns:a16="http://schemas.microsoft.com/office/drawing/2014/main" id="{3BE7CA24-DE82-424D-88AE-DBD67AC375C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96" name="TextBox 1">
          <a:extLst>
            <a:ext uri="{FF2B5EF4-FFF2-40B4-BE49-F238E27FC236}">
              <a16:creationId xmlns="" xmlns:a16="http://schemas.microsoft.com/office/drawing/2014/main" id="{78EA59E4-F627-4B1A-9C20-DCE6570BC95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97" name="TextBox 1">
          <a:extLst>
            <a:ext uri="{FF2B5EF4-FFF2-40B4-BE49-F238E27FC236}">
              <a16:creationId xmlns="" xmlns:a16="http://schemas.microsoft.com/office/drawing/2014/main" id="{470F2ADE-1BBE-4D27-A132-C99EB9C58E9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98" name="TextBox 1">
          <a:extLst>
            <a:ext uri="{FF2B5EF4-FFF2-40B4-BE49-F238E27FC236}">
              <a16:creationId xmlns="" xmlns:a16="http://schemas.microsoft.com/office/drawing/2014/main" id="{B28BEFA8-F899-41AD-B9F5-47A4157E2E8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699" name="TextBox 1">
          <a:extLst>
            <a:ext uri="{FF2B5EF4-FFF2-40B4-BE49-F238E27FC236}">
              <a16:creationId xmlns="" xmlns:a16="http://schemas.microsoft.com/office/drawing/2014/main" id="{3338569D-4226-410E-9DB8-EBBDD1920AD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00" name="TextBox 1">
          <a:extLst>
            <a:ext uri="{FF2B5EF4-FFF2-40B4-BE49-F238E27FC236}">
              <a16:creationId xmlns="" xmlns:a16="http://schemas.microsoft.com/office/drawing/2014/main" id="{FAE9704C-9199-4E9D-AB02-1E789BAF86E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01" name="TextBox 1">
          <a:extLst>
            <a:ext uri="{FF2B5EF4-FFF2-40B4-BE49-F238E27FC236}">
              <a16:creationId xmlns="" xmlns:a16="http://schemas.microsoft.com/office/drawing/2014/main" id="{42B6BAB3-E493-4C7B-9C0D-E74F1DEBBF1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02" name="TextBox 1">
          <a:extLst>
            <a:ext uri="{FF2B5EF4-FFF2-40B4-BE49-F238E27FC236}">
              <a16:creationId xmlns="" xmlns:a16="http://schemas.microsoft.com/office/drawing/2014/main" id="{6602926E-4AAB-466E-A4F4-C82683B8038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03" name="TextBox 1">
          <a:extLst>
            <a:ext uri="{FF2B5EF4-FFF2-40B4-BE49-F238E27FC236}">
              <a16:creationId xmlns="" xmlns:a16="http://schemas.microsoft.com/office/drawing/2014/main" id="{A150822F-6C31-41FB-94B5-192B6208969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04" name="TextBox 1">
          <a:extLst>
            <a:ext uri="{FF2B5EF4-FFF2-40B4-BE49-F238E27FC236}">
              <a16:creationId xmlns="" xmlns:a16="http://schemas.microsoft.com/office/drawing/2014/main" id="{4B619830-2E23-491A-B4E4-DFAE6ADA56E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05" name="TextBox 1">
          <a:extLst>
            <a:ext uri="{FF2B5EF4-FFF2-40B4-BE49-F238E27FC236}">
              <a16:creationId xmlns="" xmlns:a16="http://schemas.microsoft.com/office/drawing/2014/main" id="{A3A45913-03CD-49D2-973A-002DA04F6B4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06" name="TextBox 1">
          <a:extLst>
            <a:ext uri="{FF2B5EF4-FFF2-40B4-BE49-F238E27FC236}">
              <a16:creationId xmlns="" xmlns:a16="http://schemas.microsoft.com/office/drawing/2014/main" id="{F95CC72F-FA28-438A-AEBF-DE2993763BF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07" name="TextBox 1">
          <a:extLst>
            <a:ext uri="{FF2B5EF4-FFF2-40B4-BE49-F238E27FC236}">
              <a16:creationId xmlns="" xmlns:a16="http://schemas.microsoft.com/office/drawing/2014/main" id="{991E54A0-54D2-44EA-BEF2-64AFA3EC369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08" name="TextBox 1">
          <a:extLst>
            <a:ext uri="{FF2B5EF4-FFF2-40B4-BE49-F238E27FC236}">
              <a16:creationId xmlns="" xmlns:a16="http://schemas.microsoft.com/office/drawing/2014/main" id="{C5FDAC68-97AC-41E1-B4F4-D706B5D66D1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09" name="TextBox 1">
          <a:extLst>
            <a:ext uri="{FF2B5EF4-FFF2-40B4-BE49-F238E27FC236}">
              <a16:creationId xmlns="" xmlns:a16="http://schemas.microsoft.com/office/drawing/2014/main" id="{0040332B-ACB1-494C-AE47-A1CAB1FA301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10" name="TextBox 1">
          <a:extLst>
            <a:ext uri="{FF2B5EF4-FFF2-40B4-BE49-F238E27FC236}">
              <a16:creationId xmlns="" xmlns:a16="http://schemas.microsoft.com/office/drawing/2014/main" id="{EF6E6094-6721-44B2-B9D7-20FE577EFC0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11" name="TextBox 1">
          <a:extLst>
            <a:ext uri="{FF2B5EF4-FFF2-40B4-BE49-F238E27FC236}">
              <a16:creationId xmlns="" xmlns:a16="http://schemas.microsoft.com/office/drawing/2014/main" id="{7BB75906-8FB3-414F-81FB-56F2333E364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12" name="TextBox 1">
          <a:extLst>
            <a:ext uri="{FF2B5EF4-FFF2-40B4-BE49-F238E27FC236}">
              <a16:creationId xmlns="" xmlns:a16="http://schemas.microsoft.com/office/drawing/2014/main" id="{8783BF13-1DEC-4845-8E58-47E9FC71C10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13" name="TextBox 1">
          <a:extLst>
            <a:ext uri="{FF2B5EF4-FFF2-40B4-BE49-F238E27FC236}">
              <a16:creationId xmlns="" xmlns:a16="http://schemas.microsoft.com/office/drawing/2014/main" id="{115FE303-AB97-4172-A787-3249EE57AB4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14" name="TextBox 1">
          <a:extLst>
            <a:ext uri="{FF2B5EF4-FFF2-40B4-BE49-F238E27FC236}">
              <a16:creationId xmlns="" xmlns:a16="http://schemas.microsoft.com/office/drawing/2014/main" id="{3B7C5CD6-DDED-41AD-960D-2CE2B21B439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15" name="TextBox 1">
          <a:extLst>
            <a:ext uri="{FF2B5EF4-FFF2-40B4-BE49-F238E27FC236}">
              <a16:creationId xmlns="" xmlns:a16="http://schemas.microsoft.com/office/drawing/2014/main" id="{7FB2CF8F-9DF8-4611-93B8-4FF98184966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16" name="TextBox 1">
          <a:extLst>
            <a:ext uri="{FF2B5EF4-FFF2-40B4-BE49-F238E27FC236}">
              <a16:creationId xmlns="" xmlns:a16="http://schemas.microsoft.com/office/drawing/2014/main" id="{CEAFE57E-B747-4A8E-83BD-1D89650EC0D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17" name="TextBox 1">
          <a:extLst>
            <a:ext uri="{FF2B5EF4-FFF2-40B4-BE49-F238E27FC236}">
              <a16:creationId xmlns="" xmlns:a16="http://schemas.microsoft.com/office/drawing/2014/main" id="{D675FD9D-5194-4C01-A044-BEA62BB46B2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18" name="TextBox 1">
          <a:extLst>
            <a:ext uri="{FF2B5EF4-FFF2-40B4-BE49-F238E27FC236}">
              <a16:creationId xmlns="" xmlns:a16="http://schemas.microsoft.com/office/drawing/2014/main" id="{E8893135-64E9-4982-BEAE-375ACBE1365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19" name="TextBox 1">
          <a:extLst>
            <a:ext uri="{FF2B5EF4-FFF2-40B4-BE49-F238E27FC236}">
              <a16:creationId xmlns="" xmlns:a16="http://schemas.microsoft.com/office/drawing/2014/main" id="{6A02CEF9-6E40-40B3-941F-C6B30B7B298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20" name="TextBox 1">
          <a:extLst>
            <a:ext uri="{FF2B5EF4-FFF2-40B4-BE49-F238E27FC236}">
              <a16:creationId xmlns="" xmlns:a16="http://schemas.microsoft.com/office/drawing/2014/main" id="{36C93964-0A17-49ED-9788-1C7A52A704D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21" name="TextBox 1">
          <a:extLst>
            <a:ext uri="{FF2B5EF4-FFF2-40B4-BE49-F238E27FC236}">
              <a16:creationId xmlns="" xmlns:a16="http://schemas.microsoft.com/office/drawing/2014/main" id="{7360C8DD-83B4-49A2-86CD-2AAFB59F8DF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22" name="TextBox 1">
          <a:extLst>
            <a:ext uri="{FF2B5EF4-FFF2-40B4-BE49-F238E27FC236}">
              <a16:creationId xmlns="" xmlns:a16="http://schemas.microsoft.com/office/drawing/2014/main" id="{D322BB92-1697-4B37-A192-1E6CFA56AD9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23" name="TextBox 1">
          <a:extLst>
            <a:ext uri="{FF2B5EF4-FFF2-40B4-BE49-F238E27FC236}">
              <a16:creationId xmlns="" xmlns:a16="http://schemas.microsoft.com/office/drawing/2014/main" id="{B655C0FA-8F2E-4161-9E3E-51E03C4FC6A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24" name="TextBox 1">
          <a:extLst>
            <a:ext uri="{FF2B5EF4-FFF2-40B4-BE49-F238E27FC236}">
              <a16:creationId xmlns="" xmlns:a16="http://schemas.microsoft.com/office/drawing/2014/main" id="{8D67AD39-3404-427A-B1F5-69539CF2976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25" name="TextBox 1">
          <a:extLst>
            <a:ext uri="{FF2B5EF4-FFF2-40B4-BE49-F238E27FC236}">
              <a16:creationId xmlns="" xmlns:a16="http://schemas.microsoft.com/office/drawing/2014/main" id="{5195B0C0-E190-4427-A2C9-25C3B716C6B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26" name="TextBox 1">
          <a:extLst>
            <a:ext uri="{FF2B5EF4-FFF2-40B4-BE49-F238E27FC236}">
              <a16:creationId xmlns="" xmlns:a16="http://schemas.microsoft.com/office/drawing/2014/main" id="{58FA4D24-75FB-42C8-936F-B4879C052E2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27" name="TextBox 1">
          <a:extLst>
            <a:ext uri="{FF2B5EF4-FFF2-40B4-BE49-F238E27FC236}">
              <a16:creationId xmlns="" xmlns:a16="http://schemas.microsoft.com/office/drawing/2014/main" id="{C3DB9DDB-0C1D-4DE5-A80A-4B8820DF5E9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28" name="TextBox 1">
          <a:extLst>
            <a:ext uri="{FF2B5EF4-FFF2-40B4-BE49-F238E27FC236}">
              <a16:creationId xmlns="" xmlns:a16="http://schemas.microsoft.com/office/drawing/2014/main" id="{57CBFBDD-EDE0-4927-B247-6E26F719C15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29" name="TextBox 1">
          <a:extLst>
            <a:ext uri="{FF2B5EF4-FFF2-40B4-BE49-F238E27FC236}">
              <a16:creationId xmlns="" xmlns:a16="http://schemas.microsoft.com/office/drawing/2014/main" id="{4C7AA077-37A3-4215-A934-95CAADC82BC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30" name="TextBox 1">
          <a:extLst>
            <a:ext uri="{FF2B5EF4-FFF2-40B4-BE49-F238E27FC236}">
              <a16:creationId xmlns="" xmlns:a16="http://schemas.microsoft.com/office/drawing/2014/main" id="{8E3F84C1-1163-41F2-A61A-FF67ECEDE66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31" name="TextBox 1">
          <a:extLst>
            <a:ext uri="{FF2B5EF4-FFF2-40B4-BE49-F238E27FC236}">
              <a16:creationId xmlns="" xmlns:a16="http://schemas.microsoft.com/office/drawing/2014/main" id="{BBBF064A-E84F-4CAC-AF03-FC0F1E9A6C4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32" name="TextBox 1">
          <a:extLst>
            <a:ext uri="{FF2B5EF4-FFF2-40B4-BE49-F238E27FC236}">
              <a16:creationId xmlns="" xmlns:a16="http://schemas.microsoft.com/office/drawing/2014/main" id="{8E429830-8FC7-4B17-98DB-EC6F3118565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33" name="TextBox 1">
          <a:extLst>
            <a:ext uri="{FF2B5EF4-FFF2-40B4-BE49-F238E27FC236}">
              <a16:creationId xmlns="" xmlns:a16="http://schemas.microsoft.com/office/drawing/2014/main" id="{30FBD269-A29B-46C1-A799-20838286F67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34" name="TextBox 1">
          <a:extLst>
            <a:ext uri="{FF2B5EF4-FFF2-40B4-BE49-F238E27FC236}">
              <a16:creationId xmlns="" xmlns:a16="http://schemas.microsoft.com/office/drawing/2014/main" id="{58369CD1-B91A-47C2-A5C7-DB4F2AB23B8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35" name="TextBox 1">
          <a:extLst>
            <a:ext uri="{FF2B5EF4-FFF2-40B4-BE49-F238E27FC236}">
              <a16:creationId xmlns="" xmlns:a16="http://schemas.microsoft.com/office/drawing/2014/main" id="{F2616D83-46A9-4151-B171-06989F5E77E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36" name="TextBox 1">
          <a:extLst>
            <a:ext uri="{FF2B5EF4-FFF2-40B4-BE49-F238E27FC236}">
              <a16:creationId xmlns="" xmlns:a16="http://schemas.microsoft.com/office/drawing/2014/main" id="{DA473687-C995-42FB-9E8A-D49C0EBA9C4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37" name="TextBox 1">
          <a:extLst>
            <a:ext uri="{FF2B5EF4-FFF2-40B4-BE49-F238E27FC236}">
              <a16:creationId xmlns="" xmlns:a16="http://schemas.microsoft.com/office/drawing/2014/main" id="{72B0B31F-00E2-440D-ABC3-BFD49980798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38" name="TextBox 1">
          <a:extLst>
            <a:ext uri="{FF2B5EF4-FFF2-40B4-BE49-F238E27FC236}">
              <a16:creationId xmlns="" xmlns:a16="http://schemas.microsoft.com/office/drawing/2014/main" id="{8C475803-239F-49BE-8025-39C30327B14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39" name="TextBox 1">
          <a:extLst>
            <a:ext uri="{FF2B5EF4-FFF2-40B4-BE49-F238E27FC236}">
              <a16:creationId xmlns="" xmlns:a16="http://schemas.microsoft.com/office/drawing/2014/main" id="{7B6A6818-4B8C-487A-A85A-CC79B75BCF0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40" name="TextBox 1">
          <a:extLst>
            <a:ext uri="{FF2B5EF4-FFF2-40B4-BE49-F238E27FC236}">
              <a16:creationId xmlns="" xmlns:a16="http://schemas.microsoft.com/office/drawing/2014/main" id="{F487E1AA-DBAA-453E-B87A-3F27159E8E3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41" name="TextBox 1">
          <a:extLst>
            <a:ext uri="{FF2B5EF4-FFF2-40B4-BE49-F238E27FC236}">
              <a16:creationId xmlns="" xmlns:a16="http://schemas.microsoft.com/office/drawing/2014/main" id="{1E3A6C25-C984-4FD1-B653-4A2DA6C3F76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42" name="TextBox 1">
          <a:extLst>
            <a:ext uri="{FF2B5EF4-FFF2-40B4-BE49-F238E27FC236}">
              <a16:creationId xmlns="" xmlns:a16="http://schemas.microsoft.com/office/drawing/2014/main" id="{724C5B5B-9928-47EF-AA04-EFD57BF6B1C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43" name="TextBox 1">
          <a:extLst>
            <a:ext uri="{FF2B5EF4-FFF2-40B4-BE49-F238E27FC236}">
              <a16:creationId xmlns="" xmlns:a16="http://schemas.microsoft.com/office/drawing/2014/main" id="{DA791AA4-B058-424E-9F7D-CC3CBC0A897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44" name="TextBox 1">
          <a:extLst>
            <a:ext uri="{FF2B5EF4-FFF2-40B4-BE49-F238E27FC236}">
              <a16:creationId xmlns="" xmlns:a16="http://schemas.microsoft.com/office/drawing/2014/main" id="{20B960F0-FCBF-4296-99A4-01AF78713A7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45" name="TextBox 1">
          <a:extLst>
            <a:ext uri="{FF2B5EF4-FFF2-40B4-BE49-F238E27FC236}">
              <a16:creationId xmlns="" xmlns:a16="http://schemas.microsoft.com/office/drawing/2014/main" id="{19FC8BF5-65DF-42DD-8ACF-49E0E3B569B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46" name="TextBox 1">
          <a:extLst>
            <a:ext uri="{FF2B5EF4-FFF2-40B4-BE49-F238E27FC236}">
              <a16:creationId xmlns="" xmlns:a16="http://schemas.microsoft.com/office/drawing/2014/main" id="{3862E50C-8B7D-4F7F-972A-8691338D6E5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47" name="TextBox 1">
          <a:extLst>
            <a:ext uri="{FF2B5EF4-FFF2-40B4-BE49-F238E27FC236}">
              <a16:creationId xmlns="" xmlns:a16="http://schemas.microsoft.com/office/drawing/2014/main" id="{0E6ED426-DBB2-4F57-8EA1-408328CCE1C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48" name="TextBox 1">
          <a:extLst>
            <a:ext uri="{FF2B5EF4-FFF2-40B4-BE49-F238E27FC236}">
              <a16:creationId xmlns="" xmlns:a16="http://schemas.microsoft.com/office/drawing/2014/main" id="{37555E52-40B2-4E34-9025-5330277EDA9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49" name="TextBox 1">
          <a:extLst>
            <a:ext uri="{FF2B5EF4-FFF2-40B4-BE49-F238E27FC236}">
              <a16:creationId xmlns="" xmlns:a16="http://schemas.microsoft.com/office/drawing/2014/main" id="{9040A18D-81D4-45AE-836B-1C29368035A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50" name="TextBox 1">
          <a:extLst>
            <a:ext uri="{FF2B5EF4-FFF2-40B4-BE49-F238E27FC236}">
              <a16:creationId xmlns="" xmlns:a16="http://schemas.microsoft.com/office/drawing/2014/main" id="{EED038C4-0610-406C-AC1F-3A07E5A13ED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51" name="TextBox 1">
          <a:extLst>
            <a:ext uri="{FF2B5EF4-FFF2-40B4-BE49-F238E27FC236}">
              <a16:creationId xmlns="" xmlns:a16="http://schemas.microsoft.com/office/drawing/2014/main" id="{95765CF0-0729-41A6-A615-9DE70190D56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52" name="TextBox 1">
          <a:extLst>
            <a:ext uri="{FF2B5EF4-FFF2-40B4-BE49-F238E27FC236}">
              <a16:creationId xmlns="" xmlns:a16="http://schemas.microsoft.com/office/drawing/2014/main" id="{6004252E-2504-448E-9C29-9928A024818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53" name="TextBox 1">
          <a:extLst>
            <a:ext uri="{FF2B5EF4-FFF2-40B4-BE49-F238E27FC236}">
              <a16:creationId xmlns="" xmlns:a16="http://schemas.microsoft.com/office/drawing/2014/main" id="{BF3EAA48-88C0-4B63-8EAA-02C3B5D458A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54" name="TextBox 1">
          <a:extLst>
            <a:ext uri="{FF2B5EF4-FFF2-40B4-BE49-F238E27FC236}">
              <a16:creationId xmlns="" xmlns:a16="http://schemas.microsoft.com/office/drawing/2014/main" id="{4429D941-20E6-44E1-A0ED-8E4E570640B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55" name="TextBox 1">
          <a:extLst>
            <a:ext uri="{FF2B5EF4-FFF2-40B4-BE49-F238E27FC236}">
              <a16:creationId xmlns="" xmlns:a16="http://schemas.microsoft.com/office/drawing/2014/main" id="{761A9ED9-988A-4CF4-A5BD-CA8C78E3E26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56" name="TextBox 1">
          <a:extLst>
            <a:ext uri="{FF2B5EF4-FFF2-40B4-BE49-F238E27FC236}">
              <a16:creationId xmlns="" xmlns:a16="http://schemas.microsoft.com/office/drawing/2014/main" id="{2CBDFDD4-85C5-4760-8F8D-0DCE15BCEB2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57" name="TextBox 1">
          <a:extLst>
            <a:ext uri="{FF2B5EF4-FFF2-40B4-BE49-F238E27FC236}">
              <a16:creationId xmlns="" xmlns:a16="http://schemas.microsoft.com/office/drawing/2014/main" id="{6FD81F5B-65D3-4786-82AA-AF31396D1FE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58" name="TextBox 1">
          <a:extLst>
            <a:ext uri="{FF2B5EF4-FFF2-40B4-BE49-F238E27FC236}">
              <a16:creationId xmlns="" xmlns:a16="http://schemas.microsoft.com/office/drawing/2014/main" id="{F17800DA-B0A8-4B36-B2BF-EC328659223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59" name="TextBox 1">
          <a:extLst>
            <a:ext uri="{FF2B5EF4-FFF2-40B4-BE49-F238E27FC236}">
              <a16:creationId xmlns="" xmlns:a16="http://schemas.microsoft.com/office/drawing/2014/main" id="{82A02D8C-9B09-4EF1-859B-F565A8FEB97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60" name="TextBox 1">
          <a:extLst>
            <a:ext uri="{FF2B5EF4-FFF2-40B4-BE49-F238E27FC236}">
              <a16:creationId xmlns="" xmlns:a16="http://schemas.microsoft.com/office/drawing/2014/main" id="{85123177-5F18-4AE6-B2A1-4E63A073D0C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61" name="TextBox 1">
          <a:extLst>
            <a:ext uri="{FF2B5EF4-FFF2-40B4-BE49-F238E27FC236}">
              <a16:creationId xmlns="" xmlns:a16="http://schemas.microsoft.com/office/drawing/2014/main" id="{2FE93FD7-DF8B-4BFD-876C-4A32EB2C5C0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62" name="TextBox 1">
          <a:extLst>
            <a:ext uri="{FF2B5EF4-FFF2-40B4-BE49-F238E27FC236}">
              <a16:creationId xmlns="" xmlns:a16="http://schemas.microsoft.com/office/drawing/2014/main" id="{823E8BFF-2EBC-497C-9A8E-5C45D3561BC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63" name="TextBox 1">
          <a:extLst>
            <a:ext uri="{FF2B5EF4-FFF2-40B4-BE49-F238E27FC236}">
              <a16:creationId xmlns="" xmlns:a16="http://schemas.microsoft.com/office/drawing/2014/main" id="{602EB080-DF8C-4DCF-8EFE-253A6295F9A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64" name="TextBox 1">
          <a:extLst>
            <a:ext uri="{FF2B5EF4-FFF2-40B4-BE49-F238E27FC236}">
              <a16:creationId xmlns="" xmlns:a16="http://schemas.microsoft.com/office/drawing/2014/main" id="{91940F9D-7CD2-48EB-A1E5-30E18473567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65" name="TextBox 1">
          <a:extLst>
            <a:ext uri="{FF2B5EF4-FFF2-40B4-BE49-F238E27FC236}">
              <a16:creationId xmlns="" xmlns:a16="http://schemas.microsoft.com/office/drawing/2014/main" id="{5B327B0E-9653-4DCB-B17D-25E1B80BE11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66" name="TextBox 1">
          <a:extLst>
            <a:ext uri="{FF2B5EF4-FFF2-40B4-BE49-F238E27FC236}">
              <a16:creationId xmlns="" xmlns:a16="http://schemas.microsoft.com/office/drawing/2014/main" id="{B33DC5AC-7672-429E-A2B0-6CB0F2F49A4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67" name="TextBox 1">
          <a:extLst>
            <a:ext uri="{FF2B5EF4-FFF2-40B4-BE49-F238E27FC236}">
              <a16:creationId xmlns="" xmlns:a16="http://schemas.microsoft.com/office/drawing/2014/main" id="{AC832822-2C41-4266-90BD-D7B8EB60259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68" name="TextBox 1">
          <a:extLst>
            <a:ext uri="{FF2B5EF4-FFF2-40B4-BE49-F238E27FC236}">
              <a16:creationId xmlns="" xmlns:a16="http://schemas.microsoft.com/office/drawing/2014/main" id="{CEE2ABAB-E939-43F1-8E5A-872CC069720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69" name="TextBox 1">
          <a:extLst>
            <a:ext uri="{FF2B5EF4-FFF2-40B4-BE49-F238E27FC236}">
              <a16:creationId xmlns="" xmlns:a16="http://schemas.microsoft.com/office/drawing/2014/main" id="{668A5FC6-B9DC-4E40-945E-974C6082A21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70" name="TextBox 1">
          <a:extLst>
            <a:ext uri="{FF2B5EF4-FFF2-40B4-BE49-F238E27FC236}">
              <a16:creationId xmlns="" xmlns:a16="http://schemas.microsoft.com/office/drawing/2014/main" id="{18FC1A9C-C1CD-429E-BFB8-9B31CAF59C0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71" name="TextBox 1">
          <a:extLst>
            <a:ext uri="{FF2B5EF4-FFF2-40B4-BE49-F238E27FC236}">
              <a16:creationId xmlns="" xmlns:a16="http://schemas.microsoft.com/office/drawing/2014/main" id="{BFC8CC96-AEDB-4663-B5B1-B948F1870C0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72" name="TextBox 1">
          <a:extLst>
            <a:ext uri="{FF2B5EF4-FFF2-40B4-BE49-F238E27FC236}">
              <a16:creationId xmlns="" xmlns:a16="http://schemas.microsoft.com/office/drawing/2014/main" id="{5B0C3EA4-13D1-47A6-B550-C186F22E2A7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73" name="TextBox 1">
          <a:extLst>
            <a:ext uri="{FF2B5EF4-FFF2-40B4-BE49-F238E27FC236}">
              <a16:creationId xmlns="" xmlns:a16="http://schemas.microsoft.com/office/drawing/2014/main" id="{B965F776-6CE2-4C59-A7C0-7D476B1FA2E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74" name="TextBox 1">
          <a:extLst>
            <a:ext uri="{FF2B5EF4-FFF2-40B4-BE49-F238E27FC236}">
              <a16:creationId xmlns="" xmlns:a16="http://schemas.microsoft.com/office/drawing/2014/main" id="{174EE7A3-B2AE-41F8-99E0-3AB7A18AB88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75" name="TextBox 1">
          <a:extLst>
            <a:ext uri="{FF2B5EF4-FFF2-40B4-BE49-F238E27FC236}">
              <a16:creationId xmlns="" xmlns:a16="http://schemas.microsoft.com/office/drawing/2014/main" id="{0AED73F7-ED42-4E86-98AD-FFAEC86174C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76" name="TextBox 1">
          <a:extLst>
            <a:ext uri="{FF2B5EF4-FFF2-40B4-BE49-F238E27FC236}">
              <a16:creationId xmlns="" xmlns:a16="http://schemas.microsoft.com/office/drawing/2014/main" id="{8686A5BE-DB50-4E89-817D-A81185A2C8B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77" name="TextBox 1">
          <a:extLst>
            <a:ext uri="{FF2B5EF4-FFF2-40B4-BE49-F238E27FC236}">
              <a16:creationId xmlns="" xmlns:a16="http://schemas.microsoft.com/office/drawing/2014/main" id="{EE1213CD-2F25-4774-80D8-95A75AA38E6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78" name="TextBox 1">
          <a:extLst>
            <a:ext uri="{FF2B5EF4-FFF2-40B4-BE49-F238E27FC236}">
              <a16:creationId xmlns="" xmlns:a16="http://schemas.microsoft.com/office/drawing/2014/main" id="{BF1109EA-FCDF-40C6-8BE7-0596B1A7409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79" name="TextBox 1">
          <a:extLst>
            <a:ext uri="{FF2B5EF4-FFF2-40B4-BE49-F238E27FC236}">
              <a16:creationId xmlns="" xmlns:a16="http://schemas.microsoft.com/office/drawing/2014/main" id="{56820F63-015C-47FE-A0DD-CFACE98858D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80" name="TextBox 1">
          <a:extLst>
            <a:ext uri="{FF2B5EF4-FFF2-40B4-BE49-F238E27FC236}">
              <a16:creationId xmlns="" xmlns:a16="http://schemas.microsoft.com/office/drawing/2014/main" id="{8A492074-B65A-4946-B7A6-73DFFA117DF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81" name="TextBox 1">
          <a:extLst>
            <a:ext uri="{FF2B5EF4-FFF2-40B4-BE49-F238E27FC236}">
              <a16:creationId xmlns="" xmlns:a16="http://schemas.microsoft.com/office/drawing/2014/main" id="{827BD486-A93A-4DE0-8EC1-D890B51768D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82" name="TextBox 1">
          <a:extLst>
            <a:ext uri="{FF2B5EF4-FFF2-40B4-BE49-F238E27FC236}">
              <a16:creationId xmlns="" xmlns:a16="http://schemas.microsoft.com/office/drawing/2014/main" id="{B2FD54BC-54F4-46A2-8281-F02158B3484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83" name="TextBox 1">
          <a:extLst>
            <a:ext uri="{FF2B5EF4-FFF2-40B4-BE49-F238E27FC236}">
              <a16:creationId xmlns="" xmlns:a16="http://schemas.microsoft.com/office/drawing/2014/main" id="{7266D11D-8B7F-4D55-A851-884E57F2238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84" name="TextBox 1">
          <a:extLst>
            <a:ext uri="{FF2B5EF4-FFF2-40B4-BE49-F238E27FC236}">
              <a16:creationId xmlns="" xmlns:a16="http://schemas.microsoft.com/office/drawing/2014/main" id="{2955ED4A-C76C-4006-AC9B-0ECA0FAEC33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85" name="TextBox 1">
          <a:extLst>
            <a:ext uri="{FF2B5EF4-FFF2-40B4-BE49-F238E27FC236}">
              <a16:creationId xmlns="" xmlns:a16="http://schemas.microsoft.com/office/drawing/2014/main" id="{AD287FF3-5D58-4255-A628-28A4BD9D1B8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86" name="TextBox 1">
          <a:extLst>
            <a:ext uri="{FF2B5EF4-FFF2-40B4-BE49-F238E27FC236}">
              <a16:creationId xmlns="" xmlns:a16="http://schemas.microsoft.com/office/drawing/2014/main" id="{55495B39-30D3-4B40-B695-9BFC745CCD0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87" name="TextBox 1">
          <a:extLst>
            <a:ext uri="{FF2B5EF4-FFF2-40B4-BE49-F238E27FC236}">
              <a16:creationId xmlns="" xmlns:a16="http://schemas.microsoft.com/office/drawing/2014/main" id="{5B12C6FA-A4EC-4221-AC5D-F664F64B61A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88" name="TextBox 1">
          <a:extLst>
            <a:ext uri="{FF2B5EF4-FFF2-40B4-BE49-F238E27FC236}">
              <a16:creationId xmlns="" xmlns:a16="http://schemas.microsoft.com/office/drawing/2014/main" id="{0A49106B-58FE-4BD5-9E17-419311CEEA1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89" name="TextBox 1">
          <a:extLst>
            <a:ext uri="{FF2B5EF4-FFF2-40B4-BE49-F238E27FC236}">
              <a16:creationId xmlns="" xmlns:a16="http://schemas.microsoft.com/office/drawing/2014/main" id="{254E56B5-A3AB-40F3-AD9A-4E24D1129BC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90" name="TextBox 1">
          <a:extLst>
            <a:ext uri="{FF2B5EF4-FFF2-40B4-BE49-F238E27FC236}">
              <a16:creationId xmlns="" xmlns:a16="http://schemas.microsoft.com/office/drawing/2014/main" id="{8AF811D0-5C67-4274-AD8A-23080AAB7BF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91" name="TextBox 1">
          <a:extLst>
            <a:ext uri="{FF2B5EF4-FFF2-40B4-BE49-F238E27FC236}">
              <a16:creationId xmlns="" xmlns:a16="http://schemas.microsoft.com/office/drawing/2014/main" id="{87DC1D06-273A-4E2D-89A6-9E776679C25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92" name="TextBox 1">
          <a:extLst>
            <a:ext uri="{FF2B5EF4-FFF2-40B4-BE49-F238E27FC236}">
              <a16:creationId xmlns="" xmlns:a16="http://schemas.microsoft.com/office/drawing/2014/main" id="{E51CDF97-2A80-4AE8-9F40-5499B53355F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93" name="TextBox 1">
          <a:extLst>
            <a:ext uri="{FF2B5EF4-FFF2-40B4-BE49-F238E27FC236}">
              <a16:creationId xmlns="" xmlns:a16="http://schemas.microsoft.com/office/drawing/2014/main" id="{AE3A3622-8450-4341-813A-DD9DA394757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94" name="TextBox 1">
          <a:extLst>
            <a:ext uri="{FF2B5EF4-FFF2-40B4-BE49-F238E27FC236}">
              <a16:creationId xmlns="" xmlns:a16="http://schemas.microsoft.com/office/drawing/2014/main" id="{38449FCA-F7B2-4CD7-BA64-56FB71FC4E8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95" name="TextBox 1">
          <a:extLst>
            <a:ext uri="{FF2B5EF4-FFF2-40B4-BE49-F238E27FC236}">
              <a16:creationId xmlns="" xmlns:a16="http://schemas.microsoft.com/office/drawing/2014/main" id="{0C1E0A4F-38DB-4780-AB17-D98E3812CB5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96" name="TextBox 1">
          <a:extLst>
            <a:ext uri="{FF2B5EF4-FFF2-40B4-BE49-F238E27FC236}">
              <a16:creationId xmlns="" xmlns:a16="http://schemas.microsoft.com/office/drawing/2014/main" id="{73272243-623C-4907-A8D5-3F1DC18D822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97" name="TextBox 1">
          <a:extLst>
            <a:ext uri="{FF2B5EF4-FFF2-40B4-BE49-F238E27FC236}">
              <a16:creationId xmlns="" xmlns:a16="http://schemas.microsoft.com/office/drawing/2014/main" id="{682BDF1A-85F9-42D2-AAA8-CC133349D0A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98" name="TextBox 1">
          <a:extLst>
            <a:ext uri="{FF2B5EF4-FFF2-40B4-BE49-F238E27FC236}">
              <a16:creationId xmlns="" xmlns:a16="http://schemas.microsoft.com/office/drawing/2014/main" id="{B56FC690-76F8-40D4-AC0C-5E886C41D19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799" name="TextBox 1">
          <a:extLst>
            <a:ext uri="{FF2B5EF4-FFF2-40B4-BE49-F238E27FC236}">
              <a16:creationId xmlns="" xmlns:a16="http://schemas.microsoft.com/office/drawing/2014/main" id="{AE754297-A882-44AB-980F-E2289985E5F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00" name="TextBox 1">
          <a:extLst>
            <a:ext uri="{FF2B5EF4-FFF2-40B4-BE49-F238E27FC236}">
              <a16:creationId xmlns="" xmlns:a16="http://schemas.microsoft.com/office/drawing/2014/main" id="{191A76C2-5354-4F86-A442-15430ADF3EB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01" name="TextBox 1">
          <a:extLst>
            <a:ext uri="{FF2B5EF4-FFF2-40B4-BE49-F238E27FC236}">
              <a16:creationId xmlns="" xmlns:a16="http://schemas.microsoft.com/office/drawing/2014/main" id="{6F305834-684A-40A7-9FC2-16B579D3C69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02" name="TextBox 1">
          <a:extLst>
            <a:ext uri="{FF2B5EF4-FFF2-40B4-BE49-F238E27FC236}">
              <a16:creationId xmlns="" xmlns:a16="http://schemas.microsoft.com/office/drawing/2014/main" id="{9E48C05A-0A2C-4D1A-B9C5-342932AEE46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03" name="TextBox 1">
          <a:extLst>
            <a:ext uri="{FF2B5EF4-FFF2-40B4-BE49-F238E27FC236}">
              <a16:creationId xmlns="" xmlns:a16="http://schemas.microsoft.com/office/drawing/2014/main" id="{679F3F82-C6A7-4343-BD57-29081755F24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04" name="TextBox 1">
          <a:extLst>
            <a:ext uri="{FF2B5EF4-FFF2-40B4-BE49-F238E27FC236}">
              <a16:creationId xmlns="" xmlns:a16="http://schemas.microsoft.com/office/drawing/2014/main" id="{EBDE0F2D-1FD0-4CF8-BD73-DF0AAACD7F6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05" name="TextBox 1">
          <a:extLst>
            <a:ext uri="{FF2B5EF4-FFF2-40B4-BE49-F238E27FC236}">
              <a16:creationId xmlns="" xmlns:a16="http://schemas.microsoft.com/office/drawing/2014/main" id="{AF54FD6F-9BB7-42DD-B3BB-D84B6E60EF4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06" name="TextBox 1">
          <a:extLst>
            <a:ext uri="{FF2B5EF4-FFF2-40B4-BE49-F238E27FC236}">
              <a16:creationId xmlns="" xmlns:a16="http://schemas.microsoft.com/office/drawing/2014/main" id="{60056303-A22E-457B-BE01-28EA11FB31E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07" name="TextBox 1">
          <a:extLst>
            <a:ext uri="{FF2B5EF4-FFF2-40B4-BE49-F238E27FC236}">
              <a16:creationId xmlns="" xmlns:a16="http://schemas.microsoft.com/office/drawing/2014/main" id="{9556B2BB-24A3-46ED-B6AB-B0B5A03744A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08" name="TextBox 1">
          <a:extLst>
            <a:ext uri="{FF2B5EF4-FFF2-40B4-BE49-F238E27FC236}">
              <a16:creationId xmlns="" xmlns:a16="http://schemas.microsoft.com/office/drawing/2014/main" id="{8A2668D3-9F6E-444F-A999-939898879F1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09" name="TextBox 1">
          <a:extLst>
            <a:ext uri="{FF2B5EF4-FFF2-40B4-BE49-F238E27FC236}">
              <a16:creationId xmlns="" xmlns:a16="http://schemas.microsoft.com/office/drawing/2014/main" id="{9ECD18C0-D976-4423-90F9-31F30717108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10" name="TextBox 1">
          <a:extLst>
            <a:ext uri="{FF2B5EF4-FFF2-40B4-BE49-F238E27FC236}">
              <a16:creationId xmlns="" xmlns:a16="http://schemas.microsoft.com/office/drawing/2014/main" id="{DD93B17C-4056-4C16-8718-8399DF6C847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11" name="TextBox 1">
          <a:extLst>
            <a:ext uri="{FF2B5EF4-FFF2-40B4-BE49-F238E27FC236}">
              <a16:creationId xmlns="" xmlns:a16="http://schemas.microsoft.com/office/drawing/2014/main" id="{B006AE5C-3CE3-4525-9CC0-5338A1161FA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12" name="TextBox 1">
          <a:extLst>
            <a:ext uri="{FF2B5EF4-FFF2-40B4-BE49-F238E27FC236}">
              <a16:creationId xmlns="" xmlns:a16="http://schemas.microsoft.com/office/drawing/2014/main" id="{D67D55C3-51DB-4910-99FB-C46B5B405A6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13" name="TextBox 1">
          <a:extLst>
            <a:ext uri="{FF2B5EF4-FFF2-40B4-BE49-F238E27FC236}">
              <a16:creationId xmlns="" xmlns:a16="http://schemas.microsoft.com/office/drawing/2014/main" id="{82BE58BD-48E6-45C8-ABF3-D662AC88E98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14" name="TextBox 1">
          <a:extLst>
            <a:ext uri="{FF2B5EF4-FFF2-40B4-BE49-F238E27FC236}">
              <a16:creationId xmlns="" xmlns:a16="http://schemas.microsoft.com/office/drawing/2014/main" id="{CD1FF2E8-3FA9-4B02-B5EE-BE39C05091F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15" name="TextBox 1">
          <a:extLst>
            <a:ext uri="{FF2B5EF4-FFF2-40B4-BE49-F238E27FC236}">
              <a16:creationId xmlns="" xmlns:a16="http://schemas.microsoft.com/office/drawing/2014/main" id="{00FA1172-01AB-4668-B766-930FEBE04FF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16" name="TextBox 1">
          <a:extLst>
            <a:ext uri="{FF2B5EF4-FFF2-40B4-BE49-F238E27FC236}">
              <a16:creationId xmlns="" xmlns:a16="http://schemas.microsoft.com/office/drawing/2014/main" id="{916852D2-510E-437B-ACD8-D91E75A4E73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17" name="TextBox 1">
          <a:extLst>
            <a:ext uri="{FF2B5EF4-FFF2-40B4-BE49-F238E27FC236}">
              <a16:creationId xmlns="" xmlns:a16="http://schemas.microsoft.com/office/drawing/2014/main" id="{FD6EBF24-9CE3-4F0B-A670-293C60581AC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18" name="TextBox 1">
          <a:extLst>
            <a:ext uri="{FF2B5EF4-FFF2-40B4-BE49-F238E27FC236}">
              <a16:creationId xmlns="" xmlns:a16="http://schemas.microsoft.com/office/drawing/2014/main" id="{8BD04519-4508-4420-B633-72DAF7CE361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19" name="TextBox 1">
          <a:extLst>
            <a:ext uri="{FF2B5EF4-FFF2-40B4-BE49-F238E27FC236}">
              <a16:creationId xmlns="" xmlns:a16="http://schemas.microsoft.com/office/drawing/2014/main" id="{4D95A248-87D6-48AE-A03B-90C88B80260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20" name="TextBox 1">
          <a:extLst>
            <a:ext uri="{FF2B5EF4-FFF2-40B4-BE49-F238E27FC236}">
              <a16:creationId xmlns="" xmlns:a16="http://schemas.microsoft.com/office/drawing/2014/main" id="{557EBC24-7EC9-40E6-88D7-7F19B0D8AD8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21" name="TextBox 1">
          <a:extLst>
            <a:ext uri="{FF2B5EF4-FFF2-40B4-BE49-F238E27FC236}">
              <a16:creationId xmlns="" xmlns:a16="http://schemas.microsoft.com/office/drawing/2014/main" id="{5F802B94-8673-478E-A262-B8293A80269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22" name="TextBox 1">
          <a:extLst>
            <a:ext uri="{FF2B5EF4-FFF2-40B4-BE49-F238E27FC236}">
              <a16:creationId xmlns="" xmlns:a16="http://schemas.microsoft.com/office/drawing/2014/main" id="{8D11C12D-3755-491C-B4FF-C5E04C49237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23" name="TextBox 1">
          <a:extLst>
            <a:ext uri="{FF2B5EF4-FFF2-40B4-BE49-F238E27FC236}">
              <a16:creationId xmlns="" xmlns:a16="http://schemas.microsoft.com/office/drawing/2014/main" id="{C6B5383F-EF59-4BE3-8FD9-EDAC9165C6A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24" name="TextBox 1">
          <a:extLst>
            <a:ext uri="{FF2B5EF4-FFF2-40B4-BE49-F238E27FC236}">
              <a16:creationId xmlns="" xmlns:a16="http://schemas.microsoft.com/office/drawing/2014/main" id="{F95E8B0B-86AA-4907-A93A-EB2D6C3BE81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25" name="TextBox 1">
          <a:extLst>
            <a:ext uri="{FF2B5EF4-FFF2-40B4-BE49-F238E27FC236}">
              <a16:creationId xmlns="" xmlns:a16="http://schemas.microsoft.com/office/drawing/2014/main" id="{C42F22E5-DE55-4FFD-A39B-502BC74996A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26" name="TextBox 1">
          <a:extLst>
            <a:ext uri="{FF2B5EF4-FFF2-40B4-BE49-F238E27FC236}">
              <a16:creationId xmlns="" xmlns:a16="http://schemas.microsoft.com/office/drawing/2014/main" id="{D8ABE2CA-64D0-436C-AB60-263B011575C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27" name="TextBox 1">
          <a:extLst>
            <a:ext uri="{FF2B5EF4-FFF2-40B4-BE49-F238E27FC236}">
              <a16:creationId xmlns="" xmlns:a16="http://schemas.microsoft.com/office/drawing/2014/main" id="{F8A1CCC1-1EE1-4D6C-B2E3-6776541FCD0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28" name="TextBox 1">
          <a:extLst>
            <a:ext uri="{FF2B5EF4-FFF2-40B4-BE49-F238E27FC236}">
              <a16:creationId xmlns="" xmlns:a16="http://schemas.microsoft.com/office/drawing/2014/main" id="{9078F222-2F41-49A7-80E6-6BA320104F0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29" name="TextBox 1">
          <a:extLst>
            <a:ext uri="{FF2B5EF4-FFF2-40B4-BE49-F238E27FC236}">
              <a16:creationId xmlns="" xmlns:a16="http://schemas.microsoft.com/office/drawing/2014/main" id="{14932E3D-854F-40D1-BD8B-415C5B014BE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30" name="TextBox 1">
          <a:extLst>
            <a:ext uri="{FF2B5EF4-FFF2-40B4-BE49-F238E27FC236}">
              <a16:creationId xmlns="" xmlns:a16="http://schemas.microsoft.com/office/drawing/2014/main" id="{BCA28A24-866C-41C2-A183-3BEAC34AFE9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31" name="TextBox 1">
          <a:extLst>
            <a:ext uri="{FF2B5EF4-FFF2-40B4-BE49-F238E27FC236}">
              <a16:creationId xmlns="" xmlns:a16="http://schemas.microsoft.com/office/drawing/2014/main" id="{8DDB8064-6CBA-4343-B4CA-3EDC78879BB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32" name="TextBox 1">
          <a:extLst>
            <a:ext uri="{FF2B5EF4-FFF2-40B4-BE49-F238E27FC236}">
              <a16:creationId xmlns="" xmlns:a16="http://schemas.microsoft.com/office/drawing/2014/main" id="{3B6709ED-469A-4E3C-8CDE-6746D987D12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33" name="TextBox 1">
          <a:extLst>
            <a:ext uri="{FF2B5EF4-FFF2-40B4-BE49-F238E27FC236}">
              <a16:creationId xmlns="" xmlns:a16="http://schemas.microsoft.com/office/drawing/2014/main" id="{20C0FF2A-D918-4722-A66B-CB6A44AE316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34" name="TextBox 1">
          <a:extLst>
            <a:ext uri="{FF2B5EF4-FFF2-40B4-BE49-F238E27FC236}">
              <a16:creationId xmlns="" xmlns:a16="http://schemas.microsoft.com/office/drawing/2014/main" id="{E64B1A58-6D92-40E2-891F-C97074393CC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35" name="TextBox 1">
          <a:extLst>
            <a:ext uri="{FF2B5EF4-FFF2-40B4-BE49-F238E27FC236}">
              <a16:creationId xmlns="" xmlns:a16="http://schemas.microsoft.com/office/drawing/2014/main" id="{920E0B26-BA08-4BC6-9435-0AE1C841BE6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36" name="TextBox 1">
          <a:extLst>
            <a:ext uri="{FF2B5EF4-FFF2-40B4-BE49-F238E27FC236}">
              <a16:creationId xmlns="" xmlns:a16="http://schemas.microsoft.com/office/drawing/2014/main" id="{8B41D7A5-31FF-437B-81FC-83B26786CF4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37" name="TextBox 1">
          <a:extLst>
            <a:ext uri="{FF2B5EF4-FFF2-40B4-BE49-F238E27FC236}">
              <a16:creationId xmlns="" xmlns:a16="http://schemas.microsoft.com/office/drawing/2014/main" id="{6D262A13-BD5A-4E06-BD01-740D5646FA1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38" name="TextBox 1">
          <a:extLst>
            <a:ext uri="{FF2B5EF4-FFF2-40B4-BE49-F238E27FC236}">
              <a16:creationId xmlns="" xmlns:a16="http://schemas.microsoft.com/office/drawing/2014/main" id="{12770361-6FE7-4E53-BC05-875F65A892B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39" name="TextBox 1">
          <a:extLst>
            <a:ext uri="{FF2B5EF4-FFF2-40B4-BE49-F238E27FC236}">
              <a16:creationId xmlns="" xmlns:a16="http://schemas.microsoft.com/office/drawing/2014/main" id="{39AF2491-3FE6-4762-81F5-66BD2EDB6B2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40" name="TextBox 1">
          <a:extLst>
            <a:ext uri="{FF2B5EF4-FFF2-40B4-BE49-F238E27FC236}">
              <a16:creationId xmlns="" xmlns:a16="http://schemas.microsoft.com/office/drawing/2014/main" id="{A0E8EB6E-194D-4986-88A4-933EC9654FC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41" name="TextBox 1">
          <a:extLst>
            <a:ext uri="{FF2B5EF4-FFF2-40B4-BE49-F238E27FC236}">
              <a16:creationId xmlns="" xmlns:a16="http://schemas.microsoft.com/office/drawing/2014/main" id="{480F80CC-A76C-4BD9-97AD-E48BDE82519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42" name="TextBox 1">
          <a:extLst>
            <a:ext uri="{FF2B5EF4-FFF2-40B4-BE49-F238E27FC236}">
              <a16:creationId xmlns="" xmlns:a16="http://schemas.microsoft.com/office/drawing/2014/main" id="{24FD109F-DC8F-45B3-919D-E3F8B0AE058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43" name="TextBox 1">
          <a:extLst>
            <a:ext uri="{FF2B5EF4-FFF2-40B4-BE49-F238E27FC236}">
              <a16:creationId xmlns="" xmlns:a16="http://schemas.microsoft.com/office/drawing/2014/main" id="{8A0D0D4E-5D48-4C1C-A7A0-37458DFABDE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44" name="TextBox 1">
          <a:extLst>
            <a:ext uri="{FF2B5EF4-FFF2-40B4-BE49-F238E27FC236}">
              <a16:creationId xmlns="" xmlns:a16="http://schemas.microsoft.com/office/drawing/2014/main" id="{87228945-C389-415A-9AB2-3A420F9A66B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45" name="TextBox 1">
          <a:extLst>
            <a:ext uri="{FF2B5EF4-FFF2-40B4-BE49-F238E27FC236}">
              <a16:creationId xmlns="" xmlns:a16="http://schemas.microsoft.com/office/drawing/2014/main" id="{363B031C-3D5E-44CF-AAD9-4F6B41770E8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46" name="TextBox 1">
          <a:extLst>
            <a:ext uri="{FF2B5EF4-FFF2-40B4-BE49-F238E27FC236}">
              <a16:creationId xmlns="" xmlns:a16="http://schemas.microsoft.com/office/drawing/2014/main" id="{87BBBBC9-0682-41FE-B939-87D8768E39F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47" name="TextBox 1">
          <a:extLst>
            <a:ext uri="{FF2B5EF4-FFF2-40B4-BE49-F238E27FC236}">
              <a16:creationId xmlns="" xmlns:a16="http://schemas.microsoft.com/office/drawing/2014/main" id="{8ADBBF16-AEF0-4E8C-834A-EB14334F727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48" name="TextBox 1">
          <a:extLst>
            <a:ext uri="{FF2B5EF4-FFF2-40B4-BE49-F238E27FC236}">
              <a16:creationId xmlns="" xmlns:a16="http://schemas.microsoft.com/office/drawing/2014/main" id="{BD68D0F7-690D-4374-AE7D-07CF1DDBCBF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49" name="TextBox 1">
          <a:extLst>
            <a:ext uri="{FF2B5EF4-FFF2-40B4-BE49-F238E27FC236}">
              <a16:creationId xmlns="" xmlns:a16="http://schemas.microsoft.com/office/drawing/2014/main" id="{71B97BA5-6771-407C-BFF8-FD1BCC4F953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50" name="TextBox 1">
          <a:extLst>
            <a:ext uri="{FF2B5EF4-FFF2-40B4-BE49-F238E27FC236}">
              <a16:creationId xmlns="" xmlns:a16="http://schemas.microsoft.com/office/drawing/2014/main" id="{F4D716E1-1CF0-4E66-8090-4B01008FACE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51" name="TextBox 1">
          <a:extLst>
            <a:ext uri="{FF2B5EF4-FFF2-40B4-BE49-F238E27FC236}">
              <a16:creationId xmlns="" xmlns:a16="http://schemas.microsoft.com/office/drawing/2014/main" id="{ECA0D674-74B0-41F2-8FA1-6818C4FDFD2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52" name="TextBox 1">
          <a:extLst>
            <a:ext uri="{FF2B5EF4-FFF2-40B4-BE49-F238E27FC236}">
              <a16:creationId xmlns="" xmlns:a16="http://schemas.microsoft.com/office/drawing/2014/main" id="{21D54B41-9C67-48A5-8AF1-D04F98381FF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53" name="TextBox 1">
          <a:extLst>
            <a:ext uri="{FF2B5EF4-FFF2-40B4-BE49-F238E27FC236}">
              <a16:creationId xmlns="" xmlns:a16="http://schemas.microsoft.com/office/drawing/2014/main" id="{98B235D7-4AAF-43EB-90A2-D356DF97BC7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54" name="TextBox 1">
          <a:extLst>
            <a:ext uri="{FF2B5EF4-FFF2-40B4-BE49-F238E27FC236}">
              <a16:creationId xmlns="" xmlns:a16="http://schemas.microsoft.com/office/drawing/2014/main" id="{84BD9A73-9D9F-4333-BDE6-FAA1E4B1FA5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55" name="TextBox 1">
          <a:extLst>
            <a:ext uri="{FF2B5EF4-FFF2-40B4-BE49-F238E27FC236}">
              <a16:creationId xmlns="" xmlns:a16="http://schemas.microsoft.com/office/drawing/2014/main" id="{6AA9A03F-7A2A-4005-8629-31BF9EA31AF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56" name="TextBox 1">
          <a:extLst>
            <a:ext uri="{FF2B5EF4-FFF2-40B4-BE49-F238E27FC236}">
              <a16:creationId xmlns="" xmlns:a16="http://schemas.microsoft.com/office/drawing/2014/main" id="{E223F341-B224-4699-A135-545B0429EC5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57" name="TextBox 1">
          <a:extLst>
            <a:ext uri="{FF2B5EF4-FFF2-40B4-BE49-F238E27FC236}">
              <a16:creationId xmlns="" xmlns:a16="http://schemas.microsoft.com/office/drawing/2014/main" id="{C37BA1F0-5BA8-4908-8B19-F212AB7E8C4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58" name="TextBox 1">
          <a:extLst>
            <a:ext uri="{FF2B5EF4-FFF2-40B4-BE49-F238E27FC236}">
              <a16:creationId xmlns="" xmlns:a16="http://schemas.microsoft.com/office/drawing/2014/main" id="{C884BDD5-CFAF-4DA1-BA69-AE8D5D411E7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59" name="TextBox 1">
          <a:extLst>
            <a:ext uri="{FF2B5EF4-FFF2-40B4-BE49-F238E27FC236}">
              <a16:creationId xmlns="" xmlns:a16="http://schemas.microsoft.com/office/drawing/2014/main" id="{B6FF89DD-BF22-4EAE-9442-C1713CAAAB8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60" name="TextBox 1">
          <a:extLst>
            <a:ext uri="{FF2B5EF4-FFF2-40B4-BE49-F238E27FC236}">
              <a16:creationId xmlns="" xmlns:a16="http://schemas.microsoft.com/office/drawing/2014/main" id="{C724AA5E-058E-45D5-B991-B4420C14ECC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61" name="TextBox 1">
          <a:extLst>
            <a:ext uri="{FF2B5EF4-FFF2-40B4-BE49-F238E27FC236}">
              <a16:creationId xmlns="" xmlns:a16="http://schemas.microsoft.com/office/drawing/2014/main" id="{8C4719D4-3A2E-4564-9EBE-9D32F7DF698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62" name="TextBox 1">
          <a:extLst>
            <a:ext uri="{FF2B5EF4-FFF2-40B4-BE49-F238E27FC236}">
              <a16:creationId xmlns="" xmlns:a16="http://schemas.microsoft.com/office/drawing/2014/main" id="{34B54FD0-A383-45EA-BF1D-444FD732FE8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63" name="TextBox 1">
          <a:extLst>
            <a:ext uri="{FF2B5EF4-FFF2-40B4-BE49-F238E27FC236}">
              <a16:creationId xmlns="" xmlns:a16="http://schemas.microsoft.com/office/drawing/2014/main" id="{3119DC42-C2DD-4596-A60C-CF5AAA3D05C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64" name="TextBox 1">
          <a:extLst>
            <a:ext uri="{FF2B5EF4-FFF2-40B4-BE49-F238E27FC236}">
              <a16:creationId xmlns="" xmlns:a16="http://schemas.microsoft.com/office/drawing/2014/main" id="{819EC64A-9469-439E-97A4-C1D4B8CA115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65" name="TextBox 1">
          <a:extLst>
            <a:ext uri="{FF2B5EF4-FFF2-40B4-BE49-F238E27FC236}">
              <a16:creationId xmlns="" xmlns:a16="http://schemas.microsoft.com/office/drawing/2014/main" id="{4EC1BEB9-122D-4E23-B055-ACB48FFAF8E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66" name="TextBox 1">
          <a:extLst>
            <a:ext uri="{FF2B5EF4-FFF2-40B4-BE49-F238E27FC236}">
              <a16:creationId xmlns="" xmlns:a16="http://schemas.microsoft.com/office/drawing/2014/main" id="{740DE44E-D96E-41FD-B5E6-088E056AD67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67" name="TextBox 1">
          <a:extLst>
            <a:ext uri="{FF2B5EF4-FFF2-40B4-BE49-F238E27FC236}">
              <a16:creationId xmlns="" xmlns:a16="http://schemas.microsoft.com/office/drawing/2014/main" id="{D96FD0AC-9990-493A-81A3-0E6272D839E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68" name="TextBox 1">
          <a:extLst>
            <a:ext uri="{FF2B5EF4-FFF2-40B4-BE49-F238E27FC236}">
              <a16:creationId xmlns="" xmlns:a16="http://schemas.microsoft.com/office/drawing/2014/main" id="{1E09E266-00F1-4571-ABAB-C51FAED7A64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69" name="TextBox 1">
          <a:extLst>
            <a:ext uri="{FF2B5EF4-FFF2-40B4-BE49-F238E27FC236}">
              <a16:creationId xmlns="" xmlns:a16="http://schemas.microsoft.com/office/drawing/2014/main" id="{5E9D70D7-5AB0-4EB9-8D17-6A152DADE7B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70" name="TextBox 1">
          <a:extLst>
            <a:ext uri="{FF2B5EF4-FFF2-40B4-BE49-F238E27FC236}">
              <a16:creationId xmlns="" xmlns:a16="http://schemas.microsoft.com/office/drawing/2014/main" id="{6CE62268-6AEE-4471-984B-26DA511EDAE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71" name="TextBox 1">
          <a:extLst>
            <a:ext uri="{FF2B5EF4-FFF2-40B4-BE49-F238E27FC236}">
              <a16:creationId xmlns="" xmlns:a16="http://schemas.microsoft.com/office/drawing/2014/main" id="{189CF58C-8426-410F-A33D-6AECAF17510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72" name="TextBox 1">
          <a:extLst>
            <a:ext uri="{FF2B5EF4-FFF2-40B4-BE49-F238E27FC236}">
              <a16:creationId xmlns="" xmlns:a16="http://schemas.microsoft.com/office/drawing/2014/main" id="{F8CEE1FE-3A5F-419E-8078-B2D14C51EFF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73" name="TextBox 1">
          <a:extLst>
            <a:ext uri="{FF2B5EF4-FFF2-40B4-BE49-F238E27FC236}">
              <a16:creationId xmlns="" xmlns:a16="http://schemas.microsoft.com/office/drawing/2014/main" id="{3C164EFF-2512-4694-91C3-EE80D87B83E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74" name="TextBox 1">
          <a:extLst>
            <a:ext uri="{FF2B5EF4-FFF2-40B4-BE49-F238E27FC236}">
              <a16:creationId xmlns="" xmlns:a16="http://schemas.microsoft.com/office/drawing/2014/main" id="{4D86ABA8-F1A6-4E03-BD67-A43D3297E9A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75" name="TextBox 1">
          <a:extLst>
            <a:ext uri="{FF2B5EF4-FFF2-40B4-BE49-F238E27FC236}">
              <a16:creationId xmlns="" xmlns:a16="http://schemas.microsoft.com/office/drawing/2014/main" id="{AE95FF22-8F2F-4FFD-8A06-AB9A26F1F5F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76" name="TextBox 1">
          <a:extLst>
            <a:ext uri="{FF2B5EF4-FFF2-40B4-BE49-F238E27FC236}">
              <a16:creationId xmlns="" xmlns:a16="http://schemas.microsoft.com/office/drawing/2014/main" id="{9E02F7EE-6E41-4BB8-8159-BF4C6437A72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77" name="TextBox 1">
          <a:extLst>
            <a:ext uri="{FF2B5EF4-FFF2-40B4-BE49-F238E27FC236}">
              <a16:creationId xmlns="" xmlns:a16="http://schemas.microsoft.com/office/drawing/2014/main" id="{5EAFC301-B059-4B77-8E50-3FC7E75EDDB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78" name="TextBox 1">
          <a:extLst>
            <a:ext uri="{FF2B5EF4-FFF2-40B4-BE49-F238E27FC236}">
              <a16:creationId xmlns="" xmlns:a16="http://schemas.microsoft.com/office/drawing/2014/main" id="{ADE4E635-B067-4DE7-9607-22C8ADB4494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79" name="TextBox 1">
          <a:extLst>
            <a:ext uri="{FF2B5EF4-FFF2-40B4-BE49-F238E27FC236}">
              <a16:creationId xmlns="" xmlns:a16="http://schemas.microsoft.com/office/drawing/2014/main" id="{9C811D1F-4114-4DF5-A835-485C4EB4BF2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80" name="TextBox 1">
          <a:extLst>
            <a:ext uri="{FF2B5EF4-FFF2-40B4-BE49-F238E27FC236}">
              <a16:creationId xmlns="" xmlns:a16="http://schemas.microsoft.com/office/drawing/2014/main" id="{6FB2EA88-ABA9-4B35-9205-623F7FD87DB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81" name="TextBox 1">
          <a:extLst>
            <a:ext uri="{FF2B5EF4-FFF2-40B4-BE49-F238E27FC236}">
              <a16:creationId xmlns="" xmlns:a16="http://schemas.microsoft.com/office/drawing/2014/main" id="{F474A57A-99B4-4B24-83C4-B7C4853B768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82" name="TextBox 1">
          <a:extLst>
            <a:ext uri="{FF2B5EF4-FFF2-40B4-BE49-F238E27FC236}">
              <a16:creationId xmlns="" xmlns:a16="http://schemas.microsoft.com/office/drawing/2014/main" id="{13EBC485-FE99-45C8-8B97-0AC3C3ABCD6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83" name="TextBox 1">
          <a:extLst>
            <a:ext uri="{FF2B5EF4-FFF2-40B4-BE49-F238E27FC236}">
              <a16:creationId xmlns="" xmlns:a16="http://schemas.microsoft.com/office/drawing/2014/main" id="{D230FE3F-B5FB-4D6F-B85C-9E9E492D421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84" name="TextBox 1">
          <a:extLst>
            <a:ext uri="{FF2B5EF4-FFF2-40B4-BE49-F238E27FC236}">
              <a16:creationId xmlns="" xmlns:a16="http://schemas.microsoft.com/office/drawing/2014/main" id="{16441976-0F5E-4054-98B5-86401CDBB4A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85" name="TextBox 1">
          <a:extLst>
            <a:ext uri="{FF2B5EF4-FFF2-40B4-BE49-F238E27FC236}">
              <a16:creationId xmlns="" xmlns:a16="http://schemas.microsoft.com/office/drawing/2014/main" id="{41052BEF-FE54-4BDE-BB41-F7E90B36508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86" name="TextBox 1">
          <a:extLst>
            <a:ext uri="{FF2B5EF4-FFF2-40B4-BE49-F238E27FC236}">
              <a16:creationId xmlns="" xmlns:a16="http://schemas.microsoft.com/office/drawing/2014/main" id="{24B1340B-68D4-4358-AECF-7F3EA4597EB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87" name="TextBox 1">
          <a:extLst>
            <a:ext uri="{FF2B5EF4-FFF2-40B4-BE49-F238E27FC236}">
              <a16:creationId xmlns="" xmlns:a16="http://schemas.microsoft.com/office/drawing/2014/main" id="{92ACA3D3-6B11-41B7-B010-16353960334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88" name="TextBox 1">
          <a:extLst>
            <a:ext uri="{FF2B5EF4-FFF2-40B4-BE49-F238E27FC236}">
              <a16:creationId xmlns="" xmlns:a16="http://schemas.microsoft.com/office/drawing/2014/main" id="{92C7FAB6-C85D-4D13-AB63-AB4A137C35E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89" name="TextBox 1">
          <a:extLst>
            <a:ext uri="{FF2B5EF4-FFF2-40B4-BE49-F238E27FC236}">
              <a16:creationId xmlns="" xmlns:a16="http://schemas.microsoft.com/office/drawing/2014/main" id="{E758FD42-8C8F-423C-AFEA-A9D76E0580B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90" name="TextBox 1">
          <a:extLst>
            <a:ext uri="{FF2B5EF4-FFF2-40B4-BE49-F238E27FC236}">
              <a16:creationId xmlns="" xmlns:a16="http://schemas.microsoft.com/office/drawing/2014/main" id="{BC2C0310-4AC6-4112-9480-83114332220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91" name="TextBox 1">
          <a:extLst>
            <a:ext uri="{FF2B5EF4-FFF2-40B4-BE49-F238E27FC236}">
              <a16:creationId xmlns="" xmlns:a16="http://schemas.microsoft.com/office/drawing/2014/main" id="{E383A362-2682-4335-9F2F-F20217E2859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92" name="TextBox 1">
          <a:extLst>
            <a:ext uri="{FF2B5EF4-FFF2-40B4-BE49-F238E27FC236}">
              <a16:creationId xmlns="" xmlns:a16="http://schemas.microsoft.com/office/drawing/2014/main" id="{1276903A-B4F8-46BC-8C88-F97326FDFDC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93" name="TextBox 1">
          <a:extLst>
            <a:ext uri="{FF2B5EF4-FFF2-40B4-BE49-F238E27FC236}">
              <a16:creationId xmlns="" xmlns:a16="http://schemas.microsoft.com/office/drawing/2014/main" id="{DEAB8E59-1B4C-482F-A5DA-68B8710F734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94" name="TextBox 1">
          <a:extLst>
            <a:ext uri="{FF2B5EF4-FFF2-40B4-BE49-F238E27FC236}">
              <a16:creationId xmlns="" xmlns:a16="http://schemas.microsoft.com/office/drawing/2014/main" id="{93D6B7CC-E0B1-4F0F-96AB-6FB063EFEC3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95" name="TextBox 1">
          <a:extLst>
            <a:ext uri="{FF2B5EF4-FFF2-40B4-BE49-F238E27FC236}">
              <a16:creationId xmlns="" xmlns:a16="http://schemas.microsoft.com/office/drawing/2014/main" id="{C6D240E2-32E5-4906-9E5D-5483597E60F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96" name="TextBox 1">
          <a:extLst>
            <a:ext uri="{FF2B5EF4-FFF2-40B4-BE49-F238E27FC236}">
              <a16:creationId xmlns="" xmlns:a16="http://schemas.microsoft.com/office/drawing/2014/main" id="{87FD7112-2A78-4C1F-ABC9-E4E9DBD57A3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97" name="TextBox 1">
          <a:extLst>
            <a:ext uri="{FF2B5EF4-FFF2-40B4-BE49-F238E27FC236}">
              <a16:creationId xmlns="" xmlns:a16="http://schemas.microsoft.com/office/drawing/2014/main" id="{F56F1B52-DDA5-495D-8604-9347A81B10D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98" name="TextBox 1">
          <a:extLst>
            <a:ext uri="{FF2B5EF4-FFF2-40B4-BE49-F238E27FC236}">
              <a16:creationId xmlns="" xmlns:a16="http://schemas.microsoft.com/office/drawing/2014/main" id="{B91F76A6-7E34-4210-BA79-B66202BE055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899" name="TextBox 1">
          <a:extLst>
            <a:ext uri="{FF2B5EF4-FFF2-40B4-BE49-F238E27FC236}">
              <a16:creationId xmlns="" xmlns:a16="http://schemas.microsoft.com/office/drawing/2014/main" id="{EF77F8A0-6144-4F53-8D35-E3DB47F9B0A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00" name="TextBox 1">
          <a:extLst>
            <a:ext uri="{FF2B5EF4-FFF2-40B4-BE49-F238E27FC236}">
              <a16:creationId xmlns="" xmlns:a16="http://schemas.microsoft.com/office/drawing/2014/main" id="{EE7B1F6F-40B9-4642-98DB-84452A5A00F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01" name="TextBox 1">
          <a:extLst>
            <a:ext uri="{FF2B5EF4-FFF2-40B4-BE49-F238E27FC236}">
              <a16:creationId xmlns="" xmlns:a16="http://schemas.microsoft.com/office/drawing/2014/main" id="{2B61D4F7-A460-402D-97CB-9AF24494A42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02" name="TextBox 1">
          <a:extLst>
            <a:ext uri="{FF2B5EF4-FFF2-40B4-BE49-F238E27FC236}">
              <a16:creationId xmlns="" xmlns:a16="http://schemas.microsoft.com/office/drawing/2014/main" id="{2F813335-873B-4B7A-B2F6-CD5C556C83C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03" name="TextBox 1">
          <a:extLst>
            <a:ext uri="{FF2B5EF4-FFF2-40B4-BE49-F238E27FC236}">
              <a16:creationId xmlns="" xmlns:a16="http://schemas.microsoft.com/office/drawing/2014/main" id="{5EB91D7A-F9EC-4B66-A871-74A706C60A0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04" name="TextBox 1">
          <a:extLst>
            <a:ext uri="{FF2B5EF4-FFF2-40B4-BE49-F238E27FC236}">
              <a16:creationId xmlns="" xmlns:a16="http://schemas.microsoft.com/office/drawing/2014/main" id="{29F89450-4421-4830-9B61-DE671A2ADF4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05" name="TextBox 1">
          <a:extLst>
            <a:ext uri="{FF2B5EF4-FFF2-40B4-BE49-F238E27FC236}">
              <a16:creationId xmlns="" xmlns:a16="http://schemas.microsoft.com/office/drawing/2014/main" id="{BEAB1AA6-9B7B-401E-AFC1-F6FAB0B6403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06" name="TextBox 1">
          <a:extLst>
            <a:ext uri="{FF2B5EF4-FFF2-40B4-BE49-F238E27FC236}">
              <a16:creationId xmlns="" xmlns:a16="http://schemas.microsoft.com/office/drawing/2014/main" id="{BDB10D75-BA71-4564-BFCA-C01BDCAEEAF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07" name="TextBox 1">
          <a:extLst>
            <a:ext uri="{FF2B5EF4-FFF2-40B4-BE49-F238E27FC236}">
              <a16:creationId xmlns="" xmlns:a16="http://schemas.microsoft.com/office/drawing/2014/main" id="{03072EA1-E81D-4F9E-B3E7-64EBB5B0B70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08" name="TextBox 1">
          <a:extLst>
            <a:ext uri="{FF2B5EF4-FFF2-40B4-BE49-F238E27FC236}">
              <a16:creationId xmlns="" xmlns:a16="http://schemas.microsoft.com/office/drawing/2014/main" id="{FB571793-B5D6-41C1-9FCA-6B73DBA31F7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09" name="TextBox 1">
          <a:extLst>
            <a:ext uri="{FF2B5EF4-FFF2-40B4-BE49-F238E27FC236}">
              <a16:creationId xmlns="" xmlns:a16="http://schemas.microsoft.com/office/drawing/2014/main" id="{B0EFC013-92FF-4A5A-8DCA-4A504A391F0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10" name="TextBox 1">
          <a:extLst>
            <a:ext uri="{FF2B5EF4-FFF2-40B4-BE49-F238E27FC236}">
              <a16:creationId xmlns="" xmlns:a16="http://schemas.microsoft.com/office/drawing/2014/main" id="{E5700855-3F99-4797-A060-2EF1AF07A68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11" name="TextBox 1">
          <a:extLst>
            <a:ext uri="{FF2B5EF4-FFF2-40B4-BE49-F238E27FC236}">
              <a16:creationId xmlns="" xmlns:a16="http://schemas.microsoft.com/office/drawing/2014/main" id="{8EBDACAF-468B-4945-B92A-2F30CAD003C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12" name="TextBox 1">
          <a:extLst>
            <a:ext uri="{FF2B5EF4-FFF2-40B4-BE49-F238E27FC236}">
              <a16:creationId xmlns="" xmlns:a16="http://schemas.microsoft.com/office/drawing/2014/main" id="{29C3F17B-3F12-492D-9553-E62A3EB496A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13" name="TextBox 1">
          <a:extLst>
            <a:ext uri="{FF2B5EF4-FFF2-40B4-BE49-F238E27FC236}">
              <a16:creationId xmlns="" xmlns:a16="http://schemas.microsoft.com/office/drawing/2014/main" id="{F3B349F2-E2F5-4A5F-97DC-F58D5F425BE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14" name="TextBox 1">
          <a:extLst>
            <a:ext uri="{FF2B5EF4-FFF2-40B4-BE49-F238E27FC236}">
              <a16:creationId xmlns="" xmlns:a16="http://schemas.microsoft.com/office/drawing/2014/main" id="{A1CA53DF-EFA1-4508-B7F3-161D1DCA5FB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15" name="TextBox 1">
          <a:extLst>
            <a:ext uri="{FF2B5EF4-FFF2-40B4-BE49-F238E27FC236}">
              <a16:creationId xmlns="" xmlns:a16="http://schemas.microsoft.com/office/drawing/2014/main" id="{6262ACE4-68E2-4C28-B484-500FB062268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16" name="TextBox 1">
          <a:extLst>
            <a:ext uri="{FF2B5EF4-FFF2-40B4-BE49-F238E27FC236}">
              <a16:creationId xmlns="" xmlns:a16="http://schemas.microsoft.com/office/drawing/2014/main" id="{652F1B6D-87D5-4659-9522-52027A790D4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17" name="TextBox 1">
          <a:extLst>
            <a:ext uri="{FF2B5EF4-FFF2-40B4-BE49-F238E27FC236}">
              <a16:creationId xmlns="" xmlns:a16="http://schemas.microsoft.com/office/drawing/2014/main" id="{391A41AF-B14D-4006-8656-5B5E1603E9F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18" name="TextBox 1">
          <a:extLst>
            <a:ext uri="{FF2B5EF4-FFF2-40B4-BE49-F238E27FC236}">
              <a16:creationId xmlns="" xmlns:a16="http://schemas.microsoft.com/office/drawing/2014/main" id="{ED8B0C3A-CF7B-4CB5-A22F-33C1CD5F096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19" name="TextBox 1">
          <a:extLst>
            <a:ext uri="{FF2B5EF4-FFF2-40B4-BE49-F238E27FC236}">
              <a16:creationId xmlns="" xmlns:a16="http://schemas.microsoft.com/office/drawing/2014/main" id="{3DE6E65C-B16A-48F3-8077-FE8C21EBF17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20" name="TextBox 1">
          <a:extLst>
            <a:ext uri="{FF2B5EF4-FFF2-40B4-BE49-F238E27FC236}">
              <a16:creationId xmlns="" xmlns:a16="http://schemas.microsoft.com/office/drawing/2014/main" id="{69F3EA5C-E14B-429A-BF0D-447E797F2F9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21" name="TextBox 1">
          <a:extLst>
            <a:ext uri="{FF2B5EF4-FFF2-40B4-BE49-F238E27FC236}">
              <a16:creationId xmlns="" xmlns:a16="http://schemas.microsoft.com/office/drawing/2014/main" id="{67BF6476-026B-417C-B8AB-04E657C225C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22" name="TextBox 1">
          <a:extLst>
            <a:ext uri="{FF2B5EF4-FFF2-40B4-BE49-F238E27FC236}">
              <a16:creationId xmlns="" xmlns:a16="http://schemas.microsoft.com/office/drawing/2014/main" id="{849F60F6-F94D-4A10-9F29-3C657CA668E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23" name="TextBox 1">
          <a:extLst>
            <a:ext uri="{FF2B5EF4-FFF2-40B4-BE49-F238E27FC236}">
              <a16:creationId xmlns="" xmlns:a16="http://schemas.microsoft.com/office/drawing/2014/main" id="{05F56111-27C0-4CD1-8FB7-E4982C01376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24" name="TextBox 1">
          <a:extLst>
            <a:ext uri="{FF2B5EF4-FFF2-40B4-BE49-F238E27FC236}">
              <a16:creationId xmlns="" xmlns:a16="http://schemas.microsoft.com/office/drawing/2014/main" id="{F2C58172-779C-4CD1-86A2-2361D845B14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25" name="TextBox 1">
          <a:extLst>
            <a:ext uri="{FF2B5EF4-FFF2-40B4-BE49-F238E27FC236}">
              <a16:creationId xmlns="" xmlns:a16="http://schemas.microsoft.com/office/drawing/2014/main" id="{8DF038CC-9BAB-4224-A999-F9EDA50F76A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26" name="TextBox 1">
          <a:extLst>
            <a:ext uri="{FF2B5EF4-FFF2-40B4-BE49-F238E27FC236}">
              <a16:creationId xmlns="" xmlns:a16="http://schemas.microsoft.com/office/drawing/2014/main" id="{E8A33239-F308-4D7D-80A9-A5CDE9F4785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27" name="TextBox 1">
          <a:extLst>
            <a:ext uri="{FF2B5EF4-FFF2-40B4-BE49-F238E27FC236}">
              <a16:creationId xmlns="" xmlns:a16="http://schemas.microsoft.com/office/drawing/2014/main" id="{0D9C558C-FA05-4F40-963F-2B7702FDD49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28" name="TextBox 1">
          <a:extLst>
            <a:ext uri="{FF2B5EF4-FFF2-40B4-BE49-F238E27FC236}">
              <a16:creationId xmlns="" xmlns:a16="http://schemas.microsoft.com/office/drawing/2014/main" id="{EF73A789-13B5-42DD-A849-D15B1189F85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29" name="TextBox 1">
          <a:extLst>
            <a:ext uri="{FF2B5EF4-FFF2-40B4-BE49-F238E27FC236}">
              <a16:creationId xmlns="" xmlns:a16="http://schemas.microsoft.com/office/drawing/2014/main" id="{9EB64517-DE3A-4238-A3BC-ACCB78EB12C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30" name="TextBox 1">
          <a:extLst>
            <a:ext uri="{FF2B5EF4-FFF2-40B4-BE49-F238E27FC236}">
              <a16:creationId xmlns="" xmlns:a16="http://schemas.microsoft.com/office/drawing/2014/main" id="{45D0D374-004E-44C3-AB1A-3DDB289D58D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31" name="TextBox 1">
          <a:extLst>
            <a:ext uri="{FF2B5EF4-FFF2-40B4-BE49-F238E27FC236}">
              <a16:creationId xmlns="" xmlns:a16="http://schemas.microsoft.com/office/drawing/2014/main" id="{2CDA533A-9E5C-4F65-AC18-0EA6356774A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32" name="TextBox 1">
          <a:extLst>
            <a:ext uri="{FF2B5EF4-FFF2-40B4-BE49-F238E27FC236}">
              <a16:creationId xmlns="" xmlns:a16="http://schemas.microsoft.com/office/drawing/2014/main" id="{0705192B-3E0F-4295-A239-F36E85D6F95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33" name="TextBox 1">
          <a:extLst>
            <a:ext uri="{FF2B5EF4-FFF2-40B4-BE49-F238E27FC236}">
              <a16:creationId xmlns="" xmlns:a16="http://schemas.microsoft.com/office/drawing/2014/main" id="{036102F6-BD21-46D6-8B3D-0A6481CE861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34" name="TextBox 1">
          <a:extLst>
            <a:ext uri="{FF2B5EF4-FFF2-40B4-BE49-F238E27FC236}">
              <a16:creationId xmlns="" xmlns:a16="http://schemas.microsoft.com/office/drawing/2014/main" id="{6280D0E9-6C1E-4481-BA24-6D56FE7B101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35" name="TextBox 1">
          <a:extLst>
            <a:ext uri="{FF2B5EF4-FFF2-40B4-BE49-F238E27FC236}">
              <a16:creationId xmlns="" xmlns:a16="http://schemas.microsoft.com/office/drawing/2014/main" id="{35E90F99-FE58-4C60-BE3C-1E701A7B6D4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36" name="TextBox 1">
          <a:extLst>
            <a:ext uri="{FF2B5EF4-FFF2-40B4-BE49-F238E27FC236}">
              <a16:creationId xmlns="" xmlns:a16="http://schemas.microsoft.com/office/drawing/2014/main" id="{8C3B334A-3E6A-4476-8CC1-CFB6E3E59CC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37" name="TextBox 1">
          <a:extLst>
            <a:ext uri="{FF2B5EF4-FFF2-40B4-BE49-F238E27FC236}">
              <a16:creationId xmlns="" xmlns:a16="http://schemas.microsoft.com/office/drawing/2014/main" id="{7913113B-6981-42B3-8BD7-4D5948E7940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38" name="TextBox 1">
          <a:extLst>
            <a:ext uri="{FF2B5EF4-FFF2-40B4-BE49-F238E27FC236}">
              <a16:creationId xmlns="" xmlns:a16="http://schemas.microsoft.com/office/drawing/2014/main" id="{10A81203-C4D6-44E5-958B-97D4BA92CFA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39" name="TextBox 1">
          <a:extLst>
            <a:ext uri="{FF2B5EF4-FFF2-40B4-BE49-F238E27FC236}">
              <a16:creationId xmlns="" xmlns:a16="http://schemas.microsoft.com/office/drawing/2014/main" id="{CBEC8499-649A-4877-B835-D35CEC32CD9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40" name="TextBox 1">
          <a:extLst>
            <a:ext uri="{FF2B5EF4-FFF2-40B4-BE49-F238E27FC236}">
              <a16:creationId xmlns="" xmlns:a16="http://schemas.microsoft.com/office/drawing/2014/main" id="{6A312C5D-FCB7-4CD7-B1A0-BCF40DF86F9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41" name="TextBox 1">
          <a:extLst>
            <a:ext uri="{FF2B5EF4-FFF2-40B4-BE49-F238E27FC236}">
              <a16:creationId xmlns="" xmlns:a16="http://schemas.microsoft.com/office/drawing/2014/main" id="{A46A9B0D-A228-4425-9E3C-85D221AD782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42" name="TextBox 1">
          <a:extLst>
            <a:ext uri="{FF2B5EF4-FFF2-40B4-BE49-F238E27FC236}">
              <a16:creationId xmlns="" xmlns:a16="http://schemas.microsoft.com/office/drawing/2014/main" id="{E35AA908-E23C-4716-AE1E-98312F4DE21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43" name="TextBox 1">
          <a:extLst>
            <a:ext uri="{FF2B5EF4-FFF2-40B4-BE49-F238E27FC236}">
              <a16:creationId xmlns="" xmlns:a16="http://schemas.microsoft.com/office/drawing/2014/main" id="{95D7CE44-ACCA-45FC-89AD-5B4A57A461B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44" name="TextBox 1">
          <a:extLst>
            <a:ext uri="{FF2B5EF4-FFF2-40B4-BE49-F238E27FC236}">
              <a16:creationId xmlns="" xmlns:a16="http://schemas.microsoft.com/office/drawing/2014/main" id="{89222054-4C12-431E-83CF-2381553CE58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45" name="TextBox 1">
          <a:extLst>
            <a:ext uri="{FF2B5EF4-FFF2-40B4-BE49-F238E27FC236}">
              <a16:creationId xmlns="" xmlns:a16="http://schemas.microsoft.com/office/drawing/2014/main" id="{A15513B4-9DBF-48FE-873B-6D925CF8092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46" name="TextBox 1">
          <a:extLst>
            <a:ext uri="{FF2B5EF4-FFF2-40B4-BE49-F238E27FC236}">
              <a16:creationId xmlns="" xmlns:a16="http://schemas.microsoft.com/office/drawing/2014/main" id="{36DBB2A8-5A39-4BAF-B3A6-CD425CEAFDF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47" name="TextBox 1">
          <a:extLst>
            <a:ext uri="{FF2B5EF4-FFF2-40B4-BE49-F238E27FC236}">
              <a16:creationId xmlns="" xmlns:a16="http://schemas.microsoft.com/office/drawing/2014/main" id="{AD44F29C-A5E6-43B7-B99F-B75FA7CC309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48" name="TextBox 1">
          <a:extLst>
            <a:ext uri="{FF2B5EF4-FFF2-40B4-BE49-F238E27FC236}">
              <a16:creationId xmlns="" xmlns:a16="http://schemas.microsoft.com/office/drawing/2014/main" id="{2FF47516-54E4-4A15-AF06-80E77D25F36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49" name="TextBox 1">
          <a:extLst>
            <a:ext uri="{FF2B5EF4-FFF2-40B4-BE49-F238E27FC236}">
              <a16:creationId xmlns="" xmlns:a16="http://schemas.microsoft.com/office/drawing/2014/main" id="{301BC5B5-A7C5-469D-8FD3-20EF42C92F6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50" name="TextBox 1">
          <a:extLst>
            <a:ext uri="{FF2B5EF4-FFF2-40B4-BE49-F238E27FC236}">
              <a16:creationId xmlns="" xmlns:a16="http://schemas.microsoft.com/office/drawing/2014/main" id="{AB2BF398-E941-41A2-93E7-D7F89A3E884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51" name="TextBox 1">
          <a:extLst>
            <a:ext uri="{FF2B5EF4-FFF2-40B4-BE49-F238E27FC236}">
              <a16:creationId xmlns="" xmlns:a16="http://schemas.microsoft.com/office/drawing/2014/main" id="{6918F987-2815-4963-86D1-C9FD74C885E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52" name="TextBox 1">
          <a:extLst>
            <a:ext uri="{FF2B5EF4-FFF2-40B4-BE49-F238E27FC236}">
              <a16:creationId xmlns="" xmlns:a16="http://schemas.microsoft.com/office/drawing/2014/main" id="{1446CB7B-E6A4-4A38-A5A6-D1148D0CD9D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53" name="TextBox 1">
          <a:extLst>
            <a:ext uri="{FF2B5EF4-FFF2-40B4-BE49-F238E27FC236}">
              <a16:creationId xmlns="" xmlns:a16="http://schemas.microsoft.com/office/drawing/2014/main" id="{26A1EED0-EF87-41ED-A5AF-09750CC8DF9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54" name="TextBox 1">
          <a:extLst>
            <a:ext uri="{FF2B5EF4-FFF2-40B4-BE49-F238E27FC236}">
              <a16:creationId xmlns="" xmlns:a16="http://schemas.microsoft.com/office/drawing/2014/main" id="{6C552CC1-604E-4145-B9DE-DD89C2CED37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55" name="TextBox 1">
          <a:extLst>
            <a:ext uri="{FF2B5EF4-FFF2-40B4-BE49-F238E27FC236}">
              <a16:creationId xmlns="" xmlns:a16="http://schemas.microsoft.com/office/drawing/2014/main" id="{9B68002C-76D4-4822-AEE5-226C3A207FD6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56" name="TextBox 1">
          <a:extLst>
            <a:ext uri="{FF2B5EF4-FFF2-40B4-BE49-F238E27FC236}">
              <a16:creationId xmlns="" xmlns:a16="http://schemas.microsoft.com/office/drawing/2014/main" id="{072A1CDE-AC6B-4FF6-A3C6-495B37BFF1D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57" name="TextBox 1">
          <a:extLst>
            <a:ext uri="{FF2B5EF4-FFF2-40B4-BE49-F238E27FC236}">
              <a16:creationId xmlns="" xmlns:a16="http://schemas.microsoft.com/office/drawing/2014/main" id="{F77751E5-196B-4D36-A83A-50D738BF893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58" name="TextBox 1">
          <a:extLst>
            <a:ext uri="{FF2B5EF4-FFF2-40B4-BE49-F238E27FC236}">
              <a16:creationId xmlns="" xmlns:a16="http://schemas.microsoft.com/office/drawing/2014/main" id="{5884C390-355F-4B14-A3CD-DFCA046DC0D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59" name="TextBox 1">
          <a:extLst>
            <a:ext uri="{FF2B5EF4-FFF2-40B4-BE49-F238E27FC236}">
              <a16:creationId xmlns="" xmlns:a16="http://schemas.microsoft.com/office/drawing/2014/main" id="{DF7C9F11-20D1-437E-9B77-3282680601D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60" name="TextBox 1">
          <a:extLst>
            <a:ext uri="{FF2B5EF4-FFF2-40B4-BE49-F238E27FC236}">
              <a16:creationId xmlns="" xmlns:a16="http://schemas.microsoft.com/office/drawing/2014/main" id="{9101D321-AD1B-4092-A159-EB09A1761C6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61" name="TextBox 1">
          <a:extLst>
            <a:ext uri="{FF2B5EF4-FFF2-40B4-BE49-F238E27FC236}">
              <a16:creationId xmlns="" xmlns:a16="http://schemas.microsoft.com/office/drawing/2014/main" id="{40D19617-1E74-4DE0-8F03-247E6057E71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62" name="TextBox 1">
          <a:extLst>
            <a:ext uri="{FF2B5EF4-FFF2-40B4-BE49-F238E27FC236}">
              <a16:creationId xmlns="" xmlns:a16="http://schemas.microsoft.com/office/drawing/2014/main" id="{209D4934-CD89-4FD3-BD0D-D78A449FB8A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63" name="TextBox 1">
          <a:extLst>
            <a:ext uri="{FF2B5EF4-FFF2-40B4-BE49-F238E27FC236}">
              <a16:creationId xmlns="" xmlns:a16="http://schemas.microsoft.com/office/drawing/2014/main" id="{701CB246-F2EB-44FE-9B50-44786CE3117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64" name="TextBox 1">
          <a:extLst>
            <a:ext uri="{FF2B5EF4-FFF2-40B4-BE49-F238E27FC236}">
              <a16:creationId xmlns="" xmlns:a16="http://schemas.microsoft.com/office/drawing/2014/main" id="{F46B5C4D-4BDB-44FD-904E-E06053FED94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65" name="TextBox 1">
          <a:extLst>
            <a:ext uri="{FF2B5EF4-FFF2-40B4-BE49-F238E27FC236}">
              <a16:creationId xmlns="" xmlns:a16="http://schemas.microsoft.com/office/drawing/2014/main" id="{E7C18ECF-1C56-4FE6-83A4-45DEB056AFB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66" name="TextBox 1">
          <a:extLst>
            <a:ext uri="{FF2B5EF4-FFF2-40B4-BE49-F238E27FC236}">
              <a16:creationId xmlns="" xmlns:a16="http://schemas.microsoft.com/office/drawing/2014/main" id="{A92819D0-C969-40F6-AD3A-3BB631C7269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67" name="TextBox 1">
          <a:extLst>
            <a:ext uri="{FF2B5EF4-FFF2-40B4-BE49-F238E27FC236}">
              <a16:creationId xmlns="" xmlns:a16="http://schemas.microsoft.com/office/drawing/2014/main" id="{BDEA6C3D-8783-4169-B93E-662EE188ECC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68" name="TextBox 1">
          <a:extLst>
            <a:ext uri="{FF2B5EF4-FFF2-40B4-BE49-F238E27FC236}">
              <a16:creationId xmlns="" xmlns:a16="http://schemas.microsoft.com/office/drawing/2014/main" id="{5EFBAE79-5762-4CD5-9B16-C161F6755B1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69" name="TextBox 1">
          <a:extLst>
            <a:ext uri="{FF2B5EF4-FFF2-40B4-BE49-F238E27FC236}">
              <a16:creationId xmlns="" xmlns:a16="http://schemas.microsoft.com/office/drawing/2014/main" id="{E3F662F8-8E6F-4AA0-ABB6-629CADD456F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70" name="TextBox 1">
          <a:extLst>
            <a:ext uri="{FF2B5EF4-FFF2-40B4-BE49-F238E27FC236}">
              <a16:creationId xmlns="" xmlns:a16="http://schemas.microsoft.com/office/drawing/2014/main" id="{4854CE9D-DDFE-484F-B09F-89B6737D16C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71" name="TextBox 1">
          <a:extLst>
            <a:ext uri="{FF2B5EF4-FFF2-40B4-BE49-F238E27FC236}">
              <a16:creationId xmlns="" xmlns:a16="http://schemas.microsoft.com/office/drawing/2014/main" id="{3B10A522-2622-430D-A932-5302034905C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72" name="TextBox 1">
          <a:extLst>
            <a:ext uri="{FF2B5EF4-FFF2-40B4-BE49-F238E27FC236}">
              <a16:creationId xmlns="" xmlns:a16="http://schemas.microsoft.com/office/drawing/2014/main" id="{CD51633C-A3EA-450F-B96B-3B9D625E4A3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73" name="TextBox 1">
          <a:extLst>
            <a:ext uri="{FF2B5EF4-FFF2-40B4-BE49-F238E27FC236}">
              <a16:creationId xmlns="" xmlns:a16="http://schemas.microsoft.com/office/drawing/2014/main" id="{567DF2E5-1C9F-4F17-9B8F-0E1E52A5AA7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74" name="TextBox 1">
          <a:extLst>
            <a:ext uri="{FF2B5EF4-FFF2-40B4-BE49-F238E27FC236}">
              <a16:creationId xmlns="" xmlns:a16="http://schemas.microsoft.com/office/drawing/2014/main" id="{99940021-AC2B-41E9-B1D8-6C1AD56F9E4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75" name="TextBox 1">
          <a:extLst>
            <a:ext uri="{FF2B5EF4-FFF2-40B4-BE49-F238E27FC236}">
              <a16:creationId xmlns="" xmlns:a16="http://schemas.microsoft.com/office/drawing/2014/main" id="{90A994F3-CE90-470D-8D4A-9BFADFF46D4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76" name="TextBox 1">
          <a:extLst>
            <a:ext uri="{FF2B5EF4-FFF2-40B4-BE49-F238E27FC236}">
              <a16:creationId xmlns="" xmlns:a16="http://schemas.microsoft.com/office/drawing/2014/main" id="{8FA661CF-847B-4AB5-874E-F4F4E49AD91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77" name="TextBox 1">
          <a:extLst>
            <a:ext uri="{FF2B5EF4-FFF2-40B4-BE49-F238E27FC236}">
              <a16:creationId xmlns="" xmlns:a16="http://schemas.microsoft.com/office/drawing/2014/main" id="{29C5D16E-7031-43AE-804B-FCB3F0E9649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78" name="TextBox 1">
          <a:extLst>
            <a:ext uri="{FF2B5EF4-FFF2-40B4-BE49-F238E27FC236}">
              <a16:creationId xmlns="" xmlns:a16="http://schemas.microsoft.com/office/drawing/2014/main" id="{DB188387-1E18-4477-B143-B98671E40DF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79" name="TextBox 1">
          <a:extLst>
            <a:ext uri="{FF2B5EF4-FFF2-40B4-BE49-F238E27FC236}">
              <a16:creationId xmlns="" xmlns:a16="http://schemas.microsoft.com/office/drawing/2014/main" id="{7FC0A3D5-1268-4452-A373-CCC6CA27C22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80" name="TextBox 1">
          <a:extLst>
            <a:ext uri="{FF2B5EF4-FFF2-40B4-BE49-F238E27FC236}">
              <a16:creationId xmlns="" xmlns:a16="http://schemas.microsoft.com/office/drawing/2014/main" id="{9885F780-E8B6-452B-8B6B-B88DBAB0E5DB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81" name="TextBox 1">
          <a:extLst>
            <a:ext uri="{FF2B5EF4-FFF2-40B4-BE49-F238E27FC236}">
              <a16:creationId xmlns="" xmlns:a16="http://schemas.microsoft.com/office/drawing/2014/main" id="{21067C81-6A63-441B-BAF1-EAEC0124187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82" name="TextBox 1">
          <a:extLst>
            <a:ext uri="{FF2B5EF4-FFF2-40B4-BE49-F238E27FC236}">
              <a16:creationId xmlns="" xmlns:a16="http://schemas.microsoft.com/office/drawing/2014/main" id="{4C6B2FE5-772B-4CB8-BD13-E4B344D33B2C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83" name="TextBox 1">
          <a:extLst>
            <a:ext uri="{FF2B5EF4-FFF2-40B4-BE49-F238E27FC236}">
              <a16:creationId xmlns="" xmlns:a16="http://schemas.microsoft.com/office/drawing/2014/main" id="{169A5D06-435E-4C3E-A112-5275B9A01D04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84" name="TextBox 1">
          <a:extLst>
            <a:ext uri="{FF2B5EF4-FFF2-40B4-BE49-F238E27FC236}">
              <a16:creationId xmlns="" xmlns:a16="http://schemas.microsoft.com/office/drawing/2014/main" id="{29C500C3-8B8A-46D9-BC8D-157F47F76E5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85" name="TextBox 1">
          <a:extLst>
            <a:ext uri="{FF2B5EF4-FFF2-40B4-BE49-F238E27FC236}">
              <a16:creationId xmlns="" xmlns:a16="http://schemas.microsoft.com/office/drawing/2014/main" id="{90F204D0-383C-4AB8-A63C-63DEC14CE462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86" name="TextBox 1">
          <a:extLst>
            <a:ext uri="{FF2B5EF4-FFF2-40B4-BE49-F238E27FC236}">
              <a16:creationId xmlns="" xmlns:a16="http://schemas.microsoft.com/office/drawing/2014/main" id="{C7DD6318-3DDC-435D-9003-4D5D4754DF8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87" name="TextBox 1">
          <a:extLst>
            <a:ext uri="{FF2B5EF4-FFF2-40B4-BE49-F238E27FC236}">
              <a16:creationId xmlns="" xmlns:a16="http://schemas.microsoft.com/office/drawing/2014/main" id="{4DEA3239-5DC0-4C74-9660-EBA3BA248D9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88" name="TextBox 1">
          <a:extLst>
            <a:ext uri="{FF2B5EF4-FFF2-40B4-BE49-F238E27FC236}">
              <a16:creationId xmlns="" xmlns:a16="http://schemas.microsoft.com/office/drawing/2014/main" id="{7C58CA2D-C4DD-4785-A9E4-4CB25F926D3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89" name="TextBox 1">
          <a:extLst>
            <a:ext uri="{FF2B5EF4-FFF2-40B4-BE49-F238E27FC236}">
              <a16:creationId xmlns="" xmlns:a16="http://schemas.microsoft.com/office/drawing/2014/main" id="{48820ACB-DC38-42B9-B5D5-8F9BB3515BB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90" name="TextBox 1">
          <a:extLst>
            <a:ext uri="{FF2B5EF4-FFF2-40B4-BE49-F238E27FC236}">
              <a16:creationId xmlns="" xmlns:a16="http://schemas.microsoft.com/office/drawing/2014/main" id="{3FD18DBD-CD25-460A-8E8A-235D2D32B0C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91" name="TextBox 1">
          <a:extLst>
            <a:ext uri="{FF2B5EF4-FFF2-40B4-BE49-F238E27FC236}">
              <a16:creationId xmlns="" xmlns:a16="http://schemas.microsoft.com/office/drawing/2014/main" id="{97C8EDF5-6071-49E3-AB93-D9B08F86C5D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92" name="TextBox 1">
          <a:extLst>
            <a:ext uri="{FF2B5EF4-FFF2-40B4-BE49-F238E27FC236}">
              <a16:creationId xmlns="" xmlns:a16="http://schemas.microsoft.com/office/drawing/2014/main" id="{132DEB07-483A-4CC3-88E8-9F267C8A101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93" name="TextBox 1">
          <a:extLst>
            <a:ext uri="{FF2B5EF4-FFF2-40B4-BE49-F238E27FC236}">
              <a16:creationId xmlns="" xmlns:a16="http://schemas.microsoft.com/office/drawing/2014/main" id="{B9030459-1FAB-4123-B9EF-EFF039EBA35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94" name="TextBox 1">
          <a:extLst>
            <a:ext uri="{FF2B5EF4-FFF2-40B4-BE49-F238E27FC236}">
              <a16:creationId xmlns="" xmlns:a16="http://schemas.microsoft.com/office/drawing/2014/main" id="{AB40D987-4236-4EDD-A137-F686C45FF44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95" name="TextBox 1">
          <a:extLst>
            <a:ext uri="{FF2B5EF4-FFF2-40B4-BE49-F238E27FC236}">
              <a16:creationId xmlns="" xmlns:a16="http://schemas.microsoft.com/office/drawing/2014/main" id="{D8AB9651-6D8D-47B8-A2CC-6C387241D489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96" name="TextBox 1">
          <a:extLst>
            <a:ext uri="{FF2B5EF4-FFF2-40B4-BE49-F238E27FC236}">
              <a16:creationId xmlns="" xmlns:a16="http://schemas.microsoft.com/office/drawing/2014/main" id="{FE9A8598-A42A-461C-A136-514481B235D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97" name="TextBox 1">
          <a:extLst>
            <a:ext uri="{FF2B5EF4-FFF2-40B4-BE49-F238E27FC236}">
              <a16:creationId xmlns="" xmlns:a16="http://schemas.microsoft.com/office/drawing/2014/main" id="{9AEAC81A-3D4D-43E0-8CAE-3815BA18017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98" name="TextBox 1">
          <a:extLst>
            <a:ext uri="{FF2B5EF4-FFF2-40B4-BE49-F238E27FC236}">
              <a16:creationId xmlns="" xmlns:a16="http://schemas.microsoft.com/office/drawing/2014/main" id="{8B33650A-89CC-472C-B99F-156DC8F4109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999" name="TextBox 1">
          <a:extLst>
            <a:ext uri="{FF2B5EF4-FFF2-40B4-BE49-F238E27FC236}">
              <a16:creationId xmlns="" xmlns:a16="http://schemas.microsoft.com/office/drawing/2014/main" id="{D48919C0-2071-4B0E-9A7F-6033CE8AF103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00" name="TextBox 1">
          <a:extLst>
            <a:ext uri="{FF2B5EF4-FFF2-40B4-BE49-F238E27FC236}">
              <a16:creationId xmlns="" xmlns:a16="http://schemas.microsoft.com/office/drawing/2014/main" id="{B082D9E1-2D76-462F-B003-D9E3B1535665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01" name="TextBox 1">
          <a:extLst>
            <a:ext uri="{FF2B5EF4-FFF2-40B4-BE49-F238E27FC236}">
              <a16:creationId xmlns="" xmlns:a16="http://schemas.microsoft.com/office/drawing/2014/main" id="{917AAE5C-A285-4C89-8B1D-93118C74325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02" name="TextBox 1">
          <a:extLst>
            <a:ext uri="{FF2B5EF4-FFF2-40B4-BE49-F238E27FC236}">
              <a16:creationId xmlns="" xmlns:a16="http://schemas.microsoft.com/office/drawing/2014/main" id="{B4A01EA3-EA96-4FFA-A42E-9A5795FCED5E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03" name="TextBox 1">
          <a:extLst>
            <a:ext uri="{FF2B5EF4-FFF2-40B4-BE49-F238E27FC236}">
              <a16:creationId xmlns="" xmlns:a16="http://schemas.microsoft.com/office/drawing/2014/main" id="{12ACCFBF-7932-4E1A-B7BD-9F522B9832BF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04" name="TextBox 1">
          <a:extLst>
            <a:ext uri="{FF2B5EF4-FFF2-40B4-BE49-F238E27FC236}">
              <a16:creationId xmlns="" xmlns:a16="http://schemas.microsoft.com/office/drawing/2014/main" id="{DB4FD4EF-E92F-4F9A-9D70-F35889666F50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05" name="TextBox 1">
          <a:extLst>
            <a:ext uri="{FF2B5EF4-FFF2-40B4-BE49-F238E27FC236}">
              <a16:creationId xmlns="" xmlns:a16="http://schemas.microsoft.com/office/drawing/2014/main" id="{B103E0C2-795F-4699-A36D-F1887B950AC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06" name="TextBox 1">
          <a:extLst>
            <a:ext uri="{FF2B5EF4-FFF2-40B4-BE49-F238E27FC236}">
              <a16:creationId xmlns="" xmlns:a16="http://schemas.microsoft.com/office/drawing/2014/main" id="{5214B93F-D481-4002-AD7A-DF1DADD53887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07" name="TextBox 1">
          <a:extLst>
            <a:ext uri="{FF2B5EF4-FFF2-40B4-BE49-F238E27FC236}">
              <a16:creationId xmlns="" xmlns:a16="http://schemas.microsoft.com/office/drawing/2014/main" id="{D2B29DE7-EF36-484F-B06E-916A5DC3700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08" name="TextBox 1">
          <a:extLst>
            <a:ext uri="{FF2B5EF4-FFF2-40B4-BE49-F238E27FC236}">
              <a16:creationId xmlns="" xmlns:a16="http://schemas.microsoft.com/office/drawing/2014/main" id="{50007138-9398-40EC-AA58-BDAB031D0CA8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09" name="TextBox 1">
          <a:extLst>
            <a:ext uri="{FF2B5EF4-FFF2-40B4-BE49-F238E27FC236}">
              <a16:creationId xmlns="" xmlns:a16="http://schemas.microsoft.com/office/drawing/2014/main" id="{145D3BCA-84BB-4012-98B6-B954D7755E7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10" name="TextBox 1">
          <a:extLst>
            <a:ext uri="{FF2B5EF4-FFF2-40B4-BE49-F238E27FC236}">
              <a16:creationId xmlns="" xmlns:a16="http://schemas.microsoft.com/office/drawing/2014/main" id="{8DD1EC8E-617D-4953-9FF4-DA0AB9592AE1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11" name="TextBox 1">
          <a:extLst>
            <a:ext uri="{FF2B5EF4-FFF2-40B4-BE49-F238E27FC236}">
              <a16:creationId xmlns="" xmlns:a16="http://schemas.microsoft.com/office/drawing/2014/main" id="{B8ED800F-E9C4-4259-8231-1DC12F086C9D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771</xdr:row>
      <xdr:rowOff>0</xdr:rowOff>
    </xdr:from>
    <xdr:ext cx="184731" cy="264560"/>
    <xdr:sp macro="" textlink="">
      <xdr:nvSpPr>
        <xdr:cNvPr id="1012" name="TextBox 1">
          <a:extLst>
            <a:ext uri="{FF2B5EF4-FFF2-40B4-BE49-F238E27FC236}">
              <a16:creationId xmlns="" xmlns:a16="http://schemas.microsoft.com/office/drawing/2014/main" id="{1263CA9D-7ABF-4C58-899D-6B1E4FF03BDA}"/>
            </a:ext>
          </a:extLst>
        </xdr:cNvPr>
        <xdr:cNvSpPr txBox="1"/>
      </xdr:nvSpPr>
      <xdr:spPr>
        <a:xfrm>
          <a:off x="2305050" y="2780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13" name="TextBox 1">
          <a:extLst>
            <a:ext uri="{FF2B5EF4-FFF2-40B4-BE49-F238E27FC236}">
              <a16:creationId xmlns="" xmlns:a16="http://schemas.microsoft.com/office/drawing/2014/main" id="{CFFBBCBB-7E08-43EC-999A-C7EC8062904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14" name="TextBox 1">
          <a:extLst>
            <a:ext uri="{FF2B5EF4-FFF2-40B4-BE49-F238E27FC236}">
              <a16:creationId xmlns="" xmlns:a16="http://schemas.microsoft.com/office/drawing/2014/main" id="{A2DFB82B-FD7A-42AD-B771-847430899A0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15" name="TextBox 1">
          <a:extLst>
            <a:ext uri="{FF2B5EF4-FFF2-40B4-BE49-F238E27FC236}">
              <a16:creationId xmlns="" xmlns:a16="http://schemas.microsoft.com/office/drawing/2014/main" id="{918F1B7F-BF46-4AFA-AB8E-9DF0B26F48A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16" name="TextBox 1">
          <a:extLst>
            <a:ext uri="{FF2B5EF4-FFF2-40B4-BE49-F238E27FC236}">
              <a16:creationId xmlns="" xmlns:a16="http://schemas.microsoft.com/office/drawing/2014/main" id="{FFF27589-2182-40A9-892B-317DC6C8A6B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17" name="TextBox 1">
          <a:extLst>
            <a:ext uri="{FF2B5EF4-FFF2-40B4-BE49-F238E27FC236}">
              <a16:creationId xmlns="" xmlns:a16="http://schemas.microsoft.com/office/drawing/2014/main" id="{ABAD3C42-85B0-4E98-A8AF-3E4DEDFCAA6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18" name="TextBox 1">
          <a:extLst>
            <a:ext uri="{FF2B5EF4-FFF2-40B4-BE49-F238E27FC236}">
              <a16:creationId xmlns="" xmlns:a16="http://schemas.microsoft.com/office/drawing/2014/main" id="{76AB9A32-8250-4CF2-884E-384191578F5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19" name="TextBox 1">
          <a:extLst>
            <a:ext uri="{FF2B5EF4-FFF2-40B4-BE49-F238E27FC236}">
              <a16:creationId xmlns="" xmlns:a16="http://schemas.microsoft.com/office/drawing/2014/main" id="{AC8388EA-3FE0-4737-9E44-C6714E04A6A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20" name="TextBox 1">
          <a:extLst>
            <a:ext uri="{FF2B5EF4-FFF2-40B4-BE49-F238E27FC236}">
              <a16:creationId xmlns="" xmlns:a16="http://schemas.microsoft.com/office/drawing/2014/main" id="{AE0AFC11-FD77-41D1-B03B-910AC11EF4E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21" name="TextBox 1">
          <a:extLst>
            <a:ext uri="{FF2B5EF4-FFF2-40B4-BE49-F238E27FC236}">
              <a16:creationId xmlns="" xmlns:a16="http://schemas.microsoft.com/office/drawing/2014/main" id="{2289702F-DDFB-4E7B-8EA2-4E4FCA68D9A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22" name="TextBox 1">
          <a:extLst>
            <a:ext uri="{FF2B5EF4-FFF2-40B4-BE49-F238E27FC236}">
              <a16:creationId xmlns="" xmlns:a16="http://schemas.microsoft.com/office/drawing/2014/main" id="{16B24DA1-DE80-40B8-A86F-86694F8C82C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23" name="TextBox 1">
          <a:extLst>
            <a:ext uri="{FF2B5EF4-FFF2-40B4-BE49-F238E27FC236}">
              <a16:creationId xmlns="" xmlns:a16="http://schemas.microsoft.com/office/drawing/2014/main" id="{6EAD809F-3C4D-43A0-8790-14FF3A50C76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24" name="TextBox 1">
          <a:extLst>
            <a:ext uri="{FF2B5EF4-FFF2-40B4-BE49-F238E27FC236}">
              <a16:creationId xmlns="" xmlns:a16="http://schemas.microsoft.com/office/drawing/2014/main" id="{B1700D5F-0B00-44BD-A8F0-2CE5DA9BDBC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25" name="TextBox 1">
          <a:extLst>
            <a:ext uri="{FF2B5EF4-FFF2-40B4-BE49-F238E27FC236}">
              <a16:creationId xmlns="" xmlns:a16="http://schemas.microsoft.com/office/drawing/2014/main" id="{6924EFDA-109F-4B3C-9229-35067BC1C89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26" name="TextBox 1">
          <a:extLst>
            <a:ext uri="{FF2B5EF4-FFF2-40B4-BE49-F238E27FC236}">
              <a16:creationId xmlns="" xmlns:a16="http://schemas.microsoft.com/office/drawing/2014/main" id="{5B6CE7EA-177B-423F-BD57-AC2189960EE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27" name="TextBox 1">
          <a:extLst>
            <a:ext uri="{FF2B5EF4-FFF2-40B4-BE49-F238E27FC236}">
              <a16:creationId xmlns="" xmlns:a16="http://schemas.microsoft.com/office/drawing/2014/main" id="{C6CA90EC-F3EA-4B36-A5D6-025DE7C254D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28" name="TextBox 1">
          <a:extLst>
            <a:ext uri="{FF2B5EF4-FFF2-40B4-BE49-F238E27FC236}">
              <a16:creationId xmlns="" xmlns:a16="http://schemas.microsoft.com/office/drawing/2014/main" id="{7B1B197B-0079-47B8-A0AC-6D6883EEFC6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29" name="TextBox 1">
          <a:extLst>
            <a:ext uri="{FF2B5EF4-FFF2-40B4-BE49-F238E27FC236}">
              <a16:creationId xmlns="" xmlns:a16="http://schemas.microsoft.com/office/drawing/2014/main" id="{F541A31B-A048-4133-9CB7-A8434EDE33D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30" name="TextBox 1">
          <a:extLst>
            <a:ext uri="{FF2B5EF4-FFF2-40B4-BE49-F238E27FC236}">
              <a16:creationId xmlns="" xmlns:a16="http://schemas.microsoft.com/office/drawing/2014/main" id="{8C183AC3-6C20-4E8E-8ECB-CC9AD849DDC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31" name="TextBox 1">
          <a:extLst>
            <a:ext uri="{FF2B5EF4-FFF2-40B4-BE49-F238E27FC236}">
              <a16:creationId xmlns="" xmlns:a16="http://schemas.microsoft.com/office/drawing/2014/main" id="{B368D19D-784A-4205-A8BB-BC34A2F0C10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32" name="TextBox 1">
          <a:extLst>
            <a:ext uri="{FF2B5EF4-FFF2-40B4-BE49-F238E27FC236}">
              <a16:creationId xmlns="" xmlns:a16="http://schemas.microsoft.com/office/drawing/2014/main" id="{A337D035-E2F3-44BA-ABD3-3F935D1721A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33" name="TextBox 1">
          <a:extLst>
            <a:ext uri="{FF2B5EF4-FFF2-40B4-BE49-F238E27FC236}">
              <a16:creationId xmlns="" xmlns:a16="http://schemas.microsoft.com/office/drawing/2014/main" id="{4C94881A-1403-44B6-8FEE-ABE623393F3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34" name="TextBox 1">
          <a:extLst>
            <a:ext uri="{FF2B5EF4-FFF2-40B4-BE49-F238E27FC236}">
              <a16:creationId xmlns="" xmlns:a16="http://schemas.microsoft.com/office/drawing/2014/main" id="{6C69CEBA-37B4-4465-89BA-1E41C47818D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35" name="TextBox 1">
          <a:extLst>
            <a:ext uri="{FF2B5EF4-FFF2-40B4-BE49-F238E27FC236}">
              <a16:creationId xmlns="" xmlns:a16="http://schemas.microsoft.com/office/drawing/2014/main" id="{DD36C8E5-99A1-4FB6-BEA0-8BF99BF806F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36" name="TextBox 1">
          <a:extLst>
            <a:ext uri="{FF2B5EF4-FFF2-40B4-BE49-F238E27FC236}">
              <a16:creationId xmlns="" xmlns:a16="http://schemas.microsoft.com/office/drawing/2014/main" id="{03FC8C02-B4BD-40E2-9EE3-32E56B953B6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37" name="TextBox 1">
          <a:extLst>
            <a:ext uri="{FF2B5EF4-FFF2-40B4-BE49-F238E27FC236}">
              <a16:creationId xmlns="" xmlns:a16="http://schemas.microsoft.com/office/drawing/2014/main" id="{A478C918-4FD3-44CF-AFD6-7A280316B41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38" name="TextBox 1">
          <a:extLst>
            <a:ext uri="{FF2B5EF4-FFF2-40B4-BE49-F238E27FC236}">
              <a16:creationId xmlns="" xmlns:a16="http://schemas.microsoft.com/office/drawing/2014/main" id="{3025A38B-23B5-4301-9424-A31FEFA1DBF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39" name="TextBox 1">
          <a:extLst>
            <a:ext uri="{FF2B5EF4-FFF2-40B4-BE49-F238E27FC236}">
              <a16:creationId xmlns="" xmlns:a16="http://schemas.microsoft.com/office/drawing/2014/main" id="{65248ECC-F08A-463B-AC35-3FFA32492BE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40" name="TextBox 1">
          <a:extLst>
            <a:ext uri="{FF2B5EF4-FFF2-40B4-BE49-F238E27FC236}">
              <a16:creationId xmlns="" xmlns:a16="http://schemas.microsoft.com/office/drawing/2014/main" id="{A9E14E16-9142-4023-8390-B247A72F65F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41" name="TextBox 1">
          <a:extLst>
            <a:ext uri="{FF2B5EF4-FFF2-40B4-BE49-F238E27FC236}">
              <a16:creationId xmlns="" xmlns:a16="http://schemas.microsoft.com/office/drawing/2014/main" id="{79D1094D-0BF3-4A1B-8217-8EC46ED9240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42" name="TextBox 1">
          <a:extLst>
            <a:ext uri="{FF2B5EF4-FFF2-40B4-BE49-F238E27FC236}">
              <a16:creationId xmlns="" xmlns:a16="http://schemas.microsoft.com/office/drawing/2014/main" id="{5BE253BB-4E7F-4331-B2CA-C3CB760CEAB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43" name="TextBox 1">
          <a:extLst>
            <a:ext uri="{FF2B5EF4-FFF2-40B4-BE49-F238E27FC236}">
              <a16:creationId xmlns="" xmlns:a16="http://schemas.microsoft.com/office/drawing/2014/main" id="{9578454E-75F6-4261-9E6C-DBAD86AC389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44" name="TextBox 1">
          <a:extLst>
            <a:ext uri="{FF2B5EF4-FFF2-40B4-BE49-F238E27FC236}">
              <a16:creationId xmlns="" xmlns:a16="http://schemas.microsoft.com/office/drawing/2014/main" id="{4A130DD6-BF6A-4BDA-9BC7-CF3E808F17C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45" name="TextBox 1">
          <a:extLst>
            <a:ext uri="{FF2B5EF4-FFF2-40B4-BE49-F238E27FC236}">
              <a16:creationId xmlns="" xmlns:a16="http://schemas.microsoft.com/office/drawing/2014/main" id="{7DD0263A-807E-4672-A370-F346345F8FD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46" name="TextBox 1">
          <a:extLst>
            <a:ext uri="{FF2B5EF4-FFF2-40B4-BE49-F238E27FC236}">
              <a16:creationId xmlns="" xmlns:a16="http://schemas.microsoft.com/office/drawing/2014/main" id="{97235143-54D9-4ED8-B505-56474467E0A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47" name="TextBox 1">
          <a:extLst>
            <a:ext uri="{FF2B5EF4-FFF2-40B4-BE49-F238E27FC236}">
              <a16:creationId xmlns="" xmlns:a16="http://schemas.microsoft.com/office/drawing/2014/main" id="{F5FAABC4-3F1E-41BE-B4AA-4276EF83BDB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48" name="TextBox 1">
          <a:extLst>
            <a:ext uri="{FF2B5EF4-FFF2-40B4-BE49-F238E27FC236}">
              <a16:creationId xmlns="" xmlns:a16="http://schemas.microsoft.com/office/drawing/2014/main" id="{A15DF32A-FEB5-47B3-A2BD-542B0960572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49" name="TextBox 1">
          <a:extLst>
            <a:ext uri="{FF2B5EF4-FFF2-40B4-BE49-F238E27FC236}">
              <a16:creationId xmlns="" xmlns:a16="http://schemas.microsoft.com/office/drawing/2014/main" id="{73CC34D3-13FF-4790-99FA-F28801410A1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50" name="TextBox 1">
          <a:extLst>
            <a:ext uri="{FF2B5EF4-FFF2-40B4-BE49-F238E27FC236}">
              <a16:creationId xmlns="" xmlns:a16="http://schemas.microsoft.com/office/drawing/2014/main" id="{E425C288-856A-4486-93AC-F4D99E83493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51" name="TextBox 1">
          <a:extLst>
            <a:ext uri="{FF2B5EF4-FFF2-40B4-BE49-F238E27FC236}">
              <a16:creationId xmlns="" xmlns:a16="http://schemas.microsoft.com/office/drawing/2014/main" id="{BB71B0A6-02A8-4DE5-9627-8BAD9BFC73C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52" name="TextBox 1">
          <a:extLst>
            <a:ext uri="{FF2B5EF4-FFF2-40B4-BE49-F238E27FC236}">
              <a16:creationId xmlns="" xmlns:a16="http://schemas.microsoft.com/office/drawing/2014/main" id="{7883A516-1FCA-448A-A632-0D6A5184734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53" name="TextBox 1">
          <a:extLst>
            <a:ext uri="{FF2B5EF4-FFF2-40B4-BE49-F238E27FC236}">
              <a16:creationId xmlns="" xmlns:a16="http://schemas.microsoft.com/office/drawing/2014/main" id="{0050FEB6-8E5F-44DC-85D6-B41A1C9D67F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54" name="TextBox 1">
          <a:extLst>
            <a:ext uri="{FF2B5EF4-FFF2-40B4-BE49-F238E27FC236}">
              <a16:creationId xmlns="" xmlns:a16="http://schemas.microsoft.com/office/drawing/2014/main" id="{64DE4FD3-8170-4510-9DF8-7C0DFFF9560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55" name="TextBox 1">
          <a:extLst>
            <a:ext uri="{FF2B5EF4-FFF2-40B4-BE49-F238E27FC236}">
              <a16:creationId xmlns="" xmlns:a16="http://schemas.microsoft.com/office/drawing/2014/main" id="{6E7CB01D-FAA2-4791-A658-F7C451174EC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56" name="TextBox 1">
          <a:extLst>
            <a:ext uri="{FF2B5EF4-FFF2-40B4-BE49-F238E27FC236}">
              <a16:creationId xmlns="" xmlns:a16="http://schemas.microsoft.com/office/drawing/2014/main" id="{DB6EED44-C54A-47E8-AB0B-1E33A03E933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57" name="TextBox 1">
          <a:extLst>
            <a:ext uri="{FF2B5EF4-FFF2-40B4-BE49-F238E27FC236}">
              <a16:creationId xmlns="" xmlns:a16="http://schemas.microsoft.com/office/drawing/2014/main" id="{1514DB5F-F05B-4DE1-8F4D-429915A9443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58" name="TextBox 1">
          <a:extLst>
            <a:ext uri="{FF2B5EF4-FFF2-40B4-BE49-F238E27FC236}">
              <a16:creationId xmlns="" xmlns:a16="http://schemas.microsoft.com/office/drawing/2014/main" id="{D3F1BE92-97C2-49A0-A591-75C458D4388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59" name="TextBox 1">
          <a:extLst>
            <a:ext uri="{FF2B5EF4-FFF2-40B4-BE49-F238E27FC236}">
              <a16:creationId xmlns="" xmlns:a16="http://schemas.microsoft.com/office/drawing/2014/main" id="{4E9F6A7B-A463-4A37-B908-73C57278F7F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60" name="TextBox 1">
          <a:extLst>
            <a:ext uri="{FF2B5EF4-FFF2-40B4-BE49-F238E27FC236}">
              <a16:creationId xmlns="" xmlns:a16="http://schemas.microsoft.com/office/drawing/2014/main" id="{5FBC60F9-F61C-4AA0-874C-F919B770908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61" name="TextBox 1">
          <a:extLst>
            <a:ext uri="{FF2B5EF4-FFF2-40B4-BE49-F238E27FC236}">
              <a16:creationId xmlns="" xmlns:a16="http://schemas.microsoft.com/office/drawing/2014/main" id="{0B34B340-0570-4784-A4E1-B41E25D3255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62" name="TextBox 1">
          <a:extLst>
            <a:ext uri="{FF2B5EF4-FFF2-40B4-BE49-F238E27FC236}">
              <a16:creationId xmlns="" xmlns:a16="http://schemas.microsoft.com/office/drawing/2014/main" id="{EFA9B1DA-B719-4AB0-B906-98DCF87751F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63" name="TextBox 1">
          <a:extLst>
            <a:ext uri="{FF2B5EF4-FFF2-40B4-BE49-F238E27FC236}">
              <a16:creationId xmlns="" xmlns:a16="http://schemas.microsoft.com/office/drawing/2014/main" id="{16AFFECC-AE03-45C7-9319-6864B00567E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64" name="TextBox 1">
          <a:extLst>
            <a:ext uri="{FF2B5EF4-FFF2-40B4-BE49-F238E27FC236}">
              <a16:creationId xmlns="" xmlns:a16="http://schemas.microsoft.com/office/drawing/2014/main" id="{58798DC7-F8B9-47F3-951D-2B81A73774A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65" name="TextBox 1">
          <a:extLst>
            <a:ext uri="{FF2B5EF4-FFF2-40B4-BE49-F238E27FC236}">
              <a16:creationId xmlns="" xmlns:a16="http://schemas.microsoft.com/office/drawing/2014/main" id="{43D5AB4D-525C-43B3-B719-E41DC2E5E47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66" name="TextBox 1">
          <a:extLst>
            <a:ext uri="{FF2B5EF4-FFF2-40B4-BE49-F238E27FC236}">
              <a16:creationId xmlns="" xmlns:a16="http://schemas.microsoft.com/office/drawing/2014/main" id="{9940DDBC-1C83-44C6-9CAC-22E6D955052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67" name="TextBox 1">
          <a:extLst>
            <a:ext uri="{FF2B5EF4-FFF2-40B4-BE49-F238E27FC236}">
              <a16:creationId xmlns="" xmlns:a16="http://schemas.microsoft.com/office/drawing/2014/main" id="{77A28510-D112-4999-89F3-3AC64A6920A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68" name="TextBox 1">
          <a:extLst>
            <a:ext uri="{FF2B5EF4-FFF2-40B4-BE49-F238E27FC236}">
              <a16:creationId xmlns="" xmlns:a16="http://schemas.microsoft.com/office/drawing/2014/main" id="{E2453DB7-2D28-4484-9897-2A7D3B50DE3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69" name="TextBox 1">
          <a:extLst>
            <a:ext uri="{FF2B5EF4-FFF2-40B4-BE49-F238E27FC236}">
              <a16:creationId xmlns="" xmlns:a16="http://schemas.microsoft.com/office/drawing/2014/main" id="{4C68CC2B-525C-44C5-A60F-17F22DB5931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70" name="TextBox 1">
          <a:extLst>
            <a:ext uri="{FF2B5EF4-FFF2-40B4-BE49-F238E27FC236}">
              <a16:creationId xmlns="" xmlns:a16="http://schemas.microsoft.com/office/drawing/2014/main" id="{E6F1A9D9-DE42-4F83-B86E-85D2459FA33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71" name="TextBox 1">
          <a:extLst>
            <a:ext uri="{FF2B5EF4-FFF2-40B4-BE49-F238E27FC236}">
              <a16:creationId xmlns="" xmlns:a16="http://schemas.microsoft.com/office/drawing/2014/main" id="{69B3FEE1-D383-4FB6-9912-31ED781711E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72" name="TextBox 1">
          <a:extLst>
            <a:ext uri="{FF2B5EF4-FFF2-40B4-BE49-F238E27FC236}">
              <a16:creationId xmlns="" xmlns:a16="http://schemas.microsoft.com/office/drawing/2014/main" id="{CBFBEB64-A6E1-441B-AC3A-F15DBC4643B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73" name="TextBox 1">
          <a:extLst>
            <a:ext uri="{FF2B5EF4-FFF2-40B4-BE49-F238E27FC236}">
              <a16:creationId xmlns="" xmlns:a16="http://schemas.microsoft.com/office/drawing/2014/main" id="{B353C636-EF14-4DBD-AA45-E5F9678EE8A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74" name="TextBox 1">
          <a:extLst>
            <a:ext uri="{FF2B5EF4-FFF2-40B4-BE49-F238E27FC236}">
              <a16:creationId xmlns="" xmlns:a16="http://schemas.microsoft.com/office/drawing/2014/main" id="{A8685893-F653-4927-88DC-1762025B69C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75" name="TextBox 1">
          <a:extLst>
            <a:ext uri="{FF2B5EF4-FFF2-40B4-BE49-F238E27FC236}">
              <a16:creationId xmlns="" xmlns:a16="http://schemas.microsoft.com/office/drawing/2014/main" id="{0F4AD9C8-6258-491F-8991-5C68CF870FE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76" name="TextBox 1">
          <a:extLst>
            <a:ext uri="{FF2B5EF4-FFF2-40B4-BE49-F238E27FC236}">
              <a16:creationId xmlns="" xmlns:a16="http://schemas.microsoft.com/office/drawing/2014/main" id="{5B8E1A8D-3C60-4512-8608-B5FC4ECEFC7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77" name="TextBox 1">
          <a:extLst>
            <a:ext uri="{FF2B5EF4-FFF2-40B4-BE49-F238E27FC236}">
              <a16:creationId xmlns="" xmlns:a16="http://schemas.microsoft.com/office/drawing/2014/main" id="{3F6BC748-2EE7-4B55-97DC-F21B1203876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78" name="TextBox 1">
          <a:extLst>
            <a:ext uri="{FF2B5EF4-FFF2-40B4-BE49-F238E27FC236}">
              <a16:creationId xmlns="" xmlns:a16="http://schemas.microsoft.com/office/drawing/2014/main" id="{151675DF-ECC4-4506-AFCE-156C64B801C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79" name="TextBox 1">
          <a:extLst>
            <a:ext uri="{FF2B5EF4-FFF2-40B4-BE49-F238E27FC236}">
              <a16:creationId xmlns="" xmlns:a16="http://schemas.microsoft.com/office/drawing/2014/main" id="{D7334D83-1002-4ED0-82C7-892C74468FF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80" name="TextBox 1">
          <a:extLst>
            <a:ext uri="{FF2B5EF4-FFF2-40B4-BE49-F238E27FC236}">
              <a16:creationId xmlns="" xmlns:a16="http://schemas.microsoft.com/office/drawing/2014/main" id="{AF3B8C46-D9B6-4B36-A9C1-5786CE539BA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81" name="TextBox 1">
          <a:extLst>
            <a:ext uri="{FF2B5EF4-FFF2-40B4-BE49-F238E27FC236}">
              <a16:creationId xmlns="" xmlns:a16="http://schemas.microsoft.com/office/drawing/2014/main" id="{4BC87EEB-4AC8-49C5-BBC0-B087D38F030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82" name="TextBox 1">
          <a:extLst>
            <a:ext uri="{FF2B5EF4-FFF2-40B4-BE49-F238E27FC236}">
              <a16:creationId xmlns="" xmlns:a16="http://schemas.microsoft.com/office/drawing/2014/main" id="{08888BD7-791A-422C-B1BC-18A08722026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83" name="TextBox 1">
          <a:extLst>
            <a:ext uri="{FF2B5EF4-FFF2-40B4-BE49-F238E27FC236}">
              <a16:creationId xmlns="" xmlns:a16="http://schemas.microsoft.com/office/drawing/2014/main" id="{18DFE02D-4494-4B24-9684-A84BDED38E0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84" name="TextBox 1">
          <a:extLst>
            <a:ext uri="{FF2B5EF4-FFF2-40B4-BE49-F238E27FC236}">
              <a16:creationId xmlns="" xmlns:a16="http://schemas.microsoft.com/office/drawing/2014/main" id="{AD6C27BC-C12E-4B97-9B66-E68AEAD67C8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85" name="TextBox 1">
          <a:extLst>
            <a:ext uri="{FF2B5EF4-FFF2-40B4-BE49-F238E27FC236}">
              <a16:creationId xmlns="" xmlns:a16="http://schemas.microsoft.com/office/drawing/2014/main" id="{0173A92D-833D-441C-9C67-C8450929E4C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86" name="TextBox 1">
          <a:extLst>
            <a:ext uri="{FF2B5EF4-FFF2-40B4-BE49-F238E27FC236}">
              <a16:creationId xmlns="" xmlns:a16="http://schemas.microsoft.com/office/drawing/2014/main" id="{47558257-F4B5-4413-934B-AA72F833731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87" name="TextBox 1">
          <a:extLst>
            <a:ext uri="{FF2B5EF4-FFF2-40B4-BE49-F238E27FC236}">
              <a16:creationId xmlns="" xmlns:a16="http://schemas.microsoft.com/office/drawing/2014/main" id="{CA621A61-3981-4D6B-96D9-E72296AD808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88" name="TextBox 1">
          <a:extLst>
            <a:ext uri="{FF2B5EF4-FFF2-40B4-BE49-F238E27FC236}">
              <a16:creationId xmlns="" xmlns:a16="http://schemas.microsoft.com/office/drawing/2014/main" id="{5DFF35BC-DBCA-4122-84D4-06B17532931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89" name="TextBox 1">
          <a:extLst>
            <a:ext uri="{FF2B5EF4-FFF2-40B4-BE49-F238E27FC236}">
              <a16:creationId xmlns="" xmlns:a16="http://schemas.microsoft.com/office/drawing/2014/main" id="{765E0C8F-FB94-4E77-9E7C-BAB72F84905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90" name="TextBox 1">
          <a:extLst>
            <a:ext uri="{FF2B5EF4-FFF2-40B4-BE49-F238E27FC236}">
              <a16:creationId xmlns="" xmlns:a16="http://schemas.microsoft.com/office/drawing/2014/main" id="{E435F542-5F4D-4C92-BAD2-FA8BB16C241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91" name="TextBox 1">
          <a:extLst>
            <a:ext uri="{FF2B5EF4-FFF2-40B4-BE49-F238E27FC236}">
              <a16:creationId xmlns="" xmlns:a16="http://schemas.microsoft.com/office/drawing/2014/main" id="{1E2D5478-BC1D-41C7-A941-6DB4FBA5127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92" name="TextBox 1">
          <a:extLst>
            <a:ext uri="{FF2B5EF4-FFF2-40B4-BE49-F238E27FC236}">
              <a16:creationId xmlns="" xmlns:a16="http://schemas.microsoft.com/office/drawing/2014/main" id="{25C552D1-7F1A-4E5F-B921-2E5487E14F6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93" name="TextBox 1">
          <a:extLst>
            <a:ext uri="{FF2B5EF4-FFF2-40B4-BE49-F238E27FC236}">
              <a16:creationId xmlns="" xmlns:a16="http://schemas.microsoft.com/office/drawing/2014/main" id="{1E405D65-FDD6-4D77-96F5-D4A74A582C1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94" name="TextBox 1">
          <a:extLst>
            <a:ext uri="{FF2B5EF4-FFF2-40B4-BE49-F238E27FC236}">
              <a16:creationId xmlns="" xmlns:a16="http://schemas.microsoft.com/office/drawing/2014/main" id="{0A2972A0-8AF2-4028-B87E-75B47B1C293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95" name="TextBox 1">
          <a:extLst>
            <a:ext uri="{FF2B5EF4-FFF2-40B4-BE49-F238E27FC236}">
              <a16:creationId xmlns="" xmlns:a16="http://schemas.microsoft.com/office/drawing/2014/main" id="{FE80B9F6-A9EC-4347-9E1D-08F84ADA7B0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96" name="TextBox 1">
          <a:extLst>
            <a:ext uri="{FF2B5EF4-FFF2-40B4-BE49-F238E27FC236}">
              <a16:creationId xmlns="" xmlns:a16="http://schemas.microsoft.com/office/drawing/2014/main" id="{8265B36D-8C3F-458C-BEAA-492FB746B8D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97" name="TextBox 1">
          <a:extLst>
            <a:ext uri="{FF2B5EF4-FFF2-40B4-BE49-F238E27FC236}">
              <a16:creationId xmlns="" xmlns:a16="http://schemas.microsoft.com/office/drawing/2014/main" id="{93C06B7A-C709-481C-91B6-901ED75E726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98" name="TextBox 1">
          <a:extLst>
            <a:ext uri="{FF2B5EF4-FFF2-40B4-BE49-F238E27FC236}">
              <a16:creationId xmlns="" xmlns:a16="http://schemas.microsoft.com/office/drawing/2014/main" id="{6ABE6415-9EBA-4CCC-ABD0-B5BFEA4BB18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099" name="TextBox 1">
          <a:extLst>
            <a:ext uri="{FF2B5EF4-FFF2-40B4-BE49-F238E27FC236}">
              <a16:creationId xmlns="" xmlns:a16="http://schemas.microsoft.com/office/drawing/2014/main" id="{712FED5D-F662-4D0A-B298-5715CDE0698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00" name="TextBox 1">
          <a:extLst>
            <a:ext uri="{FF2B5EF4-FFF2-40B4-BE49-F238E27FC236}">
              <a16:creationId xmlns="" xmlns:a16="http://schemas.microsoft.com/office/drawing/2014/main" id="{09CD2FE9-56AE-4946-BE1D-8FB91BF49C5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01" name="TextBox 1">
          <a:extLst>
            <a:ext uri="{FF2B5EF4-FFF2-40B4-BE49-F238E27FC236}">
              <a16:creationId xmlns="" xmlns:a16="http://schemas.microsoft.com/office/drawing/2014/main" id="{DD4AF32E-DD0B-43A6-B565-247EF8A7851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02" name="TextBox 1">
          <a:extLst>
            <a:ext uri="{FF2B5EF4-FFF2-40B4-BE49-F238E27FC236}">
              <a16:creationId xmlns="" xmlns:a16="http://schemas.microsoft.com/office/drawing/2014/main" id="{B4D309B0-9A13-490C-A983-DEE0BABD028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03" name="TextBox 1">
          <a:extLst>
            <a:ext uri="{FF2B5EF4-FFF2-40B4-BE49-F238E27FC236}">
              <a16:creationId xmlns="" xmlns:a16="http://schemas.microsoft.com/office/drawing/2014/main" id="{F5D11BDB-1440-4B26-A94A-760E089E1B3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04" name="TextBox 1">
          <a:extLst>
            <a:ext uri="{FF2B5EF4-FFF2-40B4-BE49-F238E27FC236}">
              <a16:creationId xmlns="" xmlns:a16="http://schemas.microsoft.com/office/drawing/2014/main" id="{6DAD0FEA-12BE-4DB6-9774-EF0471EB983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05" name="TextBox 1">
          <a:extLst>
            <a:ext uri="{FF2B5EF4-FFF2-40B4-BE49-F238E27FC236}">
              <a16:creationId xmlns="" xmlns:a16="http://schemas.microsoft.com/office/drawing/2014/main" id="{30128104-8B06-462A-8DFE-5D9B56600AC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06" name="TextBox 1">
          <a:extLst>
            <a:ext uri="{FF2B5EF4-FFF2-40B4-BE49-F238E27FC236}">
              <a16:creationId xmlns="" xmlns:a16="http://schemas.microsoft.com/office/drawing/2014/main" id="{4E2414F4-48CF-4DC7-B669-37ECB0A83DC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07" name="TextBox 1">
          <a:extLst>
            <a:ext uri="{FF2B5EF4-FFF2-40B4-BE49-F238E27FC236}">
              <a16:creationId xmlns="" xmlns:a16="http://schemas.microsoft.com/office/drawing/2014/main" id="{1E32FE0B-F51E-44DD-8EB3-7B32CB65318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08" name="TextBox 1">
          <a:extLst>
            <a:ext uri="{FF2B5EF4-FFF2-40B4-BE49-F238E27FC236}">
              <a16:creationId xmlns="" xmlns:a16="http://schemas.microsoft.com/office/drawing/2014/main" id="{494C8848-375E-421D-BA1C-2658C10ED22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09" name="TextBox 1">
          <a:extLst>
            <a:ext uri="{FF2B5EF4-FFF2-40B4-BE49-F238E27FC236}">
              <a16:creationId xmlns="" xmlns:a16="http://schemas.microsoft.com/office/drawing/2014/main" id="{8B55C36F-BA43-4D75-B931-95287543E48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10" name="TextBox 1">
          <a:extLst>
            <a:ext uri="{FF2B5EF4-FFF2-40B4-BE49-F238E27FC236}">
              <a16:creationId xmlns="" xmlns:a16="http://schemas.microsoft.com/office/drawing/2014/main" id="{739314D3-EC57-4E1E-97DC-4AE1E2883A2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11" name="TextBox 1">
          <a:extLst>
            <a:ext uri="{FF2B5EF4-FFF2-40B4-BE49-F238E27FC236}">
              <a16:creationId xmlns="" xmlns:a16="http://schemas.microsoft.com/office/drawing/2014/main" id="{E0BA6E15-D173-449B-A135-FB8CCFEF5E8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12" name="TextBox 1">
          <a:extLst>
            <a:ext uri="{FF2B5EF4-FFF2-40B4-BE49-F238E27FC236}">
              <a16:creationId xmlns="" xmlns:a16="http://schemas.microsoft.com/office/drawing/2014/main" id="{BAB33093-04BF-4487-A3F7-849948ACB14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13" name="TextBox 1">
          <a:extLst>
            <a:ext uri="{FF2B5EF4-FFF2-40B4-BE49-F238E27FC236}">
              <a16:creationId xmlns="" xmlns:a16="http://schemas.microsoft.com/office/drawing/2014/main" id="{63C3EC56-C332-4CE1-8F8C-C43C5BF7DEE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14" name="TextBox 1">
          <a:extLst>
            <a:ext uri="{FF2B5EF4-FFF2-40B4-BE49-F238E27FC236}">
              <a16:creationId xmlns="" xmlns:a16="http://schemas.microsoft.com/office/drawing/2014/main" id="{CF6D6152-4E97-4C92-B694-1984415D24C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15" name="TextBox 1">
          <a:extLst>
            <a:ext uri="{FF2B5EF4-FFF2-40B4-BE49-F238E27FC236}">
              <a16:creationId xmlns="" xmlns:a16="http://schemas.microsoft.com/office/drawing/2014/main" id="{834C9D79-206D-477C-9520-289CB62EA61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16" name="TextBox 1">
          <a:extLst>
            <a:ext uri="{FF2B5EF4-FFF2-40B4-BE49-F238E27FC236}">
              <a16:creationId xmlns="" xmlns:a16="http://schemas.microsoft.com/office/drawing/2014/main" id="{E19FED76-B2D2-4F42-8C82-DFBA5108C51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17" name="TextBox 1">
          <a:extLst>
            <a:ext uri="{FF2B5EF4-FFF2-40B4-BE49-F238E27FC236}">
              <a16:creationId xmlns="" xmlns:a16="http://schemas.microsoft.com/office/drawing/2014/main" id="{077A0689-1329-46AB-8391-484A2EFE227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18" name="TextBox 1">
          <a:extLst>
            <a:ext uri="{FF2B5EF4-FFF2-40B4-BE49-F238E27FC236}">
              <a16:creationId xmlns="" xmlns:a16="http://schemas.microsoft.com/office/drawing/2014/main" id="{CF8A2259-B2EA-4961-AEF9-688CFC4A4E2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19" name="TextBox 1">
          <a:extLst>
            <a:ext uri="{FF2B5EF4-FFF2-40B4-BE49-F238E27FC236}">
              <a16:creationId xmlns="" xmlns:a16="http://schemas.microsoft.com/office/drawing/2014/main" id="{51D7FFEB-6702-456D-8B2E-15584DC117F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20" name="TextBox 1">
          <a:extLst>
            <a:ext uri="{FF2B5EF4-FFF2-40B4-BE49-F238E27FC236}">
              <a16:creationId xmlns="" xmlns:a16="http://schemas.microsoft.com/office/drawing/2014/main" id="{FBEDDBFB-7025-4CCE-B6D6-06F5EEF2686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21" name="TextBox 1">
          <a:extLst>
            <a:ext uri="{FF2B5EF4-FFF2-40B4-BE49-F238E27FC236}">
              <a16:creationId xmlns="" xmlns:a16="http://schemas.microsoft.com/office/drawing/2014/main" id="{1E663846-CC6C-447E-BB0E-3F80B823286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22" name="TextBox 1">
          <a:extLst>
            <a:ext uri="{FF2B5EF4-FFF2-40B4-BE49-F238E27FC236}">
              <a16:creationId xmlns="" xmlns:a16="http://schemas.microsoft.com/office/drawing/2014/main" id="{79E9EFF3-42D6-4F7E-BC31-AA33D0A495B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23" name="TextBox 1">
          <a:extLst>
            <a:ext uri="{FF2B5EF4-FFF2-40B4-BE49-F238E27FC236}">
              <a16:creationId xmlns="" xmlns:a16="http://schemas.microsoft.com/office/drawing/2014/main" id="{88EAD254-252B-4CBD-B460-58B184861D8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24" name="TextBox 1">
          <a:extLst>
            <a:ext uri="{FF2B5EF4-FFF2-40B4-BE49-F238E27FC236}">
              <a16:creationId xmlns="" xmlns:a16="http://schemas.microsoft.com/office/drawing/2014/main" id="{F928A5DB-0B45-47CC-942A-6BC8D871CD9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25" name="TextBox 1">
          <a:extLst>
            <a:ext uri="{FF2B5EF4-FFF2-40B4-BE49-F238E27FC236}">
              <a16:creationId xmlns="" xmlns:a16="http://schemas.microsoft.com/office/drawing/2014/main" id="{821B94BF-7C8C-4A8B-9264-7B3B31B0007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26" name="TextBox 1">
          <a:extLst>
            <a:ext uri="{FF2B5EF4-FFF2-40B4-BE49-F238E27FC236}">
              <a16:creationId xmlns="" xmlns:a16="http://schemas.microsoft.com/office/drawing/2014/main" id="{CF66D7CB-EFAF-4FBA-B9E8-8C7A7CEE0C3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27" name="TextBox 1">
          <a:extLst>
            <a:ext uri="{FF2B5EF4-FFF2-40B4-BE49-F238E27FC236}">
              <a16:creationId xmlns="" xmlns:a16="http://schemas.microsoft.com/office/drawing/2014/main" id="{73D019E9-6789-44BE-9A08-1E669DAA022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28" name="TextBox 1">
          <a:extLst>
            <a:ext uri="{FF2B5EF4-FFF2-40B4-BE49-F238E27FC236}">
              <a16:creationId xmlns="" xmlns:a16="http://schemas.microsoft.com/office/drawing/2014/main" id="{D5714BB7-DB0F-4CE2-8577-A6D01BB4CCF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29" name="TextBox 1">
          <a:extLst>
            <a:ext uri="{FF2B5EF4-FFF2-40B4-BE49-F238E27FC236}">
              <a16:creationId xmlns="" xmlns:a16="http://schemas.microsoft.com/office/drawing/2014/main" id="{C9E187B0-3CB3-44FF-A6C4-76C0FE4A54C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30" name="TextBox 1">
          <a:extLst>
            <a:ext uri="{FF2B5EF4-FFF2-40B4-BE49-F238E27FC236}">
              <a16:creationId xmlns="" xmlns:a16="http://schemas.microsoft.com/office/drawing/2014/main" id="{6FDCFAFF-2015-48B4-A15F-AFDF4D92353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31" name="TextBox 1">
          <a:extLst>
            <a:ext uri="{FF2B5EF4-FFF2-40B4-BE49-F238E27FC236}">
              <a16:creationId xmlns="" xmlns:a16="http://schemas.microsoft.com/office/drawing/2014/main" id="{FE414D26-D5D1-4FB2-B697-ED73E05DDF9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32" name="TextBox 1">
          <a:extLst>
            <a:ext uri="{FF2B5EF4-FFF2-40B4-BE49-F238E27FC236}">
              <a16:creationId xmlns="" xmlns:a16="http://schemas.microsoft.com/office/drawing/2014/main" id="{87332E6A-1AEB-4C06-AC26-6335D67F555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33" name="TextBox 1">
          <a:extLst>
            <a:ext uri="{FF2B5EF4-FFF2-40B4-BE49-F238E27FC236}">
              <a16:creationId xmlns="" xmlns:a16="http://schemas.microsoft.com/office/drawing/2014/main" id="{B38E4D82-E8F5-4369-9EDC-FD3E5E94572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34" name="TextBox 1">
          <a:extLst>
            <a:ext uri="{FF2B5EF4-FFF2-40B4-BE49-F238E27FC236}">
              <a16:creationId xmlns="" xmlns:a16="http://schemas.microsoft.com/office/drawing/2014/main" id="{3D2D0F97-A089-4104-9584-51C5703888A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35" name="TextBox 1">
          <a:extLst>
            <a:ext uri="{FF2B5EF4-FFF2-40B4-BE49-F238E27FC236}">
              <a16:creationId xmlns="" xmlns:a16="http://schemas.microsoft.com/office/drawing/2014/main" id="{EC481A9F-8552-4378-BDF7-AE7D82544AC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36" name="TextBox 1">
          <a:extLst>
            <a:ext uri="{FF2B5EF4-FFF2-40B4-BE49-F238E27FC236}">
              <a16:creationId xmlns="" xmlns:a16="http://schemas.microsoft.com/office/drawing/2014/main" id="{013033C9-7FFD-45F2-A76C-89BE8A4516E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37" name="TextBox 1">
          <a:extLst>
            <a:ext uri="{FF2B5EF4-FFF2-40B4-BE49-F238E27FC236}">
              <a16:creationId xmlns="" xmlns:a16="http://schemas.microsoft.com/office/drawing/2014/main" id="{B43F5E29-FA78-45DA-80EB-7CF8C0709A2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38" name="TextBox 1">
          <a:extLst>
            <a:ext uri="{FF2B5EF4-FFF2-40B4-BE49-F238E27FC236}">
              <a16:creationId xmlns="" xmlns:a16="http://schemas.microsoft.com/office/drawing/2014/main" id="{5B47B6AB-CE44-4189-8D27-843AEEBE786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39" name="TextBox 1">
          <a:extLst>
            <a:ext uri="{FF2B5EF4-FFF2-40B4-BE49-F238E27FC236}">
              <a16:creationId xmlns="" xmlns:a16="http://schemas.microsoft.com/office/drawing/2014/main" id="{C4FB9743-AB05-44F3-9989-64757D58D11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40" name="TextBox 1">
          <a:extLst>
            <a:ext uri="{FF2B5EF4-FFF2-40B4-BE49-F238E27FC236}">
              <a16:creationId xmlns="" xmlns:a16="http://schemas.microsoft.com/office/drawing/2014/main" id="{E533FD12-BA05-4178-9934-E03E36D635C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41" name="TextBox 1">
          <a:extLst>
            <a:ext uri="{FF2B5EF4-FFF2-40B4-BE49-F238E27FC236}">
              <a16:creationId xmlns="" xmlns:a16="http://schemas.microsoft.com/office/drawing/2014/main" id="{196B5BAC-4D79-423B-BFE8-44F09C184B7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42" name="TextBox 1">
          <a:extLst>
            <a:ext uri="{FF2B5EF4-FFF2-40B4-BE49-F238E27FC236}">
              <a16:creationId xmlns="" xmlns:a16="http://schemas.microsoft.com/office/drawing/2014/main" id="{E73AE563-A2B6-47D5-9A13-B102A52DB52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43" name="TextBox 1">
          <a:extLst>
            <a:ext uri="{FF2B5EF4-FFF2-40B4-BE49-F238E27FC236}">
              <a16:creationId xmlns="" xmlns:a16="http://schemas.microsoft.com/office/drawing/2014/main" id="{1787F0EC-6963-4D1F-846A-0D5A9B05B8C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44" name="TextBox 1">
          <a:extLst>
            <a:ext uri="{FF2B5EF4-FFF2-40B4-BE49-F238E27FC236}">
              <a16:creationId xmlns="" xmlns:a16="http://schemas.microsoft.com/office/drawing/2014/main" id="{4426C99A-1798-45A2-B204-A7E7ADF69F4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45" name="TextBox 1">
          <a:extLst>
            <a:ext uri="{FF2B5EF4-FFF2-40B4-BE49-F238E27FC236}">
              <a16:creationId xmlns="" xmlns:a16="http://schemas.microsoft.com/office/drawing/2014/main" id="{03A4691C-C6A3-4FCE-BFBF-BE5FA36A59D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46" name="TextBox 1">
          <a:extLst>
            <a:ext uri="{FF2B5EF4-FFF2-40B4-BE49-F238E27FC236}">
              <a16:creationId xmlns="" xmlns:a16="http://schemas.microsoft.com/office/drawing/2014/main" id="{39C801C9-4D6D-4336-A7F7-8456532175D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47" name="TextBox 1">
          <a:extLst>
            <a:ext uri="{FF2B5EF4-FFF2-40B4-BE49-F238E27FC236}">
              <a16:creationId xmlns="" xmlns:a16="http://schemas.microsoft.com/office/drawing/2014/main" id="{B7812C5E-39BC-44AB-B122-EA82E3B15EA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48" name="TextBox 1">
          <a:extLst>
            <a:ext uri="{FF2B5EF4-FFF2-40B4-BE49-F238E27FC236}">
              <a16:creationId xmlns="" xmlns:a16="http://schemas.microsoft.com/office/drawing/2014/main" id="{D442B27A-688F-4990-BE7F-F26DF9FE9CB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49" name="TextBox 1">
          <a:extLst>
            <a:ext uri="{FF2B5EF4-FFF2-40B4-BE49-F238E27FC236}">
              <a16:creationId xmlns="" xmlns:a16="http://schemas.microsoft.com/office/drawing/2014/main" id="{2C20B9EC-81CA-4325-899A-41D20DAAAF9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50" name="TextBox 1">
          <a:extLst>
            <a:ext uri="{FF2B5EF4-FFF2-40B4-BE49-F238E27FC236}">
              <a16:creationId xmlns="" xmlns:a16="http://schemas.microsoft.com/office/drawing/2014/main" id="{CD8B71F4-EC28-44A5-844A-4BDCAE21635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51" name="TextBox 1">
          <a:extLst>
            <a:ext uri="{FF2B5EF4-FFF2-40B4-BE49-F238E27FC236}">
              <a16:creationId xmlns="" xmlns:a16="http://schemas.microsoft.com/office/drawing/2014/main" id="{DF0A0B6B-C0A9-4944-A229-68668770B0A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52" name="TextBox 1">
          <a:extLst>
            <a:ext uri="{FF2B5EF4-FFF2-40B4-BE49-F238E27FC236}">
              <a16:creationId xmlns="" xmlns:a16="http://schemas.microsoft.com/office/drawing/2014/main" id="{53446447-7E7D-49E5-8DB6-CC2C707A2A7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53" name="TextBox 1">
          <a:extLst>
            <a:ext uri="{FF2B5EF4-FFF2-40B4-BE49-F238E27FC236}">
              <a16:creationId xmlns="" xmlns:a16="http://schemas.microsoft.com/office/drawing/2014/main" id="{A548CC10-D750-4521-8BA0-5F4111C4A96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54" name="TextBox 1">
          <a:extLst>
            <a:ext uri="{FF2B5EF4-FFF2-40B4-BE49-F238E27FC236}">
              <a16:creationId xmlns="" xmlns:a16="http://schemas.microsoft.com/office/drawing/2014/main" id="{7B06A04A-B08A-4A28-B8AD-9A032EB3830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55" name="TextBox 1">
          <a:extLst>
            <a:ext uri="{FF2B5EF4-FFF2-40B4-BE49-F238E27FC236}">
              <a16:creationId xmlns="" xmlns:a16="http://schemas.microsoft.com/office/drawing/2014/main" id="{54F75C05-CC86-4762-931F-F20928826BC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56" name="TextBox 1">
          <a:extLst>
            <a:ext uri="{FF2B5EF4-FFF2-40B4-BE49-F238E27FC236}">
              <a16:creationId xmlns="" xmlns:a16="http://schemas.microsoft.com/office/drawing/2014/main" id="{91CB4D90-BDB8-45B3-8615-9A83132C4EA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57" name="TextBox 1">
          <a:extLst>
            <a:ext uri="{FF2B5EF4-FFF2-40B4-BE49-F238E27FC236}">
              <a16:creationId xmlns="" xmlns:a16="http://schemas.microsoft.com/office/drawing/2014/main" id="{EB116D1A-E808-40C7-B65A-88CC296C03E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58" name="TextBox 1">
          <a:extLst>
            <a:ext uri="{FF2B5EF4-FFF2-40B4-BE49-F238E27FC236}">
              <a16:creationId xmlns="" xmlns:a16="http://schemas.microsoft.com/office/drawing/2014/main" id="{96DFF652-EED2-4566-9853-9247B9295F9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59" name="TextBox 1">
          <a:extLst>
            <a:ext uri="{FF2B5EF4-FFF2-40B4-BE49-F238E27FC236}">
              <a16:creationId xmlns="" xmlns:a16="http://schemas.microsoft.com/office/drawing/2014/main" id="{01D4C546-DC28-484E-A2C4-A1C6BFDD3B8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60" name="TextBox 1">
          <a:extLst>
            <a:ext uri="{FF2B5EF4-FFF2-40B4-BE49-F238E27FC236}">
              <a16:creationId xmlns="" xmlns:a16="http://schemas.microsoft.com/office/drawing/2014/main" id="{9AE7AACF-B2E7-41E8-997D-A455155C42B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61" name="TextBox 1">
          <a:extLst>
            <a:ext uri="{FF2B5EF4-FFF2-40B4-BE49-F238E27FC236}">
              <a16:creationId xmlns="" xmlns:a16="http://schemas.microsoft.com/office/drawing/2014/main" id="{FAAA40D8-AE2F-4B5F-B796-7428CB25D24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62" name="TextBox 1">
          <a:extLst>
            <a:ext uri="{FF2B5EF4-FFF2-40B4-BE49-F238E27FC236}">
              <a16:creationId xmlns="" xmlns:a16="http://schemas.microsoft.com/office/drawing/2014/main" id="{E7274488-D6B8-423A-8DF4-C7786B39EC2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63" name="TextBox 1">
          <a:extLst>
            <a:ext uri="{FF2B5EF4-FFF2-40B4-BE49-F238E27FC236}">
              <a16:creationId xmlns="" xmlns:a16="http://schemas.microsoft.com/office/drawing/2014/main" id="{46CEF118-AD3B-454F-86AC-36B76F07576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64" name="TextBox 1">
          <a:extLst>
            <a:ext uri="{FF2B5EF4-FFF2-40B4-BE49-F238E27FC236}">
              <a16:creationId xmlns="" xmlns:a16="http://schemas.microsoft.com/office/drawing/2014/main" id="{C474EA68-CD3C-4C2F-A9B1-6B9D6259D88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65" name="TextBox 1">
          <a:extLst>
            <a:ext uri="{FF2B5EF4-FFF2-40B4-BE49-F238E27FC236}">
              <a16:creationId xmlns="" xmlns:a16="http://schemas.microsoft.com/office/drawing/2014/main" id="{E64FB672-5B58-4401-B5BE-3D390D7620A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66" name="TextBox 1">
          <a:extLst>
            <a:ext uri="{FF2B5EF4-FFF2-40B4-BE49-F238E27FC236}">
              <a16:creationId xmlns="" xmlns:a16="http://schemas.microsoft.com/office/drawing/2014/main" id="{C80EC659-522C-4654-9B79-DEF54779ED8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67" name="TextBox 1">
          <a:extLst>
            <a:ext uri="{FF2B5EF4-FFF2-40B4-BE49-F238E27FC236}">
              <a16:creationId xmlns="" xmlns:a16="http://schemas.microsoft.com/office/drawing/2014/main" id="{2648E13C-9B32-4D97-B258-6BE4D9E9FDA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68" name="TextBox 1">
          <a:extLst>
            <a:ext uri="{FF2B5EF4-FFF2-40B4-BE49-F238E27FC236}">
              <a16:creationId xmlns="" xmlns:a16="http://schemas.microsoft.com/office/drawing/2014/main" id="{4BA999A0-9537-4503-9A4C-CACE03E1341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69" name="TextBox 1">
          <a:extLst>
            <a:ext uri="{FF2B5EF4-FFF2-40B4-BE49-F238E27FC236}">
              <a16:creationId xmlns="" xmlns:a16="http://schemas.microsoft.com/office/drawing/2014/main" id="{E3C559A9-3E14-4183-82D6-4DE80FC3A35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70" name="TextBox 1">
          <a:extLst>
            <a:ext uri="{FF2B5EF4-FFF2-40B4-BE49-F238E27FC236}">
              <a16:creationId xmlns="" xmlns:a16="http://schemas.microsoft.com/office/drawing/2014/main" id="{66AEC437-23F8-4373-B53C-406A46AF44D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71" name="TextBox 1">
          <a:extLst>
            <a:ext uri="{FF2B5EF4-FFF2-40B4-BE49-F238E27FC236}">
              <a16:creationId xmlns="" xmlns:a16="http://schemas.microsoft.com/office/drawing/2014/main" id="{87A759BE-78D1-4930-A35F-78E12F5CF33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72" name="TextBox 1">
          <a:extLst>
            <a:ext uri="{FF2B5EF4-FFF2-40B4-BE49-F238E27FC236}">
              <a16:creationId xmlns="" xmlns:a16="http://schemas.microsoft.com/office/drawing/2014/main" id="{CA9E8609-9F90-4BFA-820C-2C28E70975D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73" name="TextBox 1">
          <a:extLst>
            <a:ext uri="{FF2B5EF4-FFF2-40B4-BE49-F238E27FC236}">
              <a16:creationId xmlns="" xmlns:a16="http://schemas.microsoft.com/office/drawing/2014/main" id="{E8133956-B1FC-46D4-8982-7805A04A5C6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74" name="TextBox 1">
          <a:extLst>
            <a:ext uri="{FF2B5EF4-FFF2-40B4-BE49-F238E27FC236}">
              <a16:creationId xmlns="" xmlns:a16="http://schemas.microsoft.com/office/drawing/2014/main" id="{A3E10A48-5CA8-41CC-B943-99D27F12B57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75" name="TextBox 1">
          <a:extLst>
            <a:ext uri="{FF2B5EF4-FFF2-40B4-BE49-F238E27FC236}">
              <a16:creationId xmlns="" xmlns:a16="http://schemas.microsoft.com/office/drawing/2014/main" id="{7EFB51BE-4B94-4E60-B915-773193E68F9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76" name="TextBox 1">
          <a:extLst>
            <a:ext uri="{FF2B5EF4-FFF2-40B4-BE49-F238E27FC236}">
              <a16:creationId xmlns="" xmlns:a16="http://schemas.microsoft.com/office/drawing/2014/main" id="{4DB10ADC-A119-4544-AA1E-CEE25D4D6D7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77" name="TextBox 1">
          <a:extLst>
            <a:ext uri="{FF2B5EF4-FFF2-40B4-BE49-F238E27FC236}">
              <a16:creationId xmlns="" xmlns:a16="http://schemas.microsoft.com/office/drawing/2014/main" id="{C1A78F89-3547-4106-9B1B-B89291D1CEE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78" name="TextBox 1">
          <a:extLst>
            <a:ext uri="{FF2B5EF4-FFF2-40B4-BE49-F238E27FC236}">
              <a16:creationId xmlns="" xmlns:a16="http://schemas.microsoft.com/office/drawing/2014/main" id="{1B603B6C-2CF1-431A-9CC6-04214EF0AC9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79" name="TextBox 1">
          <a:extLst>
            <a:ext uri="{FF2B5EF4-FFF2-40B4-BE49-F238E27FC236}">
              <a16:creationId xmlns="" xmlns:a16="http://schemas.microsoft.com/office/drawing/2014/main" id="{01CAEFFF-5CEA-40D4-9E19-A7A9C6AF888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80" name="TextBox 1">
          <a:extLst>
            <a:ext uri="{FF2B5EF4-FFF2-40B4-BE49-F238E27FC236}">
              <a16:creationId xmlns="" xmlns:a16="http://schemas.microsoft.com/office/drawing/2014/main" id="{680D846E-4B39-488D-8516-37A7193C4A5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81" name="TextBox 1">
          <a:extLst>
            <a:ext uri="{FF2B5EF4-FFF2-40B4-BE49-F238E27FC236}">
              <a16:creationId xmlns="" xmlns:a16="http://schemas.microsoft.com/office/drawing/2014/main" id="{E352BF76-181A-4D88-84CD-E9A6D175BF0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82" name="TextBox 1">
          <a:extLst>
            <a:ext uri="{FF2B5EF4-FFF2-40B4-BE49-F238E27FC236}">
              <a16:creationId xmlns="" xmlns:a16="http://schemas.microsoft.com/office/drawing/2014/main" id="{F384216B-82F6-4DFA-8B24-2A172FD134C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83" name="TextBox 1">
          <a:extLst>
            <a:ext uri="{FF2B5EF4-FFF2-40B4-BE49-F238E27FC236}">
              <a16:creationId xmlns="" xmlns:a16="http://schemas.microsoft.com/office/drawing/2014/main" id="{EEA7CD0B-9E5C-4B33-A34F-E935AEB423F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84" name="TextBox 1">
          <a:extLst>
            <a:ext uri="{FF2B5EF4-FFF2-40B4-BE49-F238E27FC236}">
              <a16:creationId xmlns="" xmlns:a16="http://schemas.microsoft.com/office/drawing/2014/main" id="{10754FD9-FDEA-4FE2-8288-FF72096F24D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85" name="TextBox 1">
          <a:extLst>
            <a:ext uri="{FF2B5EF4-FFF2-40B4-BE49-F238E27FC236}">
              <a16:creationId xmlns="" xmlns:a16="http://schemas.microsoft.com/office/drawing/2014/main" id="{E6D302E5-4FCC-41A5-A89B-32B1ABBDB89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86" name="TextBox 1">
          <a:extLst>
            <a:ext uri="{FF2B5EF4-FFF2-40B4-BE49-F238E27FC236}">
              <a16:creationId xmlns="" xmlns:a16="http://schemas.microsoft.com/office/drawing/2014/main" id="{07206588-8A1F-4283-BE42-C89255800DA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87" name="TextBox 1">
          <a:extLst>
            <a:ext uri="{FF2B5EF4-FFF2-40B4-BE49-F238E27FC236}">
              <a16:creationId xmlns="" xmlns:a16="http://schemas.microsoft.com/office/drawing/2014/main" id="{14A518C3-A7B6-4B5F-B364-6111D22D6D4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88" name="TextBox 1">
          <a:extLst>
            <a:ext uri="{FF2B5EF4-FFF2-40B4-BE49-F238E27FC236}">
              <a16:creationId xmlns="" xmlns:a16="http://schemas.microsoft.com/office/drawing/2014/main" id="{365E7B37-FA6B-460A-B6B7-62D5FD2D0B5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89" name="TextBox 1">
          <a:extLst>
            <a:ext uri="{FF2B5EF4-FFF2-40B4-BE49-F238E27FC236}">
              <a16:creationId xmlns="" xmlns:a16="http://schemas.microsoft.com/office/drawing/2014/main" id="{E90AD4E8-0D67-4F27-A3E0-15244583F98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90" name="TextBox 1">
          <a:extLst>
            <a:ext uri="{FF2B5EF4-FFF2-40B4-BE49-F238E27FC236}">
              <a16:creationId xmlns="" xmlns:a16="http://schemas.microsoft.com/office/drawing/2014/main" id="{24BE9C8C-0791-4C63-A7B6-83ECBFF63D0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91" name="TextBox 1">
          <a:extLst>
            <a:ext uri="{FF2B5EF4-FFF2-40B4-BE49-F238E27FC236}">
              <a16:creationId xmlns="" xmlns:a16="http://schemas.microsoft.com/office/drawing/2014/main" id="{3F885FB3-309F-4786-9724-8BBC31F12F1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92" name="TextBox 1">
          <a:extLst>
            <a:ext uri="{FF2B5EF4-FFF2-40B4-BE49-F238E27FC236}">
              <a16:creationId xmlns="" xmlns:a16="http://schemas.microsoft.com/office/drawing/2014/main" id="{3250B95E-9EFE-411B-851E-A8F77AE759E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93" name="TextBox 1">
          <a:extLst>
            <a:ext uri="{FF2B5EF4-FFF2-40B4-BE49-F238E27FC236}">
              <a16:creationId xmlns="" xmlns:a16="http://schemas.microsoft.com/office/drawing/2014/main" id="{3E6F1ACC-F3B7-404E-ADFD-2A584A1015A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94" name="TextBox 1">
          <a:extLst>
            <a:ext uri="{FF2B5EF4-FFF2-40B4-BE49-F238E27FC236}">
              <a16:creationId xmlns="" xmlns:a16="http://schemas.microsoft.com/office/drawing/2014/main" id="{7670EB52-00E2-494C-9370-C2F2849CA74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95" name="TextBox 1">
          <a:extLst>
            <a:ext uri="{FF2B5EF4-FFF2-40B4-BE49-F238E27FC236}">
              <a16:creationId xmlns="" xmlns:a16="http://schemas.microsoft.com/office/drawing/2014/main" id="{736288C0-62B1-4F1B-9476-049263243CA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96" name="TextBox 1">
          <a:extLst>
            <a:ext uri="{FF2B5EF4-FFF2-40B4-BE49-F238E27FC236}">
              <a16:creationId xmlns="" xmlns:a16="http://schemas.microsoft.com/office/drawing/2014/main" id="{4276F896-A811-4E4A-961F-1ED5D49EC30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97" name="TextBox 1">
          <a:extLst>
            <a:ext uri="{FF2B5EF4-FFF2-40B4-BE49-F238E27FC236}">
              <a16:creationId xmlns="" xmlns:a16="http://schemas.microsoft.com/office/drawing/2014/main" id="{CD8CC27B-940D-4157-BBD2-E9AAB5756A6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98" name="TextBox 1">
          <a:extLst>
            <a:ext uri="{FF2B5EF4-FFF2-40B4-BE49-F238E27FC236}">
              <a16:creationId xmlns="" xmlns:a16="http://schemas.microsoft.com/office/drawing/2014/main" id="{49DD9793-34F2-42FA-80ED-5097EEDBE8E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199" name="TextBox 1">
          <a:extLst>
            <a:ext uri="{FF2B5EF4-FFF2-40B4-BE49-F238E27FC236}">
              <a16:creationId xmlns="" xmlns:a16="http://schemas.microsoft.com/office/drawing/2014/main" id="{2246C6BD-86F5-4A86-8D55-8A1143272B7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00" name="TextBox 1">
          <a:extLst>
            <a:ext uri="{FF2B5EF4-FFF2-40B4-BE49-F238E27FC236}">
              <a16:creationId xmlns="" xmlns:a16="http://schemas.microsoft.com/office/drawing/2014/main" id="{88E1F171-744D-40E4-AA7D-C501518B9EA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01" name="TextBox 1">
          <a:extLst>
            <a:ext uri="{FF2B5EF4-FFF2-40B4-BE49-F238E27FC236}">
              <a16:creationId xmlns="" xmlns:a16="http://schemas.microsoft.com/office/drawing/2014/main" id="{18250878-8877-468B-8E7C-581087F9084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02" name="TextBox 1">
          <a:extLst>
            <a:ext uri="{FF2B5EF4-FFF2-40B4-BE49-F238E27FC236}">
              <a16:creationId xmlns="" xmlns:a16="http://schemas.microsoft.com/office/drawing/2014/main" id="{38525D1A-E93A-4E40-A545-88179BAC365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03" name="TextBox 1">
          <a:extLst>
            <a:ext uri="{FF2B5EF4-FFF2-40B4-BE49-F238E27FC236}">
              <a16:creationId xmlns="" xmlns:a16="http://schemas.microsoft.com/office/drawing/2014/main" id="{DCAC4E27-03ED-4176-AA4E-77939555152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04" name="TextBox 1">
          <a:extLst>
            <a:ext uri="{FF2B5EF4-FFF2-40B4-BE49-F238E27FC236}">
              <a16:creationId xmlns="" xmlns:a16="http://schemas.microsoft.com/office/drawing/2014/main" id="{E24CED03-F134-4098-8F43-ED6A74C0A3A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05" name="TextBox 1">
          <a:extLst>
            <a:ext uri="{FF2B5EF4-FFF2-40B4-BE49-F238E27FC236}">
              <a16:creationId xmlns="" xmlns:a16="http://schemas.microsoft.com/office/drawing/2014/main" id="{B7CDADC0-69C0-43E6-93B8-DEBF906D0AA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06" name="TextBox 1">
          <a:extLst>
            <a:ext uri="{FF2B5EF4-FFF2-40B4-BE49-F238E27FC236}">
              <a16:creationId xmlns="" xmlns:a16="http://schemas.microsoft.com/office/drawing/2014/main" id="{AEF6D64E-669D-4935-A706-CA6F8AC2E73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07" name="TextBox 1">
          <a:extLst>
            <a:ext uri="{FF2B5EF4-FFF2-40B4-BE49-F238E27FC236}">
              <a16:creationId xmlns="" xmlns:a16="http://schemas.microsoft.com/office/drawing/2014/main" id="{BD36C185-7C57-4051-B997-7FF6D5972A7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08" name="TextBox 1">
          <a:extLst>
            <a:ext uri="{FF2B5EF4-FFF2-40B4-BE49-F238E27FC236}">
              <a16:creationId xmlns="" xmlns:a16="http://schemas.microsoft.com/office/drawing/2014/main" id="{B89D52D7-A122-4DD4-9CFC-0B0220587CA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09" name="TextBox 1">
          <a:extLst>
            <a:ext uri="{FF2B5EF4-FFF2-40B4-BE49-F238E27FC236}">
              <a16:creationId xmlns="" xmlns:a16="http://schemas.microsoft.com/office/drawing/2014/main" id="{99BF9DD9-7F22-4E3A-8A12-1511D5E2821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10" name="TextBox 1">
          <a:extLst>
            <a:ext uri="{FF2B5EF4-FFF2-40B4-BE49-F238E27FC236}">
              <a16:creationId xmlns="" xmlns:a16="http://schemas.microsoft.com/office/drawing/2014/main" id="{0BD44B83-DBB3-420C-8D2C-85844C23AE7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11" name="TextBox 1">
          <a:extLst>
            <a:ext uri="{FF2B5EF4-FFF2-40B4-BE49-F238E27FC236}">
              <a16:creationId xmlns="" xmlns:a16="http://schemas.microsoft.com/office/drawing/2014/main" id="{7A1AABF7-5539-4B21-AB38-A408D060FC2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12" name="TextBox 1">
          <a:extLst>
            <a:ext uri="{FF2B5EF4-FFF2-40B4-BE49-F238E27FC236}">
              <a16:creationId xmlns="" xmlns:a16="http://schemas.microsoft.com/office/drawing/2014/main" id="{EF6CB9BE-74D8-45AC-B381-4085A3B18D8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13" name="TextBox 1">
          <a:extLst>
            <a:ext uri="{FF2B5EF4-FFF2-40B4-BE49-F238E27FC236}">
              <a16:creationId xmlns="" xmlns:a16="http://schemas.microsoft.com/office/drawing/2014/main" id="{A68B692D-3462-471A-9981-21DE4A41CDA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14" name="TextBox 1">
          <a:extLst>
            <a:ext uri="{FF2B5EF4-FFF2-40B4-BE49-F238E27FC236}">
              <a16:creationId xmlns="" xmlns:a16="http://schemas.microsoft.com/office/drawing/2014/main" id="{BA540184-7A4C-4E81-95C6-2FCB83EAC6E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15" name="TextBox 1">
          <a:extLst>
            <a:ext uri="{FF2B5EF4-FFF2-40B4-BE49-F238E27FC236}">
              <a16:creationId xmlns="" xmlns:a16="http://schemas.microsoft.com/office/drawing/2014/main" id="{9B8EDC22-B8A5-4A93-9F4B-7D5DBC35563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16" name="TextBox 1">
          <a:extLst>
            <a:ext uri="{FF2B5EF4-FFF2-40B4-BE49-F238E27FC236}">
              <a16:creationId xmlns="" xmlns:a16="http://schemas.microsoft.com/office/drawing/2014/main" id="{EE8945D1-12F9-46AA-82F7-B6B1A0B7B53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17" name="TextBox 1">
          <a:extLst>
            <a:ext uri="{FF2B5EF4-FFF2-40B4-BE49-F238E27FC236}">
              <a16:creationId xmlns="" xmlns:a16="http://schemas.microsoft.com/office/drawing/2014/main" id="{C9291A7C-66F8-4FDA-B397-6AE17FB3190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18" name="TextBox 1">
          <a:extLst>
            <a:ext uri="{FF2B5EF4-FFF2-40B4-BE49-F238E27FC236}">
              <a16:creationId xmlns="" xmlns:a16="http://schemas.microsoft.com/office/drawing/2014/main" id="{DAA842C4-AFB9-44B3-88CA-CF66AE462E5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19" name="TextBox 1">
          <a:extLst>
            <a:ext uri="{FF2B5EF4-FFF2-40B4-BE49-F238E27FC236}">
              <a16:creationId xmlns="" xmlns:a16="http://schemas.microsoft.com/office/drawing/2014/main" id="{94383CAC-00C6-469A-AED3-5627816E05E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20" name="TextBox 1">
          <a:extLst>
            <a:ext uri="{FF2B5EF4-FFF2-40B4-BE49-F238E27FC236}">
              <a16:creationId xmlns="" xmlns:a16="http://schemas.microsoft.com/office/drawing/2014/main" id="{E3746715-EDEB-401E-9DD4-ECCA724A80A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21" name="TextBox 1">
          <a:extLst>
            <a:ext uri="{FF2B5EF4-FFF2-40B4-BE49-F238E27FC236}">
              <a16:creationId xmlns="" xmlns:a16="http://schemas.microsoft.com/office/drawing/2014/main" id="{5EAF571E-EF89-4317-86C0-6FFB91215F0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22" name="TextBox 1">
          <a:extLst>
            <a:ext uri="{FF2B5EF4-FFF2-40B4-BE49-F238E27FC236}">
              <a16:creationId xmlns="" xmlns:a16="http://schemas.microsoft.com/office/drawing/2014/main" id="{E34D996D-5A33-47A8-9B66-6798C338AD8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23" name="TextBox 1">
          <a:extLst>
            <a:ext uri="{FF2B5EF4-FFF2-40B4-BE49-F238E27FC236}">
              <a16:creationId xmlns="" xmlns:a16="http://schemas.microsoft.com/office/drawing/2014/main" id="{49C02A90-643E-4921-96E7-581FA23D3CE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24" name="TextBox 1">
          <a:extLst>
            <a:ext uri="{FF2B5EF4-FFF2-40B4-BE49-F238E27FC236}">
              <a16:creationId xmlns="" xmlns:a16="http://schemas.microsoft.com/office/drawing/2014/main" id="{C1188AC4-0F48-4506-8487-D5D42A2EF61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25" name="TextBox 1">
          <a:extLst>
            <a:ext uri="{FF2B5EF4-FFF2-40B4-BE49-F238E27FC236}">
              <a16:creationId xmlns="" xmlns:a16="http://schemas.microsoft.com/office/drawing/2014/main" id="{12DB7609-3F0F-4316-811C-C5B29D9520B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26" name="TextBox 1">
          <a:extLst>
            <a:ext uri="{FF2B5EF4-FFF2-40B4-BE49-F238E27FC236}">
              <a16:creationId xmlns="" xmlns:a16="http://schemas.microsoft.com/office/drawing/2014/main" id="{D18FBD54-2D14-4FFC-9634-0DBE989AA07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27" name="TextBox 1">
          <a:extLst>
            <a:ext uri="{FF2B5EF4-FFF2-40B4-BE49-F238E27FC236}">
              <a16:creationId xmlns="" xmlns:a16="http://schemas.microsoft.com/office/drawing/2014/main" id="{981C2E2D-9BD1-4161-8041-2177ADF8EFC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28" name="TextBox 1">
          <a:extLst>
            <a:ext uri="{FF2B5EF4-FFF2-40B4-BE49-F238E27FC236}">
              <a16:creationId xmlns="" xmlns:a16="http://schemas.microsoft.com/office/drawing/2014/main" id="{46141210-E2C3-433F-9CE9-1500DDAD4FD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29" name="TextBox 1">
          <a:extLst>
            <a:ext uri="{FF2B5EF4-FFF2-40B4-BE49-F238E27FC236}">
              <a16:creationId xmlns="" xmlns:a16="http://schemas.microsoft.com/office/drawing/2014/main" id="{393C67CD-3E5E-42DE-A3C1-7CA8621E2AA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30" name="TextBox 1">
          <a:extLst>
            <a:ext uri="{FF2B5EF4-FFF2-40B4-BE49-F238E27FC236}">
              <a16:creationId xmlns="" xmlns:a16="http://schemas.microsoft.com/office/drawing/2014/main" id="{56AE9CB9-146B-41AB-A17C-BDFAD6D2613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31" name="TextBox 1">
          <a:extLst>
            <a:ext uri="{FF2B5EF4-FFF2-40B4-BE49-F238E27FC236}">
              <a16:creationId xmlns="" xmlns:a16="http://schemas.microsoft.com/office/drawing/2014/main" id="{7A6DE566-9EFC-4855-B4EA-471B5302CC6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32" name="TextBox 1">
          <a:extLst>
            <a:ext uri="{FF2B5EF4-FFF2-40B4-BE49-F238E27FC236}">
              <a16:creationId xmlns="" xmlns:a16="http://schemas.microsoft.com/office/drawing/2014/main" id="{C34F5282-12FD-4A14-8810-ECE8DCAE31A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33" name="TextBox 1">
          <a:extLst>
            <a:ext uri="{FF2B5EF4-FFF2-40B4-BE49-F238E27FC236}">
              <a16:creationId xmlns="" xmlns:a16="http://schemas.microsoft.com/office/drawing/2014/main" id="{1C0D1AE4-D622-402E-8316-16812C0A90A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34" name="TextBox 1">
          <a:extLst>
            <a:ext uri="{FF2B5EF4-FFF2-40B4-BE49-F238E27FC236}">
              <a16:creationId xmlns="" xmlns:a16="http://schemas.microsoft.com/office/drawing/2014/main" id="{6CE09011-78A4-4864-B7BF-15DBABED158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35" name="TextBox 1">
          <a:extLst>
            <a:ext uri="{FF2B5EF4-FFF2-40B4-BE49-F238E27FC236}">
              <a16:creationId xmlns="" xmlns:a16="http://schemas.microsoft.com/office/drawing/2014/main" id="{50688386-5E7D-4A72-8D6C-8EE641B5DFE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36" name="TextBox 1">
          <a:extLst>
            <a:ext uri="{FF2B5EF4-FFF2-40B4-BE49-F238E27FC236}">
              <a16:creationId xmlns="" xmlns:a16="http://schemas.microsoft.com/office/drawing/2014/main" id="{6296441C-2F1F-4174-ADDD-BCB5A77E67E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37" name="TextBox 1">
          <a:extLst>
            <a:ext uri="{FF2B5EF4-FFF2-40B4-BE49-F238E27FC236}">
              <a16:creationId xmlns="" xmlns:a16="http://schemas.microsoft.com/office/drawing/2014/main" id="{A20BEF03-FEB6-43DC-ADCA-DE69BF31658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38" name="TextBox 1">
          <a:extLst>
            <a:ext uri="{FF2B5EF4-FFF2-40B4-BE49-F238E27FC236}">
              <a16:creationId xmlns="" xmlns:a16="http://schemas.microsoft.com/office/drawing/2014/main" id="{DCB8576F-B2C7-4148-B1BD-C4936976B88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39" name="TextBox 1">
          <a:extLst>
            <a:ext uri="{FF2B5EF4-FFF2-40B4-BE49-F238E27FC236}">
              <a16:creationId xmlns="" xmlns:a16="http://schemas.microsoft.com/office/drawing/2014/main" id="{D069F21D-5758-4DF9-BF28-E17E0170A51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40" name="TextBox 1">
          <a:extLst>
            <a:ext uri="{FF2B5EF4-FFF2-40B4-BE49-F238E27FC236}">
              <a16:creationId xmlns="" xmlns:a16="http://schemas.microsoft.com/office/drawing/2014/main" id="{4B4E09A4-0FC6-4E68-BD14-ACD1D8D165A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41" name="TextBox 1">
          <a:extLst>
            <a:ext uri="{FF2B5EF4-FFF2-40B4-BE49-F238E27FC236}">
              <a16:creationId xmlns="" xmlns:a16="http://schemas.microsoft.com/office/drawing/2014/main" id="{7EC3581B-F3DA-45C0-8F9A-CB7377B1FE3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42" name="TextBox 1">
          <a:extLst>
            <a:ext uri="{FF2B5EF4-FFF2-40B4-BE49-F238E27FC236}">
              <a16:creationId xmlns="" xmlns:a16="http://schemas.microsoft.com/office/drawing/2014/main" id="{A7E8D2E1-DD22-4D7E-8653-17051D8EF96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43" name="TextBox 1">
          <a:extLst>
            <a:ext uri="{FF2B5EF4-FFF2-40B4-BE49-F238E27FC236}">
              <a16:creationId xmlns="" xmlns:a16="http://schemas.microsoft.com/office/drawing/2014/main" id="{4581CF85-8911-4352-83BF-860268F60E5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44" name="TextBox 1">
          <a:extLst>
            <a:ext uri="{FF2B5EF4-FFF2-40B4-BE49-F238E27FC236}">
              <a16:creationId xmlns="" xmlns:a16="http://schemas.microsoft.com/office/drawing/2014/main" id="{BA2D1CD9-5B76-484B-AE0C-6473D4CF7A5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45" name="TextBox 1">
          <a:extLst>
            <a:ext uri="{FF2B5EF4-FFF2-40B4-BE49-F238E27FC236}">
              <a16:creationId xmlns="" xmlns:a16="http://schemas.microsoft.com/office/drawing/2014/main" id="{9FD4782A-8208-4357-BC4E-F1B8749DBEA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46" name="TextBox 1">
          <a:extLst>
            <a:ext uri="{FF2B5EF4-FFF2-40B4-BE49-F238E27FC236}">
              <a16:creationId xmlns="" xmlns:a16="http://schemas.microsoft.com/office/drawing/2014/main" id="{37578527-FF92-4E37-8EAB-166EC02C566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47" name="TextBox 1">
          <a:extLst>
            <a:ext uri="{FF2B5EF4-FFF2-40B4-BE49-F238E27FC236}">
              <a16:creationId xmlns="" xmlns:a16="http://schemas.microsoft.com/office/drawing/2014/main" id="{F20460F1-C752-4389-9053-F77D46E5940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48" name="TextBox 1">
          <a:extLst>
            <a:ext uri="{FF2B5EF4-FFF2-40B4-BE49-F238E27FC236}">
              <a16:creationId xmlns="" xmlns:a16="http://schemas.microsoft.com/office/drawing/2014/main" id="{E491E9D3-5800-4D7C-BD5C-BC58E43C2B6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49" name="TextBox 1">
          <a:extLst>
            <a:ext uri="{FF2B5EF4-FFF2-40B4-BE49-F238E27FC236}">
              <a16:creationId xmlns="" xmlns:a16="http://schemas.microsoft.com/office/drawing/2014/main" id="{91F70BC2-3954-429B-A70C-8699BCC0B4F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50" name="TextBox 1">
          <a:extLst>
            <a:ext uri="{FF2B5EF4-FFF2-40B4-BE49-F238E27FC236}">
              <a16:creationId xmlns="" xmlns:a16="http://schemas.microsoft.com/office/drawing/2014/main" id="{36431938-B533-493F-9638-07EEF2DE989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51" name="TextBox 1">
          <a:extLst>
            <a:ext uri="{FF2B5EF4-FFF2-40B4-BE49-F238E27FC236}">
              <a16:creationId xmlns="" xmlns:a16="http://schemas.microsoft.com/office/drawing/2014/main" id="{FC6C8402-1E2E-46F9-A259-60A96CD9518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52" name="TextBox 1">
          <a:extLst>
            <a:ext uri="{FF2B5EF4-FFF2-40B4-BE49-F238E27FC236}">
              <a16:creationId xmlns="" xmlns:a16="http://schemas.microsoft.com/office/drawing/2014/main" id="{08EF646C-A919-4AC4-8BC8-46CC72953A0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53" name="TextBox 1">
          <a:extLst>
            <a:ext uri="{FF2B5EF4-FFF2-40B4-BE49-F238E27FC236}">
              <a16:creationId xmlns="" xmlns:a16="http://schemas.microsoft.com/office/drawing/2014/main" id="{D53150A7-701C-4007-999F-1518A0D8B9E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54" name="TextBox 1">
          <a:extLst>
            <a:ext uri="{FF2B5EF4-FFF2-40B4-BE49-F238E27FC236}">
              <a16:creationId xmlns="" xmlns:a16="http://schemas.microsoft.com/office/drawing/2014/main" id="{62D9FFA6-B83D-43B9-A5F9-AAC576272CB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55" name="TextBox 1">
          <a:extLst>
            <a:ext uri="{FF2B5EF4-FFF2-40B4-BE49-F238E27FC236}">
              <a16:creationId xmlns="" xmlns:a16="http://schemas.microsoft.com/office/drawing/2014/main" id="{5D64C480-D5D8-4BD3-B5D7-D69BD0380F1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56" name="TextBox 1">
          <a:extLst>
            <a:ext uri="{FF2B5EF4-FFF2-40B4-BE49-F238E27FC236}">
              <a16:creationId xmlns="" xmlns:a16="http://schemas.microsoft.com/office/drawing/2014/main" id="{8EE4E601-8565-49E0-8647-D4DD9FFC629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57" name="TextBox 1">
          <a:extLst>
            <a:ext uri="{FF2B5EF4-FFF2-40B4-BE49-F238E27FC236}">
              <a16:creationId xmlns="" xmlns:a16="http://schemas.microsoft.com/office/drawing/2014/main" id="{563CCE94-09EE-48C1-BB92-125B7713CEC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58" name="TextBox 1">
          <a:extLst>
            <a:ext uri="{FF2B5EF4-FFF2-40B4-BE49-F238E27FC236}">
              <a16:creationId xmlns="" xmlns:a16="http://schemas.microsoft.com/office/drawing/2014/main" id="{6DB8F57A-AA98-4129-88A9-2FDEFA7DE45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59" name="TextBox 1">
          <a:extLst>
            <a:ext uri="{FF2B5EF4-FFF2-40B4-BE49-F238E27FC236}">
              <a16:creationId xmlns="" xmlns:a16="http://schemas.microsoft.com/office/drawing/2014/main" id="{ACB84228-5DC9-4F86-B3B8-39434DB3650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60" name="TextBox 1">
          <a:extLst>
            <a:ext uri="{FF2B5EF4-FFF2-40B4-BE49-F238E27FC236}">
              <a16:creationId xmlns="" xmlns:a16="http://schemas.microsoft.com/office/drawing/2014/main" id="{3A8E4925-FC98-4C70-93EF-818732B0B7D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61" name="TextBox 1">
          <a:extLst>
            <a:ext uri="{FF2B5EF4-FFF2-40B4-BE49-F238E27FC236}">
              <a16:creationId xmlns="" xmlns:a16="http://schemas.microsoft.com/office/drawing/2014/main" id="{B30CC02C-F27F-42A5-82EE-B3D66C99498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62" name="TextBox 1">
          <a:extLst>
            <a:ext uri="{FF2B5EF4-FFF2-40B4-BE49-F238E27FC236}">
              <a16:creationId xmlns="" xmlns:a16="http://schemas.microsoft.com/office/drawing/2014/main" id="{BBFBCE2D-2146-4A0C-B7D6-388DAB17A77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63" name="TextBox 1">
          <a:extLst>
            <a:ext uri="{FF2B5EF4-FFF2-40B4-BE49-F238E27FC236}">
              <a16:creationId xmlns="" xmlns:a16="http://schemas.microsoft.com/office/drawing/2014/main" id="{93B16440-80D6-4768-A422-5BAD883175A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64" name="TextBox 1">
          <a:extLst>
            <a:ext uri="{FF2B5EF4-FFF2-40B4-BE49-F238E27FC236}">
              <a16:creationId xmlns="" xmlns:a16="http://schemas.microsoft.com/office/drawing/2014/main" id="{D835DABD-4C87-4C92-8A9F-B0412426EDF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65" name="TextBox 1">
          <a:extLst>
            <a:ext uri="{FF2B5EF4-FFF2-40B4-BE49-F238E27FC236}">
              <a16:creationId xmlns="" xmlns:a16="http://schemas.microsoft.com/office/drawing/2014/main" id="{3D5A6018-225A-493C-9E43-A4FF1AD1D4D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66" name="TextBox 1">
          <a:extLst>
            <a:ext uri="{FF2B5EF4-FFF2-40B4-BE49-F238E27FC236}">
              <a16:creationId xmlns="" xmlns:a16="http://schemas.microsoft.com/office/drawing/2014/main" id="{0DAC705B-F7DA-4076-90F3-7C85A44BCD2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67" name="TextBox 1">
          <a:extLst>
            <a:ext uri="{FF2B5EF4-FFF2-40B4-BE49-F238E27FC236}">
              <a16:creationId xmlns="" xmlns:a16="http://schemas.microsoft.com/office/drawing/2014/main" id="{170AFAB4-7030-41C1-A8A4-71454D11BE5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68" name="TextBox 1">
          <a:extLst>
            <a:ext uri="{FF2B5EF4-FFF2-40B4-BE49-F238E27FC236}">
              <a16:creationId xmlns="" xmlns:a16="http://schemas.microsoft.com/office/drawing/2014/main" id="{233B6345-7BC3-4A3A-AFA4-A2D2DB20927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69" name="TextBox 1">
          <a:extLst>
            <a:ext uri="{FF2B5EF4-FFF2-40B4-BE49-F238E27FC236}">
              <a16:creationId xmlns="" xmlns:a16="http://schemas.microsoft.com/office/drawing/2014/main" id="{80FD9603-0F5D-4F0D-B1C8-722B4446C99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70" name="TextBox 1">
          <a:extLst>
            <a:ext uri="{FF2B5EF4-FFF2-40B4-BE49-F238E27FC236}">
              <a16:creationId xmlns="" xmlns:a16="http://schemas.microsoft.com/office/drawing/2014/main" id="{B339D7F0-3453-42FB-9430-2C796987340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71" name="TextBox 1">
          <a:extLst>
            <a:ext uri="{FF2B5EF4-FFF2-40B4-BE49-F238E27FC236}">
              <a16:creationId xmlns="" xmlns:a16="http://schemas.microsoft.com/office/drawing/2014/main" id="{8E4D504E-8513-4EAA-8002-2431F32F943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72" name="TextBox 1">
          <a:extLst>
            <a:ext uri="{FF2B5EF4-FFF2-40B4-BE49-F238E27FC236}">
              <a16:creationId xmlns="" xmlns:a16="http://schemas.microsoft.com/office/drawing/2014/main" id="{AB377EF6-7816-4FA7-B653-2EAEEC6BA2E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73" name="TextBox 1">
          <a:extLst>
            <a:ext uri="{FF2B5EF4-FFF2-40B4-BE49-F238E27FC236}">
              <a16:creationId xmlns="" xmlns:a16="http://schemas.microsoft.com/office/drawing/2014/main" id="{5236E8E4-E142-4981-9288-5F0E2154F33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74" name="TextBox 1">
          <a:extLst>
            <a:ext uri="{FF2B5EF4-FFF2-40B4-BE49-F238E27FC236}">
              <a16:creationId xmlns="" xmlns:a16="http://schemas.microsoft.com/office/drawing/2014/main" id="{AFE25E09-E894-4183-9AC9-FF80EC65244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75" name="TextBox 1">
          <a:extLst>
            <a:ext uri="{FF2B5EF4-FFF2-40B4-BE49-F238E27FC236}">
              <a16:creationId xmlns="" xmlns:a16="http://schemas.microsoft.com/office/drawing/2014/main" id="{3CC3172C-A02D-4CFF-9B5E-8249EE46978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76" name="TextBox 1">
          <a:extLst>
            <a:ext uri="{FF2B5EF4-FFF2-40B4-BE49-F238E27FC236}">
              <a16:creationId xmlns="" xmlns:a16="http://schemas.microsoft.com/office/drawing/2014/main" id="{B6D874AC-7E92-40BD-A92F-03399135417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77" name="TextBox 1">
          <a:extLst>
            <a:ext uri="{FF2B5EF4-FFF2-40B4-BE49-F238E27FC236}">
              <a16:creationId xmlns="" xmlns:a16="http://schemas.microsoft.com/office/drawing/2014/main" id="{02EBCF25-8056-4BD1-95A0-B8A814C0E40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78" name="TextBox 1">
          <a:extLst>
            <a:ext uri="{FF2B5EF4-FFF2-40B4-BE49-F238E27FC236}">
              <a16:creationId xmlns="" xmlns:a16="http://schemas.microsoft.com/office/drawing/2014/main" id="{A5DC3BB0-5F40-4A57-BA31-D2FAFE7E59F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79" name="TextBox 1">
          <a:extLst>
            <a:ext uri="{FF2B5EF4-FFF2-40B4-BE49-F238E27FC236}">
              <a16:creationId xmlns="" xmlns:a16="http://schemas.microsoft.com/office/drawing/2014/main" id="{C8D7CA06-BEC9-419B-97CB-FF4392908B6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80" name="TextBox 1">
          <a:extLst>
            <a:ext uri="{FF2B5EF4-FFF2-40B4-BE49-F238E27FC236}">
              <a16:creationId xmlns="" xmlns:a16="http://schemas.microsoft.com/office/drawing/2014/main" id="{6F8A8EC9-F35A-4CAB-8390-D04DF74D430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81" name="TextBox 1">
          <a:extLst>
            <a:ext uri="{FF2B5EF4-FFF2-40B4-BE49-F238E27FC236}">
              <a16:creationId xmlns="" xmlns:a16="http://schemas.microsoft.com/office/drawing/2014/main" id="{38A903F3-E7E0-45B7-8091-214DA08436E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82" name="TextBox 1">
          <a:extLst>
            <a:ext uri="{FF2B5EF4-FFF2-40B4-BE49-F238E27FC236}">
              <a16:creationId xmlns="" xmlns:a16="http://schemas.microsoft.com/office/drawing/2014/main" id="{95181AFD-44D7-49CF-9820-1CCDF2EFE3B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83" name="TextBox 1">
          <a:extLst>
            <a:ext uri="{FF2B5EF4-FFF2-40B4-BE49-F238E27FC236}">
              <a16:creationId xmlns="" xmlns:a16="http://schemas.microsoft.com/office/drawing/2014/main" id="{14491E64-69E3-44D2-90B2-CC8F427E1B4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84" name="TextBox 1">
          <a:extLst>
            <a:ext uri="{FF2B5EF4-FFF2-40B4-BE49-F238E27FC236}">
              <a16:creationId xmlns="" xmlns:a16="http://schemas.microsoft.com/office/drawing/2014/main" id="{D7AEA5E5-DF24-4EB8-810E-F6EAAC43B96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85" name="TextBox 1">
          <a:extLst>
            <a:ext uri="{FF2B5EF4-FFF2-40B4-BE49-F238E27FC236}">
              <a16:creationId xmlns="" xmlns:a16="http://schemas.microsoft.com/office/drawing/2014/main" id="{22E3A1F5-5BC3-4530-A9ED-73697B9CCE4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86" name="TextBox 1">
          <a:extLst>
            <a:ext uri="{FF2B5EF4-FFF2-40B4-BE49-F238E27FC236}">
              <a16:creationId xmlns="" xmlns:a16="http://schemas.microsoft.com/office/drawing/2014/main" id="{4CD39D81-5CCC-457D-BB84-38F65F7E426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87" name="TextBox 1">
          <a:extLst>
            <a:ext uri="{FF2B5EF4-FFF2-40B4-BE49-F238E27FC236}">
              <a16:creationId xmlns="" xmlns:a16="http://schemas.microsoft.com/office/drawing/2014/main" id="{AAAD035D-AF5F-4F20-8D1B-0FFD5C8149C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88" name="TextBox 1">
          <a:extLst>
            <a:ext uri="{FF2B5EF4-FFF2-40B4-BE49-F238E27FC236}">
              <a16:creationId xmlns="" xmlns:a16="http://schemas.microsoft.com/office/drawing/2014/main" id="{82BD596F-DE39-4A1C-8DDF-8E4B5CBB058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89" name="TextBox 1">
          <a:extLst>
            <a:ext uri="{FF2B5EF4-FFF2-40B4-BE49-F238E27FC236}">
              <a16:creationId xmlns="" xmlns:a16="http://schemas.microsoft.com/office/drawing/2014/main" id="{C83011D5-97D6-4C3B-A151-D08E4F06D39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90" name="TextBox 1">
          <a:extLst>
            <a:ext uri="{FF2B5EF4-FFF2-40B4-BE49-F238E27FC236}">
              <a16:creationId xmlns="" xmlns:a16="http://schemas.microsoft.com/office/drawing/2014/main" id="{03A14D88-D2ED-4A1A-9E4D-649A12017E4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91" name="TextBox 1">
          <a:extLst>
            <a:ext uri="{FF2B5EF4-FFF2-40B4-BE49-F238E27FC236}">
              <a16:creationId xmlns="" xmlns:a16="http://schemas.microsoft.com/office/drawing/2014/main" id="{D90E6386-B480-43D9-A94F-0A80EC7D65A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92" name="TextBox 1">
          <a:extLst>
            <a:ext uri="{FF2B5EF4-FFF2-40B4-BE49-F238E27FC236}">
              <a16:creationId xmlns="" xmlns:a16="http://schemas.microsoft.com/office/drawing/2014/main" id="{0AA49039-C38B-4D4E-8329-8539900BCE2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93" name="TextBox 1">
          <a:extLst>
            <a:ext uri="{FF2B5EF4-FFF2-40B4-BE49-F238E27FC236}">
              <a16:creationId xmlns="" xmlns:a16="http://schemas.microsoft.com/office/drawing/2014/main" id="{E584A51F-DA7D-41DF-BE40-3FED38BE2AF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94" name="TextBox 1">
          <a:extLst>
            <a:ext uri="{FF2B5EF4-FFF2-40B4-BE49-F238E27FC236}">
              <a16:creationId xmlns="" xmlns:a16="http://schemas.microsoft.com/office/drawing/2014/main" id="{B8E2CA9D-2A5F-4E8C-913C-0AC30EF8067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95" name="TextBox 1">
          <a:extLst>
            <a:ext uri="{FF2B5EF4-FFF2-40B4-BE49-F238E27FC236}">
              <a16:creationId xmlns="" xmlns:a16="http://schemas.microsoft.com/office/drawing/2014/main" id="{57A92E55-AE0E-4524-97AB-8D5C8B97830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96" name="TextBox 1">
          <a:extLst>
            <a:ext uri="{FF2B5EF4-FFF2-40B4-BE49-F238E27FC236}">
              <a16:creationId xmlns="" xmlns:a16="http://schemas.microsoft.com/office/drawing/2014/main" id="{43256CBE-265B-428B-8DAB-507CA1A0DFE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97" name="TextBox 1">
          <a:extLst>
            <a:ext uri="{FF2B5EF4-FFF2-40B4-BE49-F238E27FC236}">
              <a16:creationId xmlns="" xmlns:a16="http://schemas.microsoft.com/office/drawing/2014/main" id="{C7BB78BF-6C6E-4B5A-949A-E2EFAD51AA7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98" name="TextBox 1">
          <a:extLst>
            <a:ext uri="{FF2B5EF4-FFF2-40B4-BE49-F238E27FC236}">
              <a16:creationId xmlns="" xmlns:a16="http://schemas.microsoft.com/office/drawing/2014/main" id="{07078406-2A6C-47A7-B686-327587EFA54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299" name="TextBox 1">
          <a:extLst>
            <a:ext uri="{FF2B5EF4-FFF2-40B4-BE49-F238E27FC236}">
              <a16:creationId xmlns="" xmlns:a16="http://schemas.microsoft.com/office/drawing/2014/main" id="{19ECBAB1-FCC4-41F4-96DA-EA51175971F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00" name="TextBox 1">
          <a:extLst>
            <a:ext uri="{FF2B5EF4-FFF2-40B4-BE49-F238E27FC236}">
              <a16:creationId xmlns="" xmlns:a16="http://schemas.microsoft.com/office/drawing/2014/main" id="{85F18D28-F9BF-4639-8163-C125CEB12B2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01" name="TextBox 1">
          <a:extLst>
            <a:ext uri="{FF2B5EF4-FFF2-40B4-BE49-F238E27FC236}">
              <a16:creationId xmlns="" xmlns:a16="http://schemas.microsoft.com/office/drawing/2014/main" id="{52C51433-1984-43D9-8BAD-0A2EA738F64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02" name="TextBox 1">
          <a:extLst>
            <a:ext uri="{FF2B5EF4-FFF2-40B4-BE49-F238E27FC236}">
              <a16:creationId xmlns="" xmlns:a16="http://schemas.microsoft.com/office/drawing/2014/main" id="{B12BCFC9-D610-45FE-93A0-053531E49C1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03" name="TextBox 1">
          <a:extLst>
            <a:ext uri="{FF2B5EF4-FFF2-40B4-BE49-F238E27FC236}">
              <a16:creationId xmlns="" xmlns:a16="http://schemas.microsoft.com/office/drawing/2014/main" id="{7AC6A942-91B3-4499-96D0-EAE4E5D4015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04" name="TextBox 1">
          <a:extLst>
            <a:ext uri="{FF2B5EF4-FFF2-40B4-BE49-F238E27FC236}">
              <a16:creationId xmlns="" xmlns:a16="http://schemas.microsoft.com/office/drawing/2014/main" id="{717952BF-B977-48A0-A56B-D16C017950A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05" name="TextBox 1">
          <a:extLst>
            <a:ext uri="{FF2B5EF4-FFF2-40B4-BE49-F238E27FC236}">
              <a16:creationId xmlns="" xmlns:a16="http://schemas.microsoft.com/office/drawing/2014/main" id="{861637DF-2AD8-4066-B77C-AB8D64F803F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06" name="TextBox 1">
          <a:extLst>
            <a:ext uri="{FF2B5EF4-FFF2-40B4-BE49-F238E27FC236}">
              <a16:creationId xmlns="" xmlns:a16="http://schemas.microsoft.com/office/drawing/2014/main" id="{62184DFE-E254-4853-977C-E0724EC5D14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07" name="TextBox 1">
          <a:extLst>
            <a:ext uri="{FF2B5EF4-FFF2-40B4-BE49-F238E27FC236}">
              <a16:creationId xmlns="" xmlns:a16="http://schemas.microsoft.com/office/drawing/2014/main" id="{491DB7C4-C183-4B62-B717-6309F1C5479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08" name="TextBox 1">
          <a:extLst>
            <a:ext uri="{FF2B5EF4-FFF2-40B4-BE49-F238E27FC236}">
              <a16:creationId xmlns="" xmlns:a16="http://schemas.microsoft.com/office/drawing/2014/main" id="{ED7AB72C-A1D7-418A-BA2D-E5341E8558B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09" name="TextBox 1">
          <a:extLst>
            <a:ext uri="{FF2B5EF4-FFF2-40B4-BE49-F238E27FC236}">
              <a16:creationId xmlns="" xmlns:a16="http://schemas.microsoft.com/office/drawing/2014/main" id="{B8E3A2B5-F002-4347-8B45-A9CEBFF7FBA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10" name="TextBox 1">
          <a:extLst>
            <a:ext uri="{FF2B5EF4-FFF2-40B4-BE49-F238E27FC236}">
              <a16:creationId xmlns="" xmlns:a16="http://schemas.microsoft.com/office/drawing/2014/main" id="{9B25BA34-72E7-403D-B31B-E720605EDB9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11" name="TextBox 1">
          <a:extLst>
            <a:ext uri="{FF2B5EF4-FFF2-40B4-BE49-F238E27FC236}">
              <a16:creationId xmlns="" xmlns:a16="http://schemas.microsoft.com/office/drawing/2014/main" id="{5CE42048-95E3-40D2-8590-94B3FF3C710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12" name="TextBox 1">
          <a:extLst>
            <a:ext uri="{FF2B5EF4-FFF2-40B4-BE49-F238E27FC236}">
              <a16:creationId xmlns="" xmlns:a16="http://schemas.microsoft.com/office/drawing/2014/main" id="{D3030584-8545-4631-ADDC-01745DD5293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13" name="TextBox 1">
          <a:extLst>
            <a:ext uri="{FF2B5EF4-FFF2-40B4-BE49-F238E27FC236}">
              <a16:creationId xmlns="" xmlns:a16="http://schemas.microsoft.com/office/drawing/2014/main" id="{F94B95AC-4997-4354-92EC-727425E495C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14" name="TextBox 1">
          <a:extLst>
            <a:ext uri="{FF2B5EF4-FFF2-40B4-BE49-F238E27FC236}">
              <a16:creationId xmlns="" xmlns:a16="http://schemas.microsoft.com/office/drawing/2014/main" id="{33F70A6E-ACFD-4339-8621-5F3E7A49C04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15" name="TextBox 1">
          <a:extLst>
            <a:ext uri="{FF2B5EF4-FFF2-40B4-BE49-F238E27FC236}">
              <a16:creationId xmlns="" xmlns:a16="http://schemas.microsoft.com/office/drawing/2014/main" id="{EFC01F3B-58E3-451C-AE00-3B829072681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16" name="TextBox 1">
          <a:extLst>
            <a:ext uri="{FF2B5EF4-FFF2-40B4-BE49-F238E27FC236}">
              <a16:creationId xmlns="" xmlns:a16="http://schemas.microsoft.com/office/drawing/2014/main" id="{814D2EA7-84E8-46C9-904C-F277CC5408E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17" name="TextBox 1">
          <a:extLst>
            <a:ext uri="{FF2B5EF4-FFF2-40B4-BE49-F238E27FC236}">
              <a16:creationId xmlns="" xmlns:a16="http://schemas.microsoft.com/office/drawing/2014/main" id="{92B58A57-4EDE-4896-B140-9D6A14153E4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18" name="TextBox 1">
          <a:extLst>
            <a:ext uri="{FF2B5EF4-FFF2-40B4-BE49-F238E27FC236}">
              <a16:creationId xmlns="" xmlns:a16="http://schemas.microsoft.com/office/drawing/2014/main" id="{4D58FD26-D429-4ED5-B19B-3C402C036A1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19" name="TextBox 1">
          <a:extLst>
            <a:ext uri="{FF2B5EF4-FFF2-40B4-BE49-F238E27FC236}">
              <a16:creationId xmlns="" xmlns:a16="http://schemas.microsoft.com/office/drawing/2014/main" id="{A4D46566-6E9F-4EDD-8EC6-5DDF30D09B6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20" name="TextBox 1">
          <a:extLst>
            <a:ext uri="{FF2B5EF4-FFF2-40B4-BE49-F238E27FC236}">
              <a16:creationId xmlns="" xmlns:a16="http://schemas.microsoft.com/office/drawing/2014/main" id="{759F6ECB-679B-4FCA-9D8C-D3F3CF7E1D7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21" name="TextBox 1">
          <a:extLst>
            <a:ext uri="{FF2B5EF4-FFF2-40B4-BE49-F238E27FC236}">
              <a16:creationId xmlns="" xmlns:a16="http://schemas.microsoft.com/office/drawing/2014/main" id="{96942E45-B922-4C07-8484-0A1DD90B894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22" name="TextBox 1">
          <a:extLst>
            <a:ext uri="{FF2B5EF4-FFF2-40B4-BE49-F238E27FC236}">
              <a16:creationId xmlns="" xmlns:a16="http://schemas.microsoft.com/office/drawing/2014/main" id="{7B5206E6-852C-42BF-80AB-9D578BB35B3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23" name="TextBox 1">
          <a:extLst>
            <a:ext uri="{FF2B5EF4-FFF2-40B4-BE49-F238E27FC236}">
              <a16:creationId xmlns="" xmlns:a16="http://schemas.microsoft.com/office/drawing/2014/main" id="{04832503-AC11-4BFD-B433-DBB01721FAB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24" name="TextBox 1">
          <a:extLst>
            <a:ext uri="{FF2B5EF4-FFF2-40B4-BE49-F238E27FC236}">
              <a16:creationId xmlns="" xmlns:a16="http://schemas.microsoft.com/office/drawing/2014/main" id="{66E7DCD2-6A5E-4DEB-A2B2-59732B8EC9D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25" name="TextBox 1">
          <a:extLst>
            <a:ext uri="{FF2B5EF4-FFF2-40B4-BE49-F238E27FC236}">
              <a16:creationId xmlns="" xmlns:a16="http://schemas.microsoft.com/office/drawing/2014/main" id="{C922E7C2-18F8-492A-B978-03326EE7EB9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26" name="TextBox 1">
          <a:extLst>
            <a:ext uri="{FF2B5EF4-FFF2-40B4-BE49-F238E27FC236}">
              <a16:creationId xmlns="" xmlns:a16="http://schemas.microsoft.com/office/drawing/2014/main" id="{666DFB56-D83F-45E3-8B3A-C4F4CDCE0A3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27" name="TextBox 1">
          <a:extLst>
            <a:ext uri="{FF2B5EF4-FFF2-40B4-BE49-F238E27FC236}">
              <a16:creationId xmlns="" xmlns:a16="http://schemas.microsoft.com/office/drawing/2014/main" id="{902E1242-834E-447E-B2D6-B249706A701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28" name="TextBox 1">
          <a:extLst>
            <a:ext uri="{FF2B5EF4-FFF2-40B4-BE49-F238E27FC236}">
              <a16:creationId xmlns="" xmlns:a16="http://schemas.microsoft.com/office/drawing/2014/main" id="{7B6DE599-B34E-4462-B17E-E022843B620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29" name="TextBox 1">
          <a:extLst>
            <a:ext uri="{FF2B5EF4-FFF2-40B4-BE49-F238E27FC236}">
              <a16:creationId xmlns="" xmlns:a16="http://schemas.microsoft.com/office/drawing/2014/main" id="{217A2022-5B03-489A-9D29-A4AC8D68832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30" name="TextBox 1">
          <a:extLst>
            <a:ext uri="{FF2B5EF4-FFF2-40B4-BE49-F238E27FC236}">
              <a16:creationId xmlns="" xmlns:a16="http://schemas.microsoft.com/office/drawing/2014/main" id="{33318619-770D-44D6-8E77-289E49D8D4F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31" name="TextBox 1">
          <a:extLst>
            <a:ext uri="{FF2B5EF4-FFF2-40B4-BE49-F238E27FC236}">
              <a16:creationId xmlns="" xmlns:a16="http://schemas.microsoft.com/office/drawing/2014/main" id="{F9DA5B9E-2B92-4CAA-8B3D-67B9A831FC7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32" name="TextBox 1">
          <a:extLst>
            <a:ext uri="{FF2B5EF4-FFF2-40B4-BE49-F238E27FC236}">
              <a16:creationId xmlns="" xmlns:a16="http://schemas.microsoft.com/office/drawing/2014/main" id="{124D6E7F-01FC-4AFC-A23D-890143078EF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33" name="TextBox 1">
          <a:extLst>
            <a:ext uri="{FF2B5EF4-FFF2-40B4-BE49-F238E27FC236}">
              <a16:creationId xmlns="" xmlns:a16="http://schemas.microsoft.com/office/drawing/2014/main" id="{14B13480-A226-489C-BF0F-BD42B53CB7C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34" name="TextBox 1">
          <a:extLst>
            <a:ext uri="{FF2B5EF4-FFF2-40B4-BE49-F238E27FC236}">
              <a16:creationId xmlns="" xmlns:a16="http://schemas.microsoft.com/office/drawing/2014/main" id="{2E714FA0-CA89-41C9-91FF-13EEA3A23F0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35" name="TextBox 1">
          <a:extLst>
            <a:ext uri="{FF2B5EF4-FFF2-40B4-BE49-F238E27FC236}">
              <a16:creationId xmlns="" xmlns:a16="http://schemas.microsoft.com/office/drawing/2014/main" id="{F122A718-55D3-4BD7-9972-3ED50795E76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36" name="TextBox 1">
          <a:extLst>
            <a:ext uri="{FF2B5EF4-FFF2-40B4-BE49-F238E27FC236}">
              <a16:creationId xmlns="" xmlns:a16="http://schemas.microsoft.com/office/drawing/2014/main" id="{668DE8C6-97D1-417C-B6D3-1CB1E85BE30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37" name="TextBox 1">
          <a:extLst>
            <a:ext uri="{FF2B5EF4-FFF2-40B4-BE49-F238E27FC236}">
              <a16:creationId xmlns="" xmlns:a16="http://schemas.microsoft.com/office/drawing/2014/main" id="{2E30BDA2-AF1A-482F-9783-2E2798AD312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38" name="TextBox 1">
          <a:extLst>
            <a:ext uri="{FF2B5EF4-FFF2-40B4-BE49-F238E27FC236}">
              <a16:creationId xmlns="" xmlns:a16="http://schemas.microsoft.com/office/drawing/2014/main" id="{F9D43942-6104-4361-86F1-DF3284AE5B7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39" name="TextBox 1">
          <a:extLst>
            <a:ext uri="{FF2B5EF4-FFF2-40B4-BE49-F238E27FC236}">
              <a16:creationId xmlns="" xmlns:a16="http://schemas.microsoft.com/office/drawing/2014/main" id="{3D472523-8BD5-4161-92D9-13A47FC12A6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40" name="TextBox 1">
          <a:extLst>
            <a:ext uri="{FF2B5EF4-FFF2-40B4-BE49-F238E27FC236}">
              <a16:creationId xmlns="" xmlns:a16="http://schemas.microsoft.com/office/drawing/2014/main" id="{ABC8BE8F-26FE-4C8A-9579-33F6759CF3B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41" name="TextBox 1">
          <a:extLst>
            <a:ext uri="{FF2B5EF4-FFF2-40B4-BE49-F238E27FC236}">
              <a16:creationId xmlns="" xmlns:a16="http://schemas.microsoft.com/office/drawing/2014/main" id="{DCD32E4E-C6F9-4EEC-A2C8-ACA4BBC9D66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42" name="TextBox 1">
          <a:extLst>
            <a:ext uri="{FF2B5EF4-FFF2-40B4-BE49-F238E27FC236}">
              <a16:creationId xmlns="" xmlns:a16="http://schemas.microsoft.com/office/drawing/2014/main" id="{1C5D7C03-6CBE-4EE6-81C8-65A588F659A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43" name="TextBox 1">
          <a:extLst>
            <a:ext uri="{FF2B5EF4-FFF2-40B4-BE49-F238E27FC236}">
              <a16:creationId xmlns="" xmlns:a16="http://schemas.microsoft.com/office/drawing/2014/main" id="{39274B45-F72E-44CE-B83E-EFAD06FE2E2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44" name="TextBox 1">
          <a:extLst>
            <a:ext uri="{FF2B5EF4-FFF2-40B4-BE49-F238E27FC236}">
              <a16:creationId xmlns="" xmlns:a16="http://schemas.microsoft.com/office/drawing/2014/main" id="{24D29E65-41E7-4389-804A-BCA51506349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45" name="TextBox 1">
          <a:extLst>
            <a:ext uri="{FF2B5EF4-FFF2-40B4-BE49-F238E27FC236}">
              <a16:creationId xmlns="" xmlns:a16="http://schemas.microsoft.com/office/drawing/2014/main" id="{61F309D7-6451-442E-9DE0-69A84FA8CA9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46" name="TextBox 1">
          <a:extLst>
            <a:ext uri="{FF2B5EF4-FFF2-40B4-BE49-F238E27FC236}">
              <a16:creationId xmlns="" xmlns:a16="http://schemas.microsoft.com/office/drawing/2014/main" id="{D667D37A-D1D2-45F5-944A-2871A384F4D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47" name="TextBox 1">
          <a:extLst>
            <a:ext uri="{FF2B5EF4-FFF2-40B4-BE49-F238E27FC236}">
              <a16:creationId xmlns="" xmlns:a16="http://schemas.microsoft.com/office/drawing/2014/main" id="{2C0243D5-FA5C-417A-B6B9-D24F9260C5C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48" name="TextBox 1">
          <a:extLst>
            <a:ext uri="{FF2B5EF4-FFF2-40B4-BE49-F238E27FC236}">
              <a16:creationId xmlns="" xmlns:a16="http://schemas.microsoft.com/office/drawing/2014/main" id="{E9B1716E-00F5-4ACB-9412-6759FF7C680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49" name="TextBox 1">
          <a:extLst>
            <a:ext uri="{FF2B5EF4-FFF2-40B4-BE49-F238E27FC236}">
              <a16:creationId xmlns="" xmlns:a16="http://schemas.microsoft.com/office/drawing/2014/main" id="{42C15131-04BB-4706-A179-BD49ED204C3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50" name="TextBox 1">
          <a:extLst>
            <a:ext uri="{FF2B5EF4-FFF2-40B4-BE49-F238E27FC236}">
              <a16:creationId xmlns="" xmlns:a16="http://schemas.microsoft.com/office/drawing/2014/main" id="{FB5536FE-9D33-447A-B86A-2C64F63508E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51" name="TextBox 1">
          <a:extLst>
            <a:ext uri="{FF2B5EF4-FFF2-40B4-BE49-F238E27FC236}">
              <a16:creationId xmlns="" xmlns:a16="http://schemas.microsoft.com/office/drawing/2014/main" id="{DD4121CA-5134-4C1F-BA85-6FA558E7B3E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52" name="TextBox 1">
          <a:extLst>
            <a:ext uri="{FF2B5EF4-FFF2-40B4-BE49-F238E27FC236}">
              <a16:creationId xmlns="" xmlns:a16="http://schemas.microsoft.com/office/drawing/2014/main" id="{4C0C9CD0-C4EE-4501-946B-3A7D5418C18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53" name="TextBox 1">
          <a:extLst>
            <a:ext uri="{FF2B5EF4-FFF2-40B4-BE49-F238E27FC236}">
              <a16:creationId xmlns="" xmlns:a16="http://schemas.microsoft.com/office/drawing/2014/main" id="{706F3627-5603-4D97-AACA-505DB4C7F7D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54" name="TextBox 1">
          <a:extLst>
            <a:ext uri="{FF2B5EF4-FFF2-40B4-BE49-F238E27FC236}">
              <a16:creationId xmlns="" xmlns:a16="http://schemas.microsoft.com/office/drawing/2014/main" id="{76475FFB-E6AB-460E-81A5-A11611A5E7F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55" name="TextBox 1">
          <a:extLst>
            <a:ext uri="{FF2B5EF4-FFF2-40B4-BE49-F238E27FC236}">
              <a16:creationId xmlns="" xmlns:a16="http://schemas.microsoft.com/office/drawing/2014/main" id="{FCEC1BE1-7EFD-420C-A54A-CB29638E4AF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56" name="TextBox 1">
          <a:extLst>
            <a:ext uri="{FF2B5EF4-FFF2-40B4-BE49-F238E27FC236}">
              <a16:creationId xmlns="" xmlns:a16="http://schemas.microsoft.com/office/drawing/2014/main" id="{03269987-BB2E-422B-ACAF-9F1E41010C7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57" name="TextBox 1">
          <a:extLst>
            <a:ext uri="{FF2B5EF4-FFF2-40B4-BE49-F238E27FC236}">
              <a16:creationId xmlns="" xmlns:a16="http://schemas.microsoft.com/office/drawing/2014/main" id="{434DC1BE-D7ED-4DDD-BC6C-718F6B25223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58" name="TextBox 1">
          <a:extLst>
            <a:ext uri="{FF2B5EF4-FFF2-40B4-BE49-F238E27FC236}">
              <a16:creationId xmlns="" xmlns:a16="http://schemas.microsoft.com/office/drawing/2014/main" id="{E2BDE60D-01DD-42F9-9AEF-6AD1526B7E8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59" name="TextBox 1">
          <a:extLst>
            <a:ext uri="{FF2B5EF4-FFF2-40B4-BE49-F238E27FC236}">
              <a16:creationId xmlns="" xmlns:a16="http://schemas.microsoft.com/office/drawing/2014/main" id="{F0989423-5D82-4527-B474-2F27EC70B69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60" name="TextBox 1">
          <a:extLst>
            <a:ext uri="{FF2B5EF4-FFF2-40B4-BE49-F238E27FC236}">
              <a16:creationId xmlns="" xmlns:a16="http://schemas.microsoft.com/office/drawing/2014/main" id="{16DC6A92-D4CD-41FE-8E0D-613C3F5D3F7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61" name="TextBox 1">
          <a:extLst>
            <a:ext uri="{FF2B5EF4-FFF2-40B4-BE49-F238E27FC236}">
              <a16:creationId xmlns="" xmlns:a16="http://schemas.microsoft.com/office/drawing/2014/main" id="{A14DA159-FF14-48DE-AF1C-7B52281C061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62" name="TextBox 1">
          <a:extLst>
            <a:ext uri="{FF2B5EF4-FFF2-40B4-BE49-F238E27FC236}">
              <a16:creationId xmlns="" xmlns:a16="http://schemas.microsoft.com/office/drawing/2014/main" id="{D7AD6770-D6BF-4CFC-8250-45B0DF3E154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63" name="TextBox 1">
          <a:extLst>
            <a:ext uri="{FF2B5EF4-FFF2-40B4-BE49-F238E27FC236}">
              <a16:creationId xmlns="" xmlns:a16="http://schemas.microsoft.com/office/drawing/2014/main" id="{DE9394F5-679E-49AA-98EF-4D854E15275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64" name="TextBox 1">
          <a:extLst>
            <a:ext uri="{FF2B5EF4-FFF2-40B4-BE49-F238E27FC236}">
              <a16:creationId xmlns="" xmlns:a16="http://schemas.microsoft.com/office/drawing/2014/main" id="{03C8A1D5-3581-481B-BBBA-7E666F79C66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65" name="TextBox 1">
          <a:extLst>
            <a:ext uri="{FF2B5EF4-FFF2-40B4-BE49-F238E27FC236}">
              <a16:creationId xmlns="" xmlns:a16="http://schemas.microsoft.com/office/drawing/2014/main" id="{0321ED6D-9ED3-4F7F-B192-9F7DFD3067F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66" name="TextBox 1">
          <a:extLst>
            <a:ext uri="{FF2B5EF4-FFF2-40B4-BE49-F238E27FC236}">
              <a16:creationId xmlns="" xmlns:a16="http://schemas.microsoft.com/office/drawing/2014/main" id="{84FE7667-AF18-46F4-8A45-E8659902E21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67" name="TextBox 1">
          <a:extLst>
            <a:ext uri="{FF2B5EF4-FFF2-40B4-BE49-F238E27FC236}">
              <a16:creationId xmlns="" xmlns:a16="http://schemas.microsoft.com/office/drawing/2014/main" id="{ABA794C4-34E7-4AD7-84F0-BCC13AEFA50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68" name="TextBox 1">
          <a:extLst>
            <a:ext uri="{FF2B5EF4-FFF2-40B4-BE49-F238E27FC236}">
              <a16:creationId xmlns="" xmlns:a16="http://schemas.microsoft.com/office/drawing/2014/main" id="{59D3BBCF-3D63-4135-866C-85874AFF1E5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69" name="TextBox 1">
          <a:extLst>
            <a:ext uri="{FF2B5EF4-FFF2-40B4-BE49-F238E27FC236}">
              <a16:creationId xmlns="" xmlns:a16="http://schemas.microsoft.com/office/drawing/2014/main" id="{9C6ACF01-E0CC-438E-90AA-9CBD87D9E29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70" name="TextBox 1">
          <a:extLst>
            <a:ext uri="{FF2B5EF4-FFF2-40B4-BE49-F238E27FC236}">
              <a16:creationId xmlns="" xmlns:a16="http://schemas.microsoft.com/office/drawing/2014/main" id="{F33E236F-E631-4E37-AE5C-2E85221F12A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71" name="TextBox 1">
          <a:extLst>
            <a:ext uri="{FF2B5EF4-FFF2-40B4-BE49-F238E27FC236}">
              <a16:creationId xmlns="" xmlns:a16="http://schemas.microsoft.com/office/drawing/2014/main" id="{C2AE532D-20F4-450D-949C-535CFEB207E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72" name="TextBox 1">
          <a:extLst>
            <a:ext uri="{FF2B5EF4-FFF2-40B4-BE49-F238E27FC236}">
              <a16:creationId xmlns="" xmlns:a16="http://schemas.microsoft.com/office/drawing/2014/main" id="{106E5A40-4065-4140-9D8D-E22D4A298DA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73" name="TextBox 1">
          <a:extLst>
            <a:ext uri="{FF2B5EF4-FFF2-40B4-BE49-F238E27FC236}">
              <a16:creationId xmlns="" xmlns:a16="http://schemas.microsoft.com/office/drawing/2014/main" id="{80B327F2-628C-4DC5-BA7A-68281F011C8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74" name="TextBox 1">
          <a:extLst>
            <a:ext uri="{FF2B5EF4-FFF2-40B4-BE49-F238E27FC236}">
              <a16:creationId xmlns="" xmlns:a16="http://schemas.microsoft.com/office/drawing/2014/main" id="{CAE26E68-E213-4447-BF2F-0F53EB678C5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75" name="TextBox 1">
          <a:extLst>
            <a:ext uri="{FF2B5EF4-FFF2-40B4-BE49-F238E27FC236}">
              <a16:creationId xmlns="" xmlns:a16="http://schemas.microsoft.com/office/drawing/2014/main" id="{DAD3A67C-641E-4F0D-AD67-59C1C8A52B4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76" name="TextBox 1">
          <a:extLst>
            <a:ext uri="{FF2B5EF4-FFF2-40B4-BE49-F238E27FC236}">
              <a16:creationId xmlns="" xmlns:a16="http://schemas.microsoft.com/office/drawing/2014/main" id="{1E78A90C-1EBF-40E4-A360-A563DA0DB56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77" name="TextBox 1">
          <a:extLst>
            <a:ext uri="{FF2B5EF4-FFF2-40B4-BE49-F238E27FC236}">
              <a16:creationId xmlns="" xmlns:a16="http://schemas.microsoft.com/office/drawing/2014/main" id="{F719048C-D46C-4FCE-9187-E5C93F655E0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78" name="TextBox 1">
          <a:extLst>
            <a:ext uri="{FF2B5EF4-FFF2-40B4-BE49-F238E27FC236}">
              <a16:creationId xmlns="" xmlns:a16="http://schemas.microsoft.com/office/drawing/2014/main" id="{8C24053F-8441-49DD-B1A2-98B3F995453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79" name="TextBox 1">
          <a:extLst>
            <a:ext uri="{FF2B5EF4-FFF2-40B4-BE49-F238E27FC236}">
              <a16:creationId xmlns="" xmlns:a16="http://schemas.microsoft.com/office/drawing/2014/main" id="{010BBF6A-23D6-4295-8B1E-E3A3DD5EED2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80" name="TextBox 1">
          <a:extLst>
            <a:ext uri="{FF2B5EF4-FFF2-40B4-BE49-F238E27FC236}">
              <a16:creationId xmlns="" xmlns:a16="http://schemas.microsoft.com/office/drawing/2014/main" id="{56803A39-0514-413B-9AC3-FC4287CB597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81" name="TextBox 1">
          <a:extLst>
            <a:ext uri="{FF2B5EF4-FFF2-40B4-BE49-F238E27FC236}">
              <a16:creationId xmlns="" xmlns:a16="http://schemas.microsoft.com/office/drawing/2014/main" id="{94BB29AD-135A-4069-9CE6-7D0E47E20A1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82" name="TextBox 1">
          <a:extLst>
            <a:ext uri="{FF2B5EF4-FFF2-40B4-BE49-F238E27FC236}">
              <a16:creationId xmlns="" xmlns:a16="http://schemas.microsoft.com/office/drawing/2014/main" id="{AA720BB3-1EAF-4A05-8530-F411AAE3E68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83" name="TextBox 1">
          <a:extLst>
            <a:ext uri="{FF2B5EF4-FFF2-40B4-BE49-F238E27FC236}">
              <a16:creationId xmlns="" xmlns:a16="http://schemas.microsoft.com/office/drawing/2014/main" id="{981CB330-2397-491D-A9F4-499AAF3B154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84" name="TextBox 1">
          <a:extLst>
            <a:ext uri="{FF2B5EF4-FFF2-40B4-BE49-F238E27FC236}">
              <a16:creationId xmlns="" xmlns:a16="http://schemas.microsoft.com/office/drawing/2014/main" id="{3C63B285-D9F5-46FB-90A1-969C4B2DECA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85" name="TextBox 1">
          <a:extLst>
            <a:ext uri="{FF2B5EF4-FFF2-40B4-BE49-F238E27FC236}">
              <a16:creationId xmlns="" xmlns:a16="http://schemas.microsoft.com/office/drawing/2014/main" id="{DCF1D9EC-4EA6-4EF2-A1D2-01326FC2D83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86" name="TextBox 1">
          <a:extLst>
            <a:ext uri="{FF2B5EF4-FFF2-40B4-BE49-F238E27FC236}">
              <a16:creationId xmlns="" xmlns:a16="http://schemas.microsoft.com/office/drawing/2014/main" id="{48357054-A2D0-4BBA-A6A8-09DB758F47F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87" name="TextBox 1">
          <a:extLst>
            <a:ext uri="{FF2B5EF4-FFF2-40B4-BE49-F238E27FC236}">
              <a16:creationId xmlns="" xmlns:a16="http://schemas.microsoft.com/office/drawing/2014/main" id="{5A212B34-7A7E-4C00-91BC-20B84465AF2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88" name="TextBox 1">
          <a:extLst>
            <a:ext uri="{FF2B5EF4-FFF2-40B4-BE49-F238E27FC236}">
              <a16:creationId xmlns="" xmlns:a16="http://schemas.microsoft.com/office/drawing/2014/main" id="{23E1128B-BBE1-4FF3-B102-96DDB6B73B5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89" name="TextBox 1">
          <a:extLst>
            <a:ext uri="{FF2B5EF4-FFF2-40B4-BE49-F238E27FC236}">
              <a16:creationId xmlns="" xmlns:a16="http://schemas.microsoft.com/office/drawing/2014/main" id="{ABAAA0C4-4B59-41D7-B238-2DA48DF37F0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90" name="TextBox 1">
          <a:extLst>
            <a:ext uri="{FF2B5EF4-FFF2-40B4-BE49-F238E27FC236}">
              <a16:creationId xmlns="" xmlns:a16="http://schemas.microsoft.com/office/drawing/2014/main" id="{A3A18704-5C57-4651-94B4-6EFBDB872AE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91" name="TextBox 1">
          <a:extLst>
            <a:ext uri="{FF2B5EF4-FFF2-40B4-BE49-F238E27FC236}">
              <a16:creationId xmlns="" xmlns:a16="http://schemas.microsoft.com/office/drawing/2014/main" id="{72B6B4D2-DF3E-4588-8371-36C344A5B05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92" name="TextBox 1">
          <a:extLst>
            <a:ext uri="{FF2B5EF4-FFF2-40B4-BE49-F238E27FC236}">
              <a16:creationId xmlns="" xmlns:a16="http://schemas.microsoft.com/office/drawing/2014/main" id="{33CA296A-C5EA-4793-9A08-7DF54F94D2F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93" name="TextBox 1">
          <a:extLst>
            <a:ext uri="{FF2B5EF4-FFF2-40B4-BE49-F238E27FC236}">
              <a16:creationId xmlns="" xmlns:a16="http://schemas.microsoft.com/office/drawing/2014/main" id="{99A8C863-9667-4428-82BE-2A7F335674F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94" name="TextBox 1">
          <a:extLst>
            <a:ext uri="{FF2B5EF4-FFF2-40B4-BE49-F238E27FC236}">
              <a16:creationId xmlns="" xmlns:a16="http://schemas.microsoft.com/office/drawing/2014/main" id="{A82E8A43-C38C-496A-9F3C-D592E22B378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95" name="TextBox 1">
          <a:extLst>
            <a:ext uri="{FF2B5EF4-FFF2-40B4-BE49-F238E27FC236}">
              <a16:creationId xmlns="" xmlns:a16="http://schemas.microsoft.com/office/drawing/2014/main" id="{59326AB6-13C7-4423-8924-BA194E95D9C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96" name="TextBox 1">
          <a:extLst>
            <a:ext uri="{FF2B5EF4-FFF2-40B4-BE49-F238E27FC236}">
              <a16:creationId xmlns="" xmlns:a16="http://schemas.microsoft.com/office/drawing/2014/main" id="{7F008716-5DF1-41EB-843A-E6FBBE3B596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97" name="TextBox 1">
          <a:extLst>
            <a:ext uri="{FF2B5EF4-FFF2-40B4-BE49-F238E27FC236}">
              <a16:creationId xmlns="" xmlns:a16="http://schemas.microsoft.com/office/drawing/2014/main" id="{B92AE18D-2774-4F92-A2FF-8A678549AEF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98" name="TextBox 1">
          <a:extLst>
            <a:ext uri="{FF2B5EF4-FFF2-40B4-BE49-F238E27FC236}">
              <a16:creationId xmlns="" xmlns:a16="http://schemas.microsoft.com/office/drawing/2014/main" id="{B3723C97-E843-4A9C-8D6C-AD166C0CD47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399" name="TextBox 1">
          <a:extLst>
            <a:ext uri="{FF2B5EF4-FFF2-40B4-BE49-F238E27FC236}">
              <a16:creationId xmlns="" xmlns:a16="http://schemas.microsoft.com/office/drawing/2014/main" id="{C64FE776-6DCD-4D8F-84B7-F15DFD84909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00" name="TextBox 1">
          <a:extLst>
            <a:ext uri="{FF2B5EF4-FFF2-40B4-BE49-F238E27FC236}">
              <a16:creationId xmlns="" xmlns:a16="http://schemas.microsoft.com/office/drawing/2014/main" id="{C5C38BDF-9F5C-4128-981F-F8BC87AB3BB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01" name="TextBox 1">
          <a:extLst>
            <a:ext uri="{FF2B5EF4-FFF2-40B4-BE49-F238E27FC236}">
              <a16:creationId xmlns="" xmlns:a16="http://schemas.microsoft.com/office/drawing/2014/main" id="{9E39821C-1941-42D9-B598-C914C3A3471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02" name="TextBox 1">
          <a:extLst>
            <a:ext uri="{FF2B5EF4-FFF2-40B4-BE49-F238E27FC236}">
              <a16:creationId xmlns="" xmlns:a16="http://schemas.microsoft.com/office/drawing/2014/main" id="{8BECE61A-78EC-45AA-8D78-AF717027115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03" name="TextBox 1">
          <a:extLst>
            <a:ext uri="{FF2B5EF4-FFF2-40B4-BE49-F238E27FC236}">
              <a16:creationId xmlns="" xmlns:a16="http://schemas.microsoft.com/office/drawing/2014/main" id="{03481844-4711-4AB7-A796-B4F1269CAE2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04" name="TextBox 1">
          <a:extLst>
            <a:ext uri="{FF2B5EF4-FFF2-40B4-BE49-F238E27FC236}">
              <a16:creationId xmlns="" xmlns:a16="http://schemas.microsoft.com/office/drawing/2014/main" id="{6DE62CDE-EB77-4838-93BD-01F2B7AE770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05" name="TextBox 1">
          <a:extLst>
            <a:ext uri="{FF2B5EF4-FFF2-40B4-BE49-F238E27FC236}">
              <a16:creationId xmlns="" xmlns:a16="http://schemas.microsoft.com/office/drawing/2014/main" id="{FD2D13D3-C678-4878-A0B8-49331EC6ADC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06" name="TextBox 1">
          <a:extLst>
            <a:ext uri="{FF2B5EF4-FFF2-40B4-BE49-F238E27FC236}">
              <a16:creationId xmlns="" xmlns:a16="http://schemas.microsoft.com/office/drawing/2014/main" id="{FF58A4C0-B621-4A8F-B4C7-7EF536098BD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07" name="TextBox 1">
          <a:extLst>
            <a:ext uri="{FF2B5EF4-FFF2-40B4-BE49-F238E27FC236}">
              <a16:creationId xmlns="" xmlns:a16="http://schemas.microsoft.com/office/drawing/2014/main" id="{57A55D8A-18CF-43E4-B133-330E6CD6729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08" name="TextBox 1">
          <a:extLst>
            <a:ext uri="{FF2B5EF4-FFF2-40B4-BE49-F238E27FC236}">
              <a16:creationId xmlns="" xmlns:a16="http://schemas.microsoft.com/office/drawing/2014/main" id="{294721E4-2A27-49BB-8AA4-B9B99BB1813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09" name="TextBox 1">
          <a:extLst>
            <a:ext uri="{FF2B5EF4-FFF2-40B4-BE49-F238E27FC236}">
              <a16:creationId xmlns="" xmlns:a16="http://schemas.microsoft.com/office/drawing/2014/main" id="{25A32EB2-3085-443B-BC25-7ABB49BA1EF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10" name="TextBox 1">
          <a:extLst>
            <a:ext uri="{FF2B5EF4-FFF2-40B4-BE49-F238E27FC236}">
              <a16:creationId xmlns="" xmlns:a16="http://schemas.microsoft.com/office/drawing/2014/main" id="{03DCD0AB-9C3A-494C-9A48-80C3D3B7509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11" name="TextBox 1">
          <a:extLst>
            <a:ext uri="{FF2B5EF4-FFF2-40B4-BE49-F238E27FC236}">
              <a16:creationId xmlns="" xmlns:a16="http://schemas.microsoft.com/office/drawing/2014/main" id="{00FCC544-1A50-4DF6-BED0-E71F29253FE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12" name="TextBox 1">
          <a:extLst>
            <a:ext uri="{FF2B5EF4-FFF2-40B4-BE49-F238E27FC236}">
              <a16:creationId xmlns="" xmlns:a16="http://schemas.microsoft.com/office/drawing/2014/main" id="{C97FE945-D916-4436-A12E-9C2660E79D1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13" name="TextBox 1">
          <a:extLst>
            <a:ext uri="{FF2B5EF4-FFF2-40B4-BE49-F238E27FC236}">
              <a16:creationId xmlns="" xmlns:a16="http://schemas.microsoft.com/office/drawing/2014/main" id="{53FF5972-261E-414B-B6B2-34AF3D8C5AE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14" name="TextBox 1">
          <a:extLst>
            <a:ext uri="{FF2B5EF4-FFF2-40B4-BE49-F238E27FC236}">
              <a16:creationId xmlns="" xmlns:a16="http://schemas.microsoft.com/office/drawing/2014/main" id="{7AB0D118-A879-494F-9329-39AE41CCB10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15" name="TextBox 1">
          <a:extLst>
            <a:ext uri="{FF2B5EF4-FFF2-40B4-BE49-F238E27FC236}">
              <a16:creationId xmlns="" xmlns:a16="http://schemas.microsoft.com/office/drawing/2014/main" id="{8A99EE86-91C9-4005-9083-6A0E0A7E3C1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16" name="TextBox 1">
          <a:extLst>
            <a:ext uri="{FF2B5EF4-FFF2-40B4-BE49-F238E27FC236}">
              <a16:creationId xmlns="" xmlns:a16="http://schemas.microsoft.com/office/drawing/2014/main" id="{B42534C6-8D72-4E5F-A3ED-B8DA27A55D2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17" name="TextBox 1">
          <a:extLst>
            <a:ext uri="{FF2B5EF4-FFF2-40B4-BE49-F238E27FC236}">
              <a16:creationId xmlns="" xmlns:a16="http://schemas.microsoft.com/office/drawing/2014/main" id="{B4B44577-11F7-4187-B0C0-1DD3A3E9160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18" name="TextBox 1">
          <a:extLst>
            <a:ext uri="{FF2B5EF4-FFF2-40B4-BE49-F238E27FC236}">
              <a16:creationId xmlns="" xmlns:a16="http://schemas.microsoft.com/office/drawing/2014/main" id="{78CC1802-A7BF-4DFD-804C-B8756AEE8E2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19" name="TextBox 1">
          <a:extLst>
            <a:ext uri="{FF2B5EF4-FFF2-40B4-BE49-F238E27FC236}">
              <a16:creationId xmlns="" xmlns:a16="http://schemas.microsoft.com/office/drawing/2014/main" id="{7595A4D0-F3EC-46D5-A376-9EA41D5F025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20" name="TextBox 1">
          <a:extLst>
            <a:ext uri="{FF2B5EF4-FFF2-40B4-BE49-F238E27FC236}">
              <a16:creationId xmlns="" xmlns:a16="http://schemas.microsoft.com/office/drawing/2014/main" id="{ED0DEA24-C417-4D7A-B326-FC5A65875CC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21" name="TextBox 1">
          <a:extLst>
            <a:ext uri="{FF2B5EF4-FFF2-40B4-BE49-F238E27FC236}">
              <a16:creationId xmlns="" xmlns:a16="http://schemas.microsoft.com/office/drawing/2014/main" id="{49D85E02-77A4-406A-A288-B4726545643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22" name="TextBox 1">
          <a:extLst>
            <a:ext uri="{FF2B5EF4-FFF2-40B4-BE49-F238E27FC236}">
              <a16:creationId xmlns="" xmlns:a16="http://schemas.microsoft.com/office/drawing/2014/main" id="{640D04FA-8A4C-4C15-966F-3685128E63D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23" name="TextBox 1">
          <a:extLst>
            <a:ext uri="{FF2B5EF4-FFF2-40B4-BE49-F238E27FC236}">
              <a16:creationId xmlns="" xmlns:a16="http://schemas.microsoft.com/office/drawing/2014/main" id="{205B4F6A-B254-4F6B-AFC2-7F5F73B309A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24" name="TextBox 1">
          <a:extLst>
            <a:ext uri="{FF2B5EF4-FFF2-40B4-BE49-F238E27FC236}">
              <a16:creationId xmlns="" xmlns:a16="http://schemas.microsoft.com/office/drawing/2014/main" id="{62C605DB-13E3-4564-B7D1-FCC267354A2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25" name="TextBox 1">
          <a:extLst>
            <a:ext uri="{FF2B5EF4-FFF2-40B4-BE49-F238E27FC236}">
              <a16:creationId xmlns="" xmlns:a16="http://schemas.microsoft.com/office/drawing/2014/main" id="{626BF312-B55B-47F6-B83A-4F1EC9EF0CB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26" name="TextBox 1">
          <a:extLst>
            <a:ext uri="{FF2B5EF4-FFF2-40B4-BE49-F238E27FC236}">
              <a16:creationId xmlns="" xmlns:a16="http://schemas.microsoft.com/office/drawing/2014/main" id="{C2CB299F-6B90-4CE8-AA0E-41C1A65B31B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27" name="TextBox 1">
          <a:extLst>
            <a:ext uri="{FF2B5EF4-FFF2-40B4-BE49-F238E27FC236}">
              <a16:creationId xmlns="" xmlns:a16="http://schemas.microsoft.com/office/drawing/2014/main" id="{C910FC2F-721F-43D7-B7CE-0B287BE7060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28" name="TextBox 1">
          <a:extLst>
            <a:ext uri="{FF2B5EF4-FFF2-40B4-BE49-F238E27FC236}">
              <a16:creationId xmlns="" xmlns:a16="http://schemas.microsoft.com/office/drawing/2014/main" id="{79FCDE0B-27DB-4090-B89F-6B80E78BDC9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29" name="TextBox 1">
          <a:extLst>
            <a:ext uri="{FF2B5EF4-FFF2-40B4-BE49-F238E27FC236}">
              <a16:creationId xmlns="" xmlns:a16="http://schemas.microsoft.com/office/drawing/2014/main" id="{3905C04C-B674-40BF-9F8C-61595D4B750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30" name="TextBox 1">
          <a:extLst>
            <a:ext uri="{FF2B5EF4-FFF2-40B4-BE49-F238E27FC236}">
              <a16:creationId xmlns="" xmlns:a16="http://schemas.microsoft.com/office/drawing/2014/main" id="{BFC2061B-56F0-4268-876A-46E21F71212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31" name="TextBox 1">
          <a:extLst>
            <a:ext uri="{FF2B5EF4-FFF2-40B4-BE49-F238E27FC236}">
              <a16:creationId xmlns="" xmlns:a16="http://schemas.microsoft.com/office/drawing/2014/main" id="{022EDD6D-3A24-4B59-A1E9-84F93D7A7C0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32" name="TextBox 1">
          <a:extLst>
            <a:ext uri="{FF2B5EF4-FFF2-40B4-BE49-F238E27FC236}">
              <a16:creationId xmlns="" xmlns:a16="http://schemas.microsoft.com/office/drawing/2014/main" id="{A38C6EE9-DC69-46D3-9259-E725CC57B89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33" name="TextBox 1">
          <a:extLst>
            <a:ext uri="{FF2B5EF4-FFF2-40B4-BE49-F238E27FC236}">
              <a16:creationId xmlns="" xmlns:a16="http://schemas.microsoft.com/office/drawing/2014/main" id="{FB916EBB-96EE-4085-B30A-CED78A898BE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34" name="TextBox 1">
          <a:extLst>
            <a:ext uri="{FF2B5EF4-FFF2-40B4-BE49-F238E27FC236}">
              <a16:creationId xmlns="" xmlns:a16="http://schemas.microsoft.com/office/drawing/2014/main" id="{ADA4E4E7-D5A9-4631-BB5B-08B64328733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35" name="TextBox 1">
          <a:extLst>
            <a:ext uri="{FF2B5EF4-FFF2-40B4-BE49-F238E27FC236}">
              <a16:creationId xmlns="" xmlns:a16="http://schemas.microsoft.com/office/drawing/2014/main" id="{95E09C59-A649-4427-9F97-EB17F8E88D9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36" name="TextBox 1">
          <a:extLst>
            <a:ext uri="{FF2B5EF4-FFF2-40B4-BE49-F238E27FC236}">
              <a16:creationId xmlns="" xmlns:a16="http://schemas.microsoft.com/office/drawing/2014/main" id="{1B0357A9-AC09-42D2-8B97-DA52DA4D1BB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37" name="TextBox 1">
          <a:extLst>
            <a:ext uri="{FF2B5EF4-FFF2-40B4-BE49-F238E27FC236}">
              <a16:creationId xmlns="" xmlns:a16="http://schemas.microsoft.com/office/drawing/2014/main" id="{347AAC83-17CD-40A7-9B79-5510E756992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38" name="TextBox 1">
          <a:extLst>
            <a:ext uri="{FF2B5EF4-FFF2-40B4-BE49-F238E27FC236}">
              <a16:creationId xmlns="" xmlns:a16="http://schemas.microsoft.com/office/drawing/2014/main" id="{27814878-FF92-4C6F-9897-76B41135D1C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39" name="TextBox 1">
          <a:extLst>
            <a:ext uri="{FF2B5EF4-FFF2-40B4-BE49-F238E27FC236}">
              <a16:creationId xmlns="" xmlns:a16="http://schemas.microsoft.com/office/drawing/2014/main" id="{A70A5229-EF67-4A2E-8DDB-009796CD603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40" name="TextBox 1">
          <a:extLst>
            <a:ext uri="{FF2B5EF4-FFF2-40B4-BE49-F238E27FC236}">
              <a16:creationId xmlns="" xmlns:a16="http://schemas.microsoft.com/office/drawing/2014/main" id="{30964F9C-AA0D-45CC-87E2-69D3BCE48D5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41" name="TextBox 1">
          <a:extLst>
            <a:ext uri="{FF2B5EF4-FFF2-40B4-BE49-F238E27FC236}">
              <a16:creationId xmlns="" xmlns:a16="http://schemas.microsoft.com/office/drawing/2014/main" id="{D1A752DC-679F-4E37-9EE7-A6A08043F41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42" name="TextBox 1">
          <a:extLst>
            <a:ext uri="{FF2B5EF4-FFF2-40B4-BE49-F238E27FC236}">
              <a16:creationId xmlns="" xmlns:a16="http://schemas.microsoft.com/office/drawing/2014/main" id="{9C606DED-1A78-4B06-A501-76EF6B9D0FF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43" name="TextBox 1">
          <a:extLst>
            <a:ext uri="{FF2B5EF4-FFF2-40B4-BE49-F238E27FC236}">
              <a16:creationId xmlns="" xmlns:a16="http://schemas.microsoft.com/office/drawing/2014/main" id="{0F6E3884-5D18-4A78-AE53-305DA59DDF8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44" name="TextBox 1">
          <a:extLst>
            <a:ext uri="{FF2B5EF4-FFF2-40B4-BE49-F238E27FC236}">
              <a16:creationId xmlns="" xmlns:a16="http://schemas.microsoft.com/office/drawing/2014/main" id="{88037D57-9338-468D-B292-FACA42C063A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45" name="TextBox 1">
          <a:extLst>
            <a:ext uri="{FF2B5EF4-FFF2-40B4-BE49-F238E27FC236}">
              <a16:creationId xmlns="" xmlns:a16="http://schemas.microsoft.com/office/drawing/2014/main" id="{40C5017F-1CC2-4C1E-B934-B096D640E9B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46" name="TextBox 1">
          <a:extLst>
            <a:ext uri="{FF2B5EF4-FFF2-40B4-BE49-F238E27FC236}">
              <a16:creationId xmlns="" xmlns:a16="http://schemas.microsoft.com/office/drawing/2014/main" id="{0F4790DA-1722-42DB-AA48-F5128475D2D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47" name="TextBox 1">
          <a:extLst>
            <a:ext uri="{FF2B5EF4-FFF2-40B4-BE49-F238E27FC236}">
              <a16:creationId xmlns="" xmlns:a16="http://schemas.microsoft.com/office/drawing/2014/main" id="{12387D08-F603-4BE1-80F9-3A69BC4310F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48" name="TextBox 1">
          <a:extLst>
            <a:ext uri="{FF2B5EF4-FFF2-40B4-BE49-F238E27FC236}">
              <a16:creationId xmlns="" xmlns:a16="http://schemas.microsoft.com/office/drawing/2014/main" id="{96A7C8F6-988D-4962-99B0-42BDE9CA3A7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49" name="TextBox 1">
          <a:extLst>
            <a:ext uri="{FF2B5EF4-FFF2-40B4-BE49-F238E27FC236}">
              <a16:creationId xmlns="" xmlns:a16="http://schemas.microsoft.com/office/drawing/2014/main" id="{B79DF3BB-C3C5-4DFD-9572-2044793290D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50" name="TextBox 1">
          <a:extLst>
            <a:ext uri="{FF2B5EF4-FFF2-40B4-BE49-F238E27FC236}">
              <a16:creationId xmlns="" xmlns:a16="http://schemas.microsoft.com/office/drawing/2014/main" id="{9ADF9167-419D-4CBD-8D9F-284C797A678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51" name="TextBox 1">
          <a:extLst>
            <a:ext uri="{FF2B5EF4-FFF2-40B4-BE49-F238E27FC236}">
              <a16:creationId xmlns="" xmlns:a16="http://schemas.microsoft.com/office/drawing/2014/main" id="{4E708752-2AAC-46F4-9DDC-52B533F2AB2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52" name="TextBox 1">
          <a:extLst>
            <a:ext uri="{FF2B5EF4-FFF2-40B4-BE49-F238E27FC236}">
              <a16:creationId xmlns="" xmlns:a16="http://schemas.microsoft.com/office/drawing/2014/main" id="{08809344-C12C-4CB3-9735-6B02912552F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53" name="TextBox 1">
          <a:extLst>
            <a:ext uri="{FF2B5EF4-FFF2-40B4-BE49-F238E27FC236}">
              <a16:creationId xmlns="" xmlns:a16="http://schemas.microsoft.com/office/drawing/2014/main" id="{22BF01E0-1E3A-4525-B50C-F3D15B40EA9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54" name="TextBox 1">
          <a:extLst>
            <a:ext uri="{FF2B5EF4-FFF2-40B4-BE49-F238E27FC236}">
              <a16:creationId xmlns="" xmlns:a16="http://schemas.microsoft.com/office/drawing/2014/main" id="{B5BCB5AF-C085-4217-A465-5556C3BB25E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55" name="TextBox 1">
          <a:extLst>
            <a:ext uri="{FF2B5EF4-FFF2-40B4-BE49-F238E27FC236}">
              <a16:creationId xmlns="" xmlns:a16="http://schemas.microsoft.com/office/drawing/2014/main" id="{6BF0B666-3B7C-40B9-A7EA-0CA448FA836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56" name="TextBox 1">
          <a:extLst>
            <a:ext uri="{FF2B5EF4-FFF2-40B4-BE49-F238E27FC236}">
              <a16:creationId xmlns="" xmlns:a16="http://schemas.microsoft.com/office/drawing/2014/main" id="{E19F34B3-86BD-4812-A866-129A58EDFFA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57" name="TextBox 1">
          <a:extLst>
            <a:ext uri="{FF2B5EF4-FFF2-40B4-BE49-F238E27FC236}">
              <a16:creationId xmlns="" xmlns:a16="http://schemas.microsoft.com/office/drawing/2014/main" id="{55A25988-276D-4C85-88C8-14ABE4BA6AA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58" name="TextBox 1">
          <a:extLst>
            <a:ext uri="{FF2B5EF4-FFF2-40B4-BE49-F238E27FC236}">
              <a16:creationId xmlns="" xmlns:a16="http://schemas.microsoft.com/office/drawing/2014/main" id="{83706239-B93F-4AE8-99AF-E3E14AC32F3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59" name="TextBox 1">
          <a:extLst>
            <a:ext uri="{FF2B5EF4-FFF2-40B4-BE49-F238E27FC236}">
              <a16:creationId xmlns="" xmlns:a16="http://schemas.microsoft.com/office/drawing/2014/main" id="{3B2F5DDF-85B2-41CF-B8FB-F0874DDDECF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60" name="TextBox 1">
          <a:extLst>
            <a:ext uri="{FF2B5EF4-FFF2-40B4-BE49-F238E27FC236}">
              <a16:creationId xmlns="" xmlns:a16="http://schemas.microsoft.com/office/drawing/2014/main" id="{02226480-3AD2-45A5-9E9C-CD74D2381C0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61" name="TextBox 1">
          <a:extLst>
            <a:ext uri="{FF2B5EF4-FFF2-40B4-BE49-F238E27FC236}">
              <a16:creationId xmlns="" xmlns:a16="http://schemas.microsoft.com/office/drawing/2014/main" id="{6DD6C0EB-8EB4-4B32-AEB2-5B827E2B7A3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62" name="TextBox 1">
          <a:extLst>
            <a:ext uri="{FF2B5EF4-FFF2-40B4-BE49-F238E27FC236}">
              <a16:creationId xmlns="" xmlns:a16="http://schemas.microsoft.com/office/drawing/2014/main" id="{C72F100B-CCA6-4787-9CF1-2BA4454601D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63" name="TextBox 1">
          <a:extLst>
            <a:ext uri="{FF2B5EF4-FFF2-40B4-BE49-F238E27FC236}">
              <a16:creationId xmlns="" xmlns:a16="http://schemas.microsoft.com/office/drawing/2014/main" id="{A6F9205D-1219-439B-883A-91441083E4E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64" name="TextBox 1">
          <a:extLst>
            <a:ext uri="{FF2B5EF4-FFF2-40B4-BE49-F238E27FC236}">
              <a16:creationId xmlns="" xmlns:a16="http://schemas.microsoft.com/office/drawing/2014/main" id="{AFD2E153-E9E7-4C19-959F-9F8F04760D4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65" name="TextBox 1">
          <a:extLst>
            <a:ext uri="{FF2B5EF4-FFF2-40B4-BE49-F238E27FC236}">
              <a16:creationId xmlns="" xmlns:a16="http://schemas.microsoft.com/office/drawing/2014/main" id="{36B12C03-CBDA-43F4-9912-16BA9353F65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66" name="TextBox 1">
          <a:extLst>
            <a:ext uri="{FF2B5EF4-FFF2-40B4-BE49-F238E27FC236}">
              <a16:creationId xmlns="" xmlns:a16="http://schemas.microsoft.com/office/drawing/2014/main" id="{00A3A4BF-098B-4469-9DF4-59A7C93B29D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67" name="TextBox 1">
          <a:extLst>
            <a:ext uri="{FF2B5EF4-FFF2-40B4-BE49-F238E27FC236}">
              <a16:creationId xmlns="" xmlns:a16="http://schemas.microsoft.com/office/drawing/2014/main" id="{42F340D2-2889-4F79-BDCE-58B5BE54A39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68" name="TextBox 1">
          <a:extLst>
            <a:ext uri="{FF2B5EF4-FFF2-40B4-BE49-F238E27FC236}">
              <a16:creationId xmlns="" xmlns:a16="http://schemas.microsoft.com/office/drawing/2014/main" id="{C9D20F83-4688-476E-B37D-94205603974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69" name="TextBox 1">
          <a:extLst>
            <a:ext uri="{FF2B5EF4-FFF2-40B4-BE49-F238E27FC236}">
              <a16:creationId xmlns="" xmlns:a16="http://schemas.microsoft.com/office/drawing/2014/main" id="{C2421204-3504-4105-9579-672A588F3D2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70" name="TextBox 1">
          <a:extLst>
            <a:ext uri="{FF2B5EF4-FFF2-40B4-BE49-F238E27FC236}">
              <a16:creationId xmlns="" xmlns:a16="http://schemas.microsoft.com/office/drawing/2014/main" id="{C637404E-B7AC-43E0-8A39-6A7FF91B054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71" name="TextBox 1">
          <a:extLst>
            <a:ext uri="{FF2B5EF4-FFF2-40B4-BE49-F238E27FC236}">
              <a16:creationId xmlns="" xmlns:a16="http://schemas.microsoft.com/office/drawing/2014/main" id="{E67BC120-F956-4354-AC28-8CC395D343D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72" name="TextBox 1">
          <a:extLst>
            <a:ext uri="{FF2B5EF4-FFF2-40B4-BE49-F238E27FC236}">
              <a16:creationId xmlns="" xmlns:a16="http://schemas.microsoft.com/office/drawing/2014/main" id="{3186A329-CEDB-482D-B799-84C4A33D940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73" name="TextBox 1">
          <a:extLst>
            <a:ext uri="{FF2B5EF4-FFF2-40B4-BE49-F238E27FC236}">
              <a16:creationId xmlns="" xmlns:a16="http://schemas.microsoft.com/office/drawing/2014/main" id="{9CF1F034-7B1E-4B1C-9F2A-5181B14E1A9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74" name="TextBox 1">
          <a:extLst>
            <a:ext uri="{FF2B5EF4-FFF2-40B4-BE49-F238E27FC236}">
              <a16:creationId xmlns="" xmlns:a16="http://schemas.microsoft.com/office/drawing/2014/main" id="{1E384801-5B71-4590-8A7C-FD952A27BC4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75" name="TextBox 1">
          <a:extLst>
            <a:ext uri="{FF2B5EF4-FFF2-40B4-BE49-F238E27FC236}">
              <a16:creationId xmlns="" xmlns:a16="http://schemas.microsoft.com/office/drawing/2014/main" id="{0F82D7D0-E741-4C39-A19C-CE6299EAA2F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76" name="TextBox 1">
          <a:extLst>
            <a:ext uri="{FF2B5EF4-FFF2-40B4-BE49-F238E27FC236}">
              <a16:creationId xmlns="" xmlns:a16="http://schemas.microsoft.com/office/drawing/2014/main" id="{EFA9857E-6405-462A-88AE-210D0774696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77" name="TextBox 1">
          <a:extLst>
            <a:ext uri="{FF2B5EF4-FFF2-40B4-BE49-F238E27FC236}">
              <a16:creationId xmlns="" xmlns:a16="http://schemas.microsoft.com/office/drawing/2014/main" id="{934D552E-77FF-4F8E-8B82-30DFCB0D15C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78" name="TextBox 1">
          <a:extLst>
            <a:ext uri="{FF2B5EF4-FFF2-40B4-BE49-F238E27FC236}">
              <a16:creationId xmlns="" xmlns:a16="http://schemas.microsoft.com/office/drawing/2014/main" id="{96D0C793-EBF0-40E6-B356-298F37A9704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79" name="TextBox 1">
          <a:extLst>
            <a:ext uri="{FF2B5EF4-FFF2-40B4-BE49-F238E27FC236}">
              <a16:creationId xmlns="" xmlns:a16="http://schemas.microsoft.com/office/drawing/2014/main" id="{64C867C6-5A03-41FC-B431-AB1748FF438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80" name="TextBox 1">
          <a:extLst>
            <a:ext uri="{FF2B5EF4-FFF2-40B4-BE49-F238E27FC236}">
              <a16:creationId xmlns="" xmlns:a16="http://schemas.microsoft.com/office/drawing/2014/main" id="{1385A5EF-0067-4FA8-8D8C-2842F553266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81" name="TextBox 1">
          <a:extLst>
            <a:ext uri="{FF2B5EF4-FFF2-40B4-BE49-F238E27FC236}">
              <a16:creationId xmlns="" xmlns:a16="http://schemas.microsoft.com/office/drawing/2014/main" id="{BA390878-E15B-48DC-A144-8A1DC12C215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82" name="TextBox 1">
          <a:extLst>
            <a:ext uri="{FF2B5EF4-FFF2-40B4-BE49-F238E27FC236}">
              <a16:creationId xmlns="" xmlns:a16="http://schemas.microsoft.com/office/drawing/2014/main" id="{7C315AFD-743D-41F3-9FEE-0E64BC70FB8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83" name="TextBox 1">
          <a:extLst>
            <a:ext uri="{FF2B5EF4-FFF2-40B4-BE49-F238E27FC236}">
              <a16:creationId xmlns="" xmlns:a16="http://schemas.microsoft.com/office/drawing/2014/main" id="{A5A725FE-7A2C-4FCC-A183-0D482CE5639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84" name="TextBox 1">
          <a:extLst>
            <a:ext uri="{FF2B5EF4-FFF2-40B4-BE49-F238E27FC236}">
              <a16:creationId xmlns="" xmlns:a16="http://schemas.microsoft.com/office/drawing/2014/main" id="{B7FF8ECC-A1E2-43FC-9127-5E6B0D96A95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85" name="TextBox 1">
          <a:extLst>
            <a:ext uri="{FF2B5EF4-FFF2-40B4-BE49-F238E27FC236}">
              <a16:creationId xmlns="" xmlns:a16="http://schemas.microsoft.com/office/drawing/2014/main" id="{AF8066A3-D8FC-4C97-82DC-9672764B63B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86" name="TextBox 1">
          <a:extLst>
            <a:ext uri="{FF2B5EF4-FFF2-40B4-BE49-F238E27FC236}">
              <a16:creationId xmlns="" xmlns:a16="http://schemas.microsoft.com/office/drawing/2014/main" id="{1F5FFA62-BB7C-433D-9D14-75197E214FE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87" name="TextBox 1">
          <a:extLst>
            <a:ext uri="{FF2B5EF4-FFF2-40B4-BE49-F238E27FC236}">
              <a16:creationId xmlns="" xmlns:a16="http://schemas.microsoft.com/office/drawing/2014/main" id="{C4F2FA02-8640-4E8A-B5F0-C89E7E5207C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88" name="TextBox 1">
          <a:extLst>
            <a:ext uri="{FF2B5EF4-FFF2-40B4-BE49-F238E27FC236}">
              <a16:creationId xmlns="" xmlns:a16="http://schemas.microsoft.com/office/drawing/2014/main" id="{7568776D-E710-439B-90AF-F62249CCD6B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89" name="TextBox 1">
          <a:extLst>
            <a:ext uri="{FF2B5EF4-FFF2-40B4-BE49-F238E27FC236}">
              <a16:creationId xmlns="" xmlns:a16="http://schemas.microsoft.com/office/drawing/2014/main" id="{ED36940E-B98A-448E-B8C1-2152AECAC94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90" name="TextBox 1">
          <a:extLst>
            <a:ext uri="{FF2B5EF4-FFF2-40B4-BE49-F238E27FC236}">
              <a16:creationId xmlns="" xmlns:a16="http://schemas.microsoft.com/office/drawing/2014/main" id="{5EB54BD0-8A4A-466E-8692-0E2C40CB89D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91" name="TextBox 1">
          <a:extLst>
            <a:ext uri="{FF2B5EF4-FFF2-40B4-BE49-F238E27FC236}">
              <a16:creationId xmlns="" xmlns:a16="http://schemas.microsoft.com/office/drawing/2014/main" id="{7F0A9C69-723A-49C7-AC4A-E7672207B9E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92" name="TextBox 1">
          <a:extLst>
            <a:ext uri="{FF2B5EF4-FFF2-40B4-BE49-F238E27FC236}">
              <a16:creationId xmlns="" xmlns:a16="http://schemas.microsoft.com/office/drawing/2014/main" id="{A62FC2A5-A417-4CD5-B33A-5EDD8ABC5E3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93" name="TextBox 1">
          <a:extLst>
            <a:ext uri="{FF2B5EF4-FFF2-40B4-BE49-F238E27FC236}">
              <a16:creationId xmlns="" xmlns:a16="http://schemas.microsoft.com/office/drawing/2014/main" id="{54DFD23C-A639-4889-955B-23570B1D02D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94" name="TextBox 1">
          <a:extLst>
            <a:ext uri="{FF2B5EF4-FFF2-40B4-BE49-F238E27FC236}">
              <a16:creationId xmlns="" xmlns:a16="http://schemas.microsoft.com/office/drawing/2014/main" id="{9BF6F18E-88F6-4ECC-BBF8-89314742F9A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95" name="TextBox 1">
          <a:extLst>
            <a:ext uri="{FF2B5EF4-FFF2-40B4-BE49-F238E27FC236}">
              <a16:creationId xmlns="" xmlns:a16="http://schemas.microsoft.com/office/drawing/2014/main" id="{F4F92221-83C0-49ED-8A6D-8B94A310049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96" name="TextBox 1">
          <a:extLst>
            <a:ext uri="{FF2B5EF4-FFF2-40B4-BE49-F238E27FC236}">
              <a16:creationId xmlns="" xmlns:a16="http://schemas.microsoft.com/office/drawing/2014/main" id="{AC3EBD1B-A8EF-4E19-97D1-A626F41ECA3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97" name="TextBox 1">
          <a:extLst>
            <a:ext uri="{FF2B5EF4-FFF2-40B4-BE49-F238E27FC236}">
              <a16:creationId xmlns="" xmlns:a16="http://schemas.microsoft.com/office/drawing/2014/main" id="{F04C556F-13BD-46D1-BE55-9CDD29494BE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98" name="TextBox 1">
          <a:extLst>
            <a:ext uri="{FF2B5EF4-FFF2-40B4-BE49-F238E27FC236}">
              <a16:creationId xmlns="" xmlns:a16="http://schemas.microsoft.com/office/drawing/2014/main" id="{A3BE8123-FA5C-4DD4-80FB-95DB83217DE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499" name="TextBox 1">
          <a:extLst>
            <a:ext uri="{FF2B5EF4-FFF2-40B4-BE49-F238E27FC236}">
              <a16:creationId xmlns="" xmlns:a16="http://schemas.microsoft.com/office/drawing/2014/main" id="{C7EC3CC3-0D83-4032-87D1-B0CDA07B5F2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00" name="TextBox 1">
          <a:extLst>
            <a:ext uri="{FF2B5EF4-FFF2-40B4-BE49-F238E27FC236}">
              <a16:creationId xmlns="" xmlns:a16="http://schemas.microsoft.com/office/drawing/2014/main" id="{F65A65A9-5E07-40C4-8D0D-14A8F2A2C47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01" name="TextBox 1">
          <a:extLst>
            <a:ext uri="{FF2B5EF4-FFF2-40B4-BE49-F238E27FC236}">
              <a16:creationId xmlns="" xmlns:a16="http://schemas.microsoft.com/office/drawing/2014/main" id="{3C2DA7DF-86D5-4E86-BE36-DA745D5EA25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02" name="TextBox 1">
          <a:extLst>
            <a:ext uri="{FF2B5EF4-FFF2-40B4-BE49-F238E27FC236}">
              <a16:creationId xmlns="" xmlns:a16="http://schemas.microsoft.com/office/drawing/2014/main" id="{1C6C633B-9E02-4146-9197-84622704007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03" name="TextBox 1">
          <a:extLst>
            <a:ext uri="{FF2B5EF4-FFF2-40B4-BE49-F238E27FC236}">
              <a16:creationId xmlns="" xmlns:a16="http://schemas.microsoft.com/office/drawing/2014/main" id="{8EC7E813-B393-4966-B266-E03E1211EAD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04" name="TextBox 1">
          <a:extLst>
            <a:ext uri="{FF2B5EF4-FFF2-40B4-BE49-F238E27FC236}">
              <a16:creationId xmlns="" xmlns:a16="http://schemas.microsoft.com/office/drawing/2014/main" id="{A261825E-1709-4822-848E-7A2B6DE60E3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05" name="TextBox 1">
          <a:extLst>
            <a:ext uri="{FF2B5EF4-FFF2-40B4-BE49-F238E27FC236}">
              <a16:creationId xmlns="" xmlns:a16="http://schemas.microsoft.com/office/drawing/2014/main" id="{EB6B6EFE-8910-4970-B8FD-2122B114DCD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06" name="TextBox 1">
          <a:extLst>
            <a:ext uri="{FF2B5EF4-FFF2-40B4-BE49-F238E27FC236}">
              <a16:creationId xmlns="" xmlns:a16="http://schemas.microsoft.com/office/drawing/2014/main" id="{2F1E05E8-6E2F-48D1-B3DE-BEB86D78559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07" name="TextBox 1">
          <a:extLst>
            <a:ext uri="{FF2B5EF4-FFF2-40B4-BE49-F238E27FC236}">
              <a16:creationId xmlns="" xmlns:a16="http://schemas.microsoft.com/office/drawing/2014/main" id="{D65B6DE4-148D-48FB-824A-4D6C4962AA1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08" name="TextBox 1">
          <a:extLst>
            <a:ext uri="{FF2B5EF4-FFF2-40B4-BE49-F238E27FC236}">
              <a16:creationId xmlns="" xmlns:a16="http://schemas.microsoft.com/office/drawing/2014/main" id="{F449EE70-79BF-40D3-842C-C7C91213C7D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09" name="TextBox 1">
          <a:extLst>
            <a:ext uri="{FF2B5EF4-FFF2-40B4-BE49-F238E27FC236}">
              <a16:creationId xmlns="" xmlns:a16="http://schemas.microsoft.com/office/drawing/2014/main" id="{5159F1F7-B06F-4EB3-93B2-7AD2BD74853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10" name="TextBox 1">
          <a:extLst>
            <a:ext uri="{FF2B5EF4-FFF2-40B4-BE49-F238E27FC236}">
              <a16:creationId xmlns="" xmlns:a16="http://schemas.microsoft.com/office/drawing/2014/main" id="{3B59B42C-78BD-48CA-A1B5-9541B179A36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11" name="TextBox 1">
          <a:extLst>
            <a:ext uri="{FF2B5EF4-FFF2-40B4-BE49-F238E27FC236}">
              <a16:creationId xmlns="" xmlns:a16="http://schemas.microsoft.com/office/drawing/2014/main" id="{2AD40C6A-EADE-4161-B525-99F2FF3C0E2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12" name="TextBox 1">
          <a:extLst>
            <a:ext uri="{FF2B5EF4-FFF2-40B4-BE49-F238E27FC236}">
              <a16:creationId xmlns="" xmlns:a16="http://schemas.microsoft.com/office/drawing/2014/main" id="{BF7150A5-928C-4B68-84D2-71B63350F27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13" name="TextBox 1">
          <a:extLst>
            <a:ext uri="{FF2B5EF4-FFF2-40B4-BE49-F238E27FC236}">
              <a16:creationId xmlns="" xmlns:a16="http://schemas.microsoft.com/office/drawing/2014/main" id="{CE0A9026-D4A6-42A5-81FD-7628E2D3796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14" name="TextBox 1">
          <a:extLst>
            <a:ext uri="{FF2B5EF4-FFF2-40B4-BE49-F238E27FC236}">
              <a16:creationId xmlns="" xmlns:a16="http://schemas.microsoft.com/office/drawing/2014/main" id="{C98C2CA5-85FA-442A-ACE8-2A24BE4D147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15" name="TextBox 1">
          <a:extLst>
            <a:ext uri="{FF2B5EF4-FFF2-40B4-BE49-F238E27FC236}">
              <a16:creationId xmlns="" xmlns:a16="http://schemas.microsoft.com/office/drawing/2014/main" id="{2C5DFAF9-81CF-4EBE-8DED-0F95E0D4073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16" name="TextBox 1">
          <a:extLst>
            <a:ext uri="{FF2B5EF4-FFF2-40B4-BE49-F238E27FC236}">
              <a16:creationId xmlns="" xmlns:a16="http://schemas.microsoft.com/office/drawing/2014/main" id="{D8F003F3-7202-46D3-B3E7-EFB01F28742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17" name="TextBox 1">
          <a:extLst>
            <a:ext uri="{FF2B5EF4-FFF2-40B4-BE49-F238E27FC236}">
              <a16:creationId xmlns="" xmlns:a16="http://schemas.microsoft.com/office/drawing/2014/main" id="{1EA5C562-BC7C-4461-9AA5-26418A057FD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18" name="TextBox 1">
          <a:extLst>
            <a:ext uri="{FF2B5EF4-FFF2-40B4-BE49-F238E27FC236}">
              <a16:creationId xmlns="" xmlns:a16="http://schemas.microsoft.com/office/drawing/2014/main" id="{DE02C035-82CF-401A-89E7-C89EB5EB1A0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19" name="TextBox 1">
          <a:extLst>
            <a:ext uri="{FF2B5EF4-FFF2-40B4-BE49-F238E27FC236}">
              <a16:creationId xmlns="" xmlns:a16="http://schemas.microsoft.com/office/drawing/2014/main" id="{7A2AC75D-1534-4512-B216-31DE0EE72A1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20" name="TextBox 1">
          <a:extLst>
            <a:ext uri="{FF2B5EF4-FFF2-40B4-BE49-F238E27FC236}">
              <a16:creationId xmlns="" xmlns:a16="http://schemas.microsoft.com/office/drawing/2014/main" id="{C57DF544-75E6-4397-9B17-3C7BF6CD6EC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21" name="TextBox 1">
          <a:extLst>
            <a:ext uri="{FF2B5EF4-FFF2-40B4-BE49-F238E27FC236}">
              <a16:creationId xmlns="" xmlns:a16="http://schemas.microsoft.com/office/drawing/2014/main" id="{4BD0767A-D65B-4BC9-A532-4DE00824AD9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22" name="TextBox 1">
          <a:extLst>
            <a:ext uri="{FF2B5EF4-FFF2-40B4-BE49-F238E27FC236}">
              <a16:creationId xmlns="" xmlns:a16="http://schemas.microsoft.com/office/drawing/2014/main" id="{A225F8A5-633A-44F8-9344-33303F3F748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23" name="TextBox 1">
          <a:extLst>
            <a:ext uri="{FF2B5EF4-FFF2-40B4-BE49-F238E27FC236}">
              <a16:creationId xmlns="" xmlns:a16="http://schemas.microsoft.com/office/drawing/2014/main" id="{AB9BB2C2-6C34-4E55-BA38-055524361F9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24" name="TextBox 1">
          <a:extLst>
            <a:ext uri="{FF2B5EF4-FFF2-40B4-BE49-F238E27FC236}">
              <a16:creationId xmlns="" xmlns:a16="http://schemas.microsoft.com/office/drawing/2014/main" id="{B9EB1A57-77A3-477A-AEA3-B16B299772D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25" name="TextBox 1">
          <a:extLst>
            <a:ext uri="{FF2B5EF4-FFF2-40B4-BE49-F238E27FC236}">
              <a16:creationId xmlns="" xmlns:a16="http://schemas.microsoft.com/office/drawing/2014/main" id="{E6A04408-1323-4166-BCE0-877607C32B8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26" name="TextBox 1">
          <a:extLst>
            <a:ext uri="{FF2B5EF4-FFF2-40B4-BE49-F238E27FC236}">
              <a16:creationId xmlns="" xmlns:a16="http://schemas.microsoft.com/office/drawing/2014/main" id="{C242FAFA-2F04-4D2E-9E3F-867E5FD8447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27" name="TextBox 1">
          <a:extLst>
            <a:ext uri="{FF2B5EF4-FFF2-40B4-BE49-F238E27FC236}">
              <a16:creationId xmlns="" xmlns:a16="http://schemas.microsoft.com/office/drawing/2014/main" id="{BE347649-400B-4F0B-A4F4-21C3BE2FB1A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28" name="TextBox 1">
          <a:extLst>
            <a:ext uri="{FF2B5EF4-FFF2-40B4-BE49-F238E27FC236}">
              <a16:creationId xmlns="" xmlns:a16="http://schemas.microsoft.com/office/drawing/2014/main" id="{46ED6347-75B7-42C8-8F60-23B771C1620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29" name="TextBox 1">
          <a:extLst>
            <a:ext uri="{FF2B5EF4-FFF2-40B4-BE49-F238E27FC236}">
              <a16:creationId xmlns="" xmlns:a16="http://schemas.microsoft.com/office/drawing/2014/main" id="{864D151E-7D20-438F-A38A-4517D6C861D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30" name="TextBox 1">
          <a:extLst>
            <a:ext uri="{FF2B5EF4-FFF2-40B4-BE49-F238E27FC236}">
              <a16:creationId xmlns="" xmlns:a16="http://schemas.microsoft.com/office/drawing/2014/main" id="{AF5354EE-1D4D-487F-9617-02538EE203B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31" name="TextBox 1">
          <a:extLst>
            <a:ext uri="{FF2B5EF4-FFF2-40B4-BE49-F238E27FC236}">
              <a16:creationId xmlns="" xmlns:a16="http://schemas.microsoft.com/office/drawing/2014/main" id="{12948B63-30FC-41E5-B5B3-C07597FD59A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32" name="TextBox 1">
          <a:extLst>
            <a:ext uri="{FF2B5EF4-FFF2-40B4-BE49-F238E27FC236}">
              <a16:creationId xmlns="" xmlns:a16="http://schemas.microsoft.com/office/drawing/2014/main" id="{55B4D170-DAAB-4793-973A-E8C83000667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33" name="TextBox 1">
          <a:extLst>
            <a:ext uri="{FF2B5EF4-FFF2-40B4-BE49-F238E27FC236}">
              <a16:creationId xmlns="" xmlns:a16="http://schemas.microsoft.com/office/drawing/2014/main" id="{1D918422-BCAA-4BC6-9F49-B31BBABE6DC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34" name="TextBox 1">
          <a:extLst>
            <a:ext uri="{FF2B5EF4-FFF2-40B4-BE49-F238E27FC236}">
              <a16:creationId xmlns="" xmlns:a16="http://schemas.microsoft.com/office/drawing/2014/main" id="{1D923D38-6290-4B89-827B-48863ACDAE3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35" name="TextBox 1">
          <a:extLst>
            <a:ext uri="{FF2B5EF4-FFF2-40B4-BE49-F238E27FC236}">
              <a16:creationId xmlns="" xmlns:a16="http://schemas.microsoft.com/office/drawing/2014/main" id="{015A73E7-1892-46AB-B539-B955D6DFE64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36" name="TextBox 1">
          <a:extLst>
            <a:ext uri="{FF2B5EF4-FFF2-40B4-BE49-F238E27FC236}">
              <a16:creationId xmlns="" xmlns:a16="http://schemas.microsoft.com/office/drawing/2014/main" id="{038AFBF9-7037-4200-AB94-19F11F92CF1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37" name="TextBox 1">
          <a:extLst>
            <a:ext uri="{FF2B5EF4-FFF2-40B4-BE49-F238E27FC236}">
              <a16:creationId xmlns="" xmlns:a16="http://schemas.microsoft.com/office/drawing/2014/main" id="{9B6441A8-DC17-46CC-BDC5-F0B162C42C4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38" name="TextBox 1">
          <a:extLst>
            <a:ext uri="{FF2B5EF4-FFF2-40B4-BE49-F238E27FC236}">
              <a16:creationId xmlns="" xmlns:a16="http://schemas.microsoft.com/office/drawing/2014/main" id="{277DB88C-058A-47FB-847E-8623C46226E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39" name="TextBox 1">
          <a:extLst>
            <a:ext uri="{FF2B5EF4-FFF2-40B4-BE49-F238E27FC236}">
              <a16:creationId xmlns="" xmlns:a16="http://schemas.microsoft.com/office/drawing/2014/main" id="{1AA8CBFA-8EBD-4C16-B304-9483DA44394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40" name="TextBox 1">
          <a:extLst>
            <a:ext uri="{FF2B5EF4-FFF2-40B4-BE49-F238E27FC236}">
              <a16:creationId xmlns="" xmlns:a16="http://schemas.microsoft.com/office/drawing/2014/main" id="{C8F0205D-CC11-4E32-91A0-A73611ECC9C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41" name="TextBox 1">
          <a:extLst>
            <a:ext uri="{FF2B5EF4-FFF2-40B4-BE49-F238E27FC236}">
              <a16:creationId xmlns="" xmlns:a16="http://schemas.microsoft.com/office/drawing/2014/main" id="{7351A420-ECDD-4BE1-A5CE-C2F699884AE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42" name="TextBox 1">
          <a:extLst>
            <a:ext uri="{FF2B5EF4-FFF2-40B4-BE49-F238E27FC236}">
              <a16:creationId xmlns="" xmlns:a16="http://schemas.microsoft.com/office/drawing/2014/main" id="{B73B3603-AA94-4E48-AF67-A9A961797FF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43" name="TextBox 1">
          <a:extLst>
            <a:ext uri="{FF2B5EF4-FFF2-40B4-BE49-F238E27FC236}">
              <a16:creationId xmlns="" xmlns:a16="http://schemas.microsoft.com/office/drawing/2014/main" id="{1689186D-E0BF-466A-81F5-27E2D846B98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44" name="TextBox 1">
          <a:extLst>
            <a:ext uri="{FF2B5EF4-FFF2-40B4-BE49-F238E27FC236}">
              <a16:creationId xmlns="" xmlns:a16="http://schemas.microsoft.com/office/drawing/2014/main" id="{D67871BB-00FE-47A3-BEA3-FDD0F893F47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45" name="TextBox 1">
          <a:extLst>
            <a:ext uri="{FF2B5EF4-FFF2-40B4-BE49-F238E27FC236}">
              <a16:creationId xmlns="" xmlns:a16="http://schemas.microsoft.com/office/drawing/2014/main" id="{CD4FE0FA-80E7-44A7-B3CC-F73A91462F4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46" name="TextBox 1">
          <a:extLst>
            <a:ext uri="{FF2B5EF4-FFF2-40B4-BE49-F238E27FC236}">
              <a16:creationId xmlns="" xmlns:a16="http://schemas.microsoft.com/office/drawing/2014/main" id="{40102472-308A-405B-88FD-6967D1E69ED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47" name="TextBox 1">
          <a:extLst>
            <a:ext uri="{FF2B5EF4-FFF2-40B4-BE49-F238E27FC236}">
              <a16:creationId xmlns="" xmlns:a16="http://schemas.microsoft.com/office/drawing/2014/main" id="{578CE469-AA78-43A3-96CE-C139DB65F9A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48" name="TextBox 1">
          <a:extLst>
            <a:ext uri="{FF2B5EF4-FFF2-40B4-BE49-F238E27FC236}">
              <a16:creationId xmlns="" xmlns:a16="http://schemas.microsoft.com/office/drawing/2014/main" id="{CF36DBB2-C5C2-426D-8921-C745DD69BB4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49" name="TextBox 1">
          <a:extLst>
            <a:ext uri="{FF2B5EF4-FFF2-40B4-BE49-F238E27FC236}">
              <a16:creationId xmlns="" xmlns:a16="http://schemas.microsoft.com/office/drawing/2014/main" id="{B0983C90-58A0-4874-8580-64EF6D7FEAD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50" name="TextBox 1">
          <a:extLst>
            <a:ext uri="{FF2B5EF4-FFF2-40B4-BE49-F238E27FC236}">
              <a16:creationId xmlns="" xmlns:a16="http://schemas.microsoft.com/office/drawing/2014/main" id="{A3320902-6663-45DD-83CC-F75A0DDE809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51" name="TextBox 1">
          <a:extLst>
            <a:ext uri="{FF2B5EF4-FFF2-40B4-BE49-F238E27FC236}">
              <a16:creationId xmlns="" xmlns:a16="http://schemas.microsoft.com/office/drawing/2014/main" id="{A9EB8968-3385-41C3-9546-836265986A9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52" name="TextBox 1">
          <a:extLst>
            <a:ext uri="{FF2B5EF4-FFF2-40B4-BE49-F238E27FC236}">
              <a16:creationId xmlns="" xmlns:a16="http://schemas.microsoft.com/office/drawing/2014/main" id="{FCEAF327-3E87-4189-A2BB-BA580F13F5B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53" name="TextBox 1">
          <a:extLst>
            <a:ext uri="{FF2B5EF4-FFF2-40B4-BE49-F238E27FC236}">
              <a16:creationId xmlns="" xmlns:a16="http://schemas.microsoft.com/office/drawing/2014/main" id="{891BEF9D-6451-4FF7-821A-F83FFC755FF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54" name="TextBox 1">
          <a:extLst>
            <a:ext uri="{FF2B5EF4-FFF2-40B4-BE49-F238E27FC236}">
              <a16:creationId xmlns="" xmlns:a16="http://schemas.microsoft.com/office/drawing/2014/main" id="{88BD9CD4-37B5-40B0-B8D2-5A5C26D467E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55" name="TextBox 1">
          <a:extLst>
            <a:ext uri="{FF2B5EF4-FFF2-40B4-BE49-F238E27FC236}">
              <a16:creationId xmlns="" xmlns:a16="http://schemas.microsoft.com/office/drawing/2014/main" id="{4182433D-929E-4F7F-BA47-F32225C3349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56" name="TextBox 1">
          <a:extLst>
            <a:ext uri="{FF2B5EF4-FFF2-40B4-BE49-F238E27FC236}">
              <a16:creationId xmlns="" xmlns:a16="http://schemas.microsoft.com/office/drawing/2014/main" id="{8D73E469-AAC5-4897-BB02-812C212B7F3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57" name="TextBox 1">
          <a:extLst>
            <a:ext uri="{FF2B5EF4-FFF2-40B4-BE49-F238E27FC236}">
              <a16:creationId xmlns="" xmlns:a16="http://schemas.microsoft.com/office/drawing/2014/main" id="{38675034-38B5-4AB4-A829-998F09E12B3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58" name="TextBox 1">
          <a:extLst>
            <a:ext uri="{FF2B5EF4-FFF2-40B4-BE49-F238E27FC236}">
              <a16:creationId xmlns="" xmlns:a16="http://schemas.microsoft.com/office/drawing/2014/main" id="{2CD84C1F-B0AA-44BE-9EB1-89932069D6E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59" name="TextBox 1">
          <a:extLst>
            <a:ext uri="{FF2B5EF4-FFF2-40B4-BE49-F238E27FC236}">
              <a16:creationId xmlns="" xmlns:a16="http://schemas.microsoft.com/office/drawing/2014/main" id="{037F3DD6-8871-46DA-BC8E-34BAD6BA4E4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60" name="TextBox 1">
          <a:extLst>
            <a:ext uri="{FF2B5EF4-FFF2-40B4-BE49-F238E27FC236}">
              <a16:creationId xmlns="" xmlns:a16="http://schemas.microsoft.com/office/drawing/2014/main" id="{6EC766D6-2ADA-4537-8009-BA5E4E3C86A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61" name="TextBox 1">
          <a:extLst>
            <a:ext uri="{FF2B5EF4-FFF2-40B4-BE49-F238E27FC236}">
              <a16:creationId xmlns="" xmlns:a16="http://schemas.microsoft.com/office/drawing/2014/main" id="{A4E7AFD4-E96C-4708-91CB-DB2E922A7C0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62" name="TextBox 1">
          <a:extLst>
            <a:ext uri="{FF2B5EF4-FFF2-40B4-BE49-F238E27FC236}">
              <a16:creationId xmlns="" xmlns:a16="http://schemas.microsoft.com/office/drawing/2014/main" id="{5BAFB38D-A803-49FB-97D2-5DDC1DEDECE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63" name="TextBox 1">
          <a:extLst>
            <a:ext uri="{FF2B5EF4-FFF2-40B4-BE49-F238E27FC236}">
              <a16:creationId xmlns="" xmlns:a16="http://schemas.microsoft.com/office/drawing/2014/main" id="{76C80C1A-5B89-46B5-9D9F-435AE9C92F0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64" name="TextBox 1">
          <a:extLst>
            <a:ext uri="{FF2B5EF4-FFF2-40B4-BE49-F238E27FC236}">
              <a16:creationId xmlns="" xmlns:a16="http://schemas.microsoft.com/office/drawing/2014/main" id="{B3EB3967-FFB7-4AA6-9790-90A94A7391A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65" name="TextBox 1">
          <a:extLst>
            <a:ext uri="{FF2B5EF4-FFF2-40B4-BE49-F238E27FC236}">
              <a16:creationId xmlns="" xmlns:a16="http://schemas.microsoft.com/office/drawing/2014/main" id="{5C4FEC98-48D6-4FFF-8D4A-3DE2DD9D54E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66" name="TextBox 1">
          <a:extLst>
            <a:ext uri="{FF2B5EF4-FFF2-40B4-BE49-F238E27FC236}">
              <a16:creationId xmlns="" xmlns:a16="http://schemas.microsoft.com/office/drawing/2014/main" id="{68CC9B43-A12E-4EB5-BA20-1131686285B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67" name="TextBox 1">
          <a:extLst>
            <a:ext uri="{FF2B5EF4-FFF2-40B4-BE49-F238E27FC236}">
              <a16:creationId xmlns="" xmlns:a16="http://schemas.microsoft.com/office/drawing/2014/main" id="{D3913A5F-5E9E-49CF-8595-0092E949E39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68" name="TextBox 1">
          <a:extLst>
            <a:ext uri="{FF2B5EF4-FFF2-40B4-BE49-F238E27FC236}">
              <a16:creationId xmlns="" xmlns:a16="http://schemas.microsoft.com/office/drawing/2014/main" id="{2BD5CED4-372B-41D1-8DE9-9C46DC61A8A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69" name="TextBox 1">
          <a:extLst>
            <a:ext uri="{FF2B5EF4-FFF2-40B4-BE49-F238E27FC236}">
              <a16:creationId xmlns="" xmlns:a16="http://schemas.microsoft.com/office/drawing/2014/main" id="{D441A996-0F7E-4EBD-8BD0-050BAC39F2E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70" name="TextBox 1">
          <a:extLst>
            <a:ext uri="{FF2B5EF4-FFF2-40B4-BE49-F238E27FC236}">
              <a16:creationId xmlns="" xmlns:a16="http://schemas.microsoft.com/office/drawing/2014/main" id="{6F5FE351-C2CD-419A-A866-0F30DDDE915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71" name="TextBox 1">
          <a:extLst>
            <a:ext uri="{FF2B5EF4-FFF2-40B4-BE49-F238E27FC236}">
              <a16:creationId xmlns="" xmlns:a16="http://schemas.microsoft.com/office/drawing/2014/main" id="{9E951AAF-5D1A-466A-989F-A7B32AC0AA5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72" name="TextBox 1">
          <a:extLst>
            <a:ext uri="{FF2B5EF4-FFF2-40B4-BE49-F238E27FC236}">
              <a16:creationId xmlns="" xmlns:a16="http://schemas.microsoft.com/office/drawing/2014/main" id="{B6E5B3DD-DFB2-4E0D-AB0D-743BAFDA390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73" name="TextBox 1">
          <a:extLst>
            <a:ext uri="{FF2B5EF4-FFF2-40B4-BE49-F238E27FC236}">
              <a16:creationId xmlns="" xmlns:a16="http://schemas.microsoft.com/office/drawing/2014/main" id="{4F983119-898B-4B94-97DE-D7AA050CEDD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74" name="TextBox 1">
          <a:extLst>
            <a:ext uri="{FF2B5EF4-FFF2-40B4-BE49-F238E27FC236}">
              <a16:creationId xmlns="" xmlns:a16="http://schemas.microsoft.com/office/drawing/2014/main" id="{EB4DBE85-9C1B-4409-ADC4-B079D0326B5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75" name="TextBox 1">
          <a:extLst>
            <a:ext uri="{FF2B5EF4-FFF2-40B4-BE49-F238E27FC236}">
              <a16:creationId xmlns="" xmlns:a16="http://schemas.microsoft.com/office/drawing/2014/main" id="{F22E3531-3689-4D81-A0E1-F3D1D8BAD86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76" name="TextBox 1">
          <a:extLst>
            <a:ext uri="{FF2B5EF4-FFF2-40B4-BE49-F238E27FC236}">
              <a16:creationId xmlns="" xmlns:a16="http://schemas.microsoft.com/office/drawing/2014/main" id="{65CDC57F-430C-49DA-9420-421726F0122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77" name="TextBox 1">
          <a:extLst>
            <a:ext uri="{FF2B5EF4-FFF2-40B4-BE49-F238E27FC236}">
              <a16:creationId xmlns="" xmlns:a16="http://schemas.microsoft.com/office/drawing/2014/main" id="{60844592-B45E-48CA-8617-0F4E8BEB828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78" name="TextBox 1">
          <a:extLst>
            <a:ext uri="{FF2B5EF4-FFF2-40B4-BE49-F238E27FC236}">
              <a16:creationId xmlns="" xmlns:a16="http://schemas.microsoft.com/office/drawing/2014/main" id="{EA9BE0F2-E1E9-4A76-B5DE-A8ABD27C4B3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79" name="TextBox 1">
          <a:extLst>
            <a:ext uri="{FF2B5EF4-FFF2-40B4-BE49-F238E27FC236}">
              <a16:creationId xmlns="" xmlns:a16="http://schemas.microsoft.com/office/drawing/2014/main" id="{1A8E8CE4-3DB9-4651-A921-2303ACBAEA8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80" name="TextBox 1">
          <a:extLst>
            <a:ext uri="{FF2B5EF4-FFF2-40B4-BE49-F238E27FC236}">
              <a16:creationId xmlns="" xmlns:a16="http://schemas.microsoft.com/office/drawing/2014/main" id="{04542D20-6BB9-4068-A22C-762DFCBC505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81" name="TextBox 1">
          <a:extLst>
            <a:ext uri="{FF2B5EF4-FFF2-40B4-BE49-F238E27FC236}">
              <a16:creationId xmlns="" xmlns:a16="http://schemas.microsoft.com/office/drawing/2014/main" id="{823A5462-CF15-43F8-BAF5-8E9E3E6962E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82" name="TextBox 1">
          <a:extLst>
            <a:ext uri="{FF2B5EF4-FFF2-40B4-BE49-F238E27FC236}">
              <a16:creationId xmlns="" xmlns:a16="http://schemas.microsoft.com/office/drawing/2014/main" id="{4342B4C8-7B66-4AF9-AF09-7211B0803CC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83" name="TextBox 1">
          <a:extLst>
            <a:ext uri="{FF2B5EF4-FFF2-40B4-BE49-F238E27FC236}">
              <a16:creationId xmlns="" xmlns:a16="http://schemas.microsoft.com/office/drawing/2014/main" id="{F961B930-D606-41AA-AB0D-383A4DBA623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84" name="TextBox 1">
          <a:extLst>
            <a:ext uri="{FF2B5EF4-FFF2-40B4-BE49-F238E27FC236}">
              <a16:creationId xmlns="" xmlns:a16="http://schemas.microsoft.com/office/drawing/2014/main" id="{914CF529-3D5A-4680-8965-38C24BBD108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85" name="TextBox 1">
          <a:extLst>
            <a:ext uri="{FF2B5EF4-FFF2-40B4-BE49-F238E27FC236}">
              <a16:creationId xmlns="" xmlns:a16="http://schemas.microsoft.com/office/drawing/2014/main" id="{B40FB3F8-6E3B-49A2-9548-D1DEBE540D2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86" name="TextBox 1">
          <a:extLst>
            <a:ext uri="{FF2B5EF4-FFF2-40B4-BE49-F238E27FC236}">
              <a16:creationId xmlns="" xmlns:a16="http://schemas.microsoft.com/office/drawing/2014/main" id="{71C72563-9D8E-4048-A787-E3D443399E3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87" name="TextBox 1">
          <a:extLst>
            <a:ext uri="{FF2B5EF4-FFF2-40B4-BE49-F238E27FC236}">
              <a16:creationId xmlns="" xmlns:a16="http://schemas.microsoft.com/office/drawing/2014/main" id="{6EF2467C-DCC7-4903-9141-67F297B2CDD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88" name="TextBox 1">
          <a:extLst>
            <a:ext uri="{FF2B5EF4-FFF2-40B4-BE49-F238E27FC236}">
              <a16:creationId xmlns="" xmlns:a16="http://schemas.microsoft.com/office/drawing/2014/main" id="{24A801DE-31AB-4918-8A21-61537F6F7D8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89" name="TextBox 1">
          <a:extLst>
            <a:ext uri="{FF2B5EF4-FFF2-40B4-BE49-F238E27FC236}">
              <a16:creationId xmlns="" xmlns:a16="http://schemas.microsoft.com/office/drawing/2014/main" id="{DB39ED73-5638-4E00-AC5E-D64F708C004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90" name="TextBox 1">
          <a:extLst>
            <a:ext uri="{FF2B5EF4-FFF2-40B4-BE49-F238E27FC236}">
              <a16:creationId xmlns="" xmlns:a16="http://schemas.microsoft.com/office/drawing/2014/main" id="{111283C5-CF9F-4F53-8A13-AD260EDE067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91" name="TextBox 1">
          <a:extLst>
            <a:ext uri="{FF2B5EF4-FFF2-40B4-BE49-F238E27FC236}">
              <a16:creationId xmlns="" xmlns:a16="http://schemas.microsoft.com/office/drawing/2014/main" id="{B3C94BE1-205B-4246-8BE7-BF8FF4BD7EC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92" name="TextBox 1">
          <a:extLst>
            <a:ext uri="{FF2B5EF4-FFF2-40B4-BE49-F238E27FC236}">
              <a16:creationId xmlns="" xmlns:a16="http://schemas.microsoft.com/office/drawing/2014/main" id="{B3BF99F0-62F3-430E-8289-B0DAEFF2361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93" name="TextBox 1">
          <a:extLst>
            <a:ext uri="{FF2B5EF4-FFF2-40B4-BE49-F238E27FC236}">
              <a16:creationId xmlns="" xmlns:a16="http://schemas.microsoft.com/office/drawing/2014/main" id="{C666F2E8-7D5F-4E5B-801F-A8A3F5FF948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94" name="TextBox 1">
          <a:extLst>
            <a:ext uri="{FF2B5EF4-FFF2-40B4-BE49-F238E27FC236}">
              <a16:creationId xmlns="" xmlns:a16="http://schemas.microsoft.com/office/drawing/2014/main" id="{1844AB24-6027-40EC-9B28-FB7F0C8E92F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95" name="TextBox 1">
          <a:extLst>
            <a:ext uri="{FF2B5EF4-FFF2-40B4-BE49-F238E27FC236}">
              <a16:creationId xmlns="" xmlns:a16="http://schemas.microsoft.com/office/drawing/2014/main" id="{2033A811-D34F-4E0D-BDAE-98B88D033D6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96" name="TextBox 1">
          <a:extLst>
            <a:ext uri="{FF2B5EF4-FFF2-40B4-BE49-F238E27FC236}">
              <a16:creationId xmlns="" xmlns:a16="http://schemas.microsoft.com/office/drawing/2014/main" id="{6DED113F-8670-43F9-A207-31A14F9C69B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97" name="TextBox 1">
          <a:extLst>
            <a:ext uri="{FF2B5EF4-FFF2-40B4-BE49-F238E27FC236}">
              <a16:creationId xmlns="" xmlns:a16="http://schemas.microsoft.com/office/drawing/2014/main" id="{CFC82E64-5EEA-4DF0-96DB-89966657150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98" name="TextBox 1">
          <a:extLst>
            <a:ext uri="{FF2B5EF4-FFF2-40B4-BE49-F238E27FC236}">
              <a16:creationId xmlns="" xmlns:a16="http://schemas.microsoft.com/office/drawing/2014/main" id="{50EBF783-7EE1-41B9-AA9B-D791590D6F2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599" name="TextBox 1">
          <a:extLst>
            <a:ext uri="{FF2B5EF4-FFF2-40B4-BE49-F238E27FC236}">
              <a16:creationId xmlns="" xmlns:a16="http://schemas.microsoft.com/office/drawing/2014/main" id="{B03C3685-25A7-4605-97B4-DAAD761AE81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00" name="TextBox 1">
          <a:extLst>
            <a:ext uri="{FF2B5EF4-FFF2-40B4-BE49-F238E27FC236}">
              <a16:creationId xmlns="" xmlns:a16="http://schemas.microsoft.com/office/drawing/2014/main" id="{77D23063-8C05-4953-8D02-CE694DFC6EE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01" name="TextBox 1">
          <a:extLst>
            <a:ext uri="{FF2B5EF4-FFF2-40B4-BE49-F238E27FC236}">
              <a16:creationId xmlns="" xmlns:a16="http://schemas.microsoft.com/office/drawing/2014/main" id="{FD05D30C-90DB-4009-B987-B8894795453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02" name="TextBox 1">
          <a:extLst>
            <a:ext uri="{FF2B5EF4-FFF2-40B4-BE49-F238E27FC236}">
              <a16:creationId xmlns="" xmlns:a16="http://schemas.microsoft.com/office/drawing/2014/main" id="{9BF5E692-CA00-4089-804D-99901046C43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03" name="TextBox 1">
          <a:extLst>
            <a:ext uri="{FF2B5EF4-FFF2-40B4-BE49-F238E27FC236}">
              <a16:creationId xmlns="" xmlns:a16="http://schemas.microsoft.com/office/drawing/2014/main" id="{9A0357C1-A18B-4C9D-A83C-4AEF3FF6A0D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04" name="TextBox 1">
          <a:extLst>
            <a:ext uri="{FF2B5EF4-FFF2-40B4-BE49-F238E27FC236}">
              <a16:creationId xmlns="" xmlns:a16="http://schemas.microsoft.com/office/drawing/2014/main" id="{1C9D3C5E-9E64-4B26-AFAE-E46B6651E75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05" name="TextBox 1">
          <a:extLst>
            <a:ext uri="{FF2B5EF4-FFF2-40B4-BE49-F238E27FC236}">
              <a16:creationId xmlns="" xmlns:a16="http://schemas.microsoft.com/office/drawing/2014/main" id="{9A7FFD4E-4F7C-4CA8-8756-E6064BD8F3B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06" name="TextBox 1">
          <a:extLst>
            <a:ext uri="{FF2B5EF4-FFF2-40B4-BE49-F238E27FC236}">
              <a16:creationId xmlns="" xmlns:a16="http://schemas.microsoft.com/office/drawing/2014/main" id="{F443221B-1739-430D-8A3B-3338B91A336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07" name="TextBox 1">
          <a:extLst>
            <a:ext uri="{FF2B5EF4-FFF2-40B4-BE49-F238E27FC236}">
              <a16:creationId xmlns="" xmlns:a16="http://schemas.microsoft.com/office/drawing/2014/main" id="{A94AF65B-6A84-404E-BC00-45DEB869078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08" name="TextBox 1">
          <a:extLst>
            <a:ext uri="{FF2B5EF4-FFF2-40B4-BE49-F238E27FC236}">
              <a16:creationId xmlns="" xmlns:a16="http://schemas.microsoft.com/office/drawing/2014/main" id="{8883D993-5E09-4F1F-BFAF-E997B994627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09" name="TextBox 1">
          <a:extLst>
            <a:ext uri="{FF2B5EF4-FFF2-40B4-BE49-F238E27FC236}">
              <a16:creationId xmlns="" xmlns:a16="http://schemas.microsoft.com/office/drawing/2014/main" id="{C04C5B17-4845-41A9-9D75-80DF59B6B03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10" name="TextBox 1">
          <a:extLst>
            <a:ext uri="{FF2B5EF4-FFF2-40B4-BE49-F238E27FC236}">
              <a16:creationId xmlns="" xmlns:a16="http://schemas.microsoft.com/office/drawing/2014/main" id="{31D0AB46-772F-4572-A003-BF59EF90057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11" name="TextBox 1">
          <a:extLst>
            <a:ext uri="{FF2B5EF4-FFF2-40B4-BE49-F238E27FC236}">
              <a16:creationId xmlns="" xmlns:a16="http://schemas.microsoft.com/office/drawing/2014/main" id="{3C2BECB7-7130-4DC8-B6CF-7107E3B88B8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12" name="TextBox 1">
          <a:extLst>
            <a:ext uri="{FF2B5EF4-FFF2-40B4-BE49-F238E27FC236}">
              <a16:creationId xmlns="" xmlns:a16="http://schemas.microsoft.com/office/drawing/2014/main" id="{3CC91B4B-C02B-4426-9691-6542222C3F8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13" name="TextBox 1">
          <a:extLst>
            <a:ext uri="{FF2B5EF4-FFF2-40B4-BE49-F238E27FC236}">
              <a16:creationId xmlns="" xmlns:a16="http://schemas.microsoft.com/office/drawing/2014/main" id="{34A7A9CE-92FC-424E-B6A6-6996B370190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14" name="TextBox 1">
          <a:extLst>
            <a:ext uri="{FF2B5EF4-FFF2-40B4-BE49-F238E27FC236}">
              <a16:creationId xmlns="" xmlns:a16="http://schemas.microsoft.com/office/drawing/2014/main" id="{56DED8F8-94B5-4DAC-9AB2-E21150CF516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15" name="TextBox 1">
          <a:extLst>
            <a:ext uri="{FF2B5EF4-FFF2-40B4-BE49-F238E27FC236}">
              <a16:creationId xmlns="" xmlns:a16="http://schemas.microsoft.com/office/drawing/2014/main" id="{AF15DDC1-7D04-4487-9CD6-D4D9D797FAF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16" name="TextBox 1">
          <a:extLst>
            <a:ext uri="{FF2B5EF4-FFF2-40B4-BE49-F238E27FC236}">
              <a16:creationId xmlns="" xmlns:a16="http://schemas.microsoft.com/office/drawing/2014/main" id="{01B8A672-17FC-4921-8915-C7886DF3858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17" name="TextBox 1">
          <a:extLst>
            <a:ext uri="{FF2B5EF4-FFF2-40B4-BE49-F238E27FC236}">
              <a16:creationId xmlns="" xmlns:a16="http://schemas.microsoft.com/office/drawing/2014/main" id="{A8703ABE-5B8A-4C2E-BF58-0BE95A6C4C1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18" name="TextBox 1">
          <a:extLst>
            <a:ext uri="{FF2B5EF4-FFF2-40B4-BE49-F238E27FC236}">
              <a16:creationId xmlns="" xmlns:a16="http://schemas.microsoft.com/office/drawing/2014/main" id="{13F44F63-FCB2-4599-A245-B181B06B443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19" name="TextBox 1">
          <a:extLst>
            <a:ext uri="{FF2B5EF4-FFF2-40B4-BE49-F238E27FC236}">
              <a16:creationId xmlns="" xmlns:a16="http://schemas.microsoft.com/office/drawing/2014/main" id="{1A4D3CEA-1DA6-4DA0-8B8F-71E47AEC48B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20" name="TextBox 1">
          <a:extLst>
            <a:ext uri="{FF2B5EF4-FFF2-40B4-BE49-F238E27FC236}">
              <a16:creationId xmlns="" xmlns:a16="http://schemas.microsoft.com/office/drawing/2014/main" id="{135B4053-CBC7-4B86-BD91-AEB93E97753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21" name="TextBox 1">
          <a:extLst>
            <a:ext uri="{FF2B5EF4-FFF2-40B4-BE49-F238E27FC236}">
              <a16:creationId xmlns="" xmlns:a16="http://schemas.microsoft.com/office/drawing/2014/main" id="{9D24A13F-398C-4DE1-9FD2-449AC70010C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22" name="TextBox 1">
          <a:extLst>
            <a:ext uri="{FF2B5EF4-FFF2-40B4-BE49-F238E27FC236}">
              <a16:creationId xmlns="" xmlns:a16="http://schemas.microsoft.com/office/drawing/2014/main" id="{95892752-2D55-4CE9-A098-AEE292AB8DD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23" name="TextBox 1">
          <a:extLst>
            <a:ext uri="{FF2B5EF4-FFF2-40B4-BE49-F238E27FC236}">
              <a16:creationId xmlns="" xmlns:a16="http://schemas.microsoft.com/office/drawing/2014/main" id="{5F8C4625-4E5D-4DCD-8200-AACD38578A2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24" name="TextBox 1">
          <a:extLst>
            <a:ext uri="{FF2B5EF4-FFF2-40B4-BE49-F238E27FC236}">
              <a16:creationId xmlns="" xmlns:a16="http://schemas.microsoft.com/office/drawing/2014/main" id="{322F0A11-23AE-44FA-A4AD-E9F82FD6800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25" name="TextBox 1">
          <a:extLst>
            <a:ext uri="{FF2B5EF4-FFF2-40B4-BE49-F238E27FC236}">
              <a16:creationId xmlns="" xmlns:a16="http://schemas.microsoft.com/office/drawing/2014/main" id="{9EC87120-2C68-4A43-85D5-3779CD1714F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26" name="TextBox 1">
          <a:extLst>
            <a:ext uri="{FF2B5EF4-FFF2-40B4-BE49-F238E27FC236}">
              <a16:creationId xmlns="" xmlns:a16="http://schemas.microsoft.com/office/drawing/2014/main" id="{5BEEDAE5-3481-44B6-9633-4105C115CB8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27" name="TextBox 1">
          <a:extLst>
            <a:ext uri="{FF2B5EF4-FFF2-40B4-BE49-F238E27FC236}">
              <a16:creationId xmlns="" xmlns:a16="http://schemas.microsoft.com/office/drawing/2014/main" id="{3BEB02E9-66BC-45CA-8B2F-B9BCBB9DEE9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28" name="TextBox 1">
          <a:extLst>
            <a:ext uri="{FF2B5EF4-FFF2-40B4-BE49-F238E27FC236}">
              <a16:creationId xmlns="" xmlns:a16="http://schemas.microsoft.com/office/drawing/2014/main" id="{7E45E0A0-B4E9-484A-9554-777ECA08A8C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29" name="TextBox 1">
          <a:extLst>
            <a:ext uri="{FF2B5EF4-FFF2-40B4-BE49-F238E27FC236}">
              <a16:creationId xmlns="" xmlns:a16="http://schemas.microsoft.com/office/drawing/2014/main" id="{084231D1-C710-4F97-90BA-C7DA7BD8470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30" name="TextBox 1">
          <a:extLst>
            <a:ext uri="{FF2B5EF4-FFF2-40B4-BE49-F238E27FC236}">
              <a16:creationId xmlns="" xmlns:a16="http://schemas.microsoft.com/office/drawing/2014/main" id="{0EBB9190-7EA0-40CF-B079-DF3EE30D7AA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31" name="TextBox 1">
          <a:extLst>
            <a:ext uri="{FF2B5EF4-FFF2-40B4-BE49-F238E27FC236}">
              <a16:creationId xmlns="" xmlns:a16="http://schemas.microsoft.com/office/drawing/2014/main" id="{8079374F-B431-4808-A6BA-E051D57266D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32" name="TextBox 1">
          <a:extLst>
            <a:ext uri="{FF2B5EF4-FFF2-40B4-BE49-F238E27FC236}">
              <a16:creationId xmlns="" xmlns:a16="http://schemas.microsoft.com/office/drawing/2014/main" id="{DEC0810F-7009-4FE4-B4F0-C17A9A21C44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33" name="TextBox 1">
          <a:extLst>
            <a:ext uri="{FF2B5EF4-FFF2-40B4-BE49-F238E27FC236}">
              <a16:creationId xmlns="" xmlns:a16="http://schemas.microsoft.com/office/drawing/2014/main" id="{F9D8EC53-42C7-4A05-ADAA-2D954721F54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34" name="TextBox 1">
          <a:extLst>
            <a:ext uri="{FF2B5EF4-FFF2-40B4-BE49-F238E27FC236}">
              <a16:creationId xmlns="" xmlns:a16="http://schemas.microsoft.com/office/drawing/2014/main" id="{07FFA831-BD17-4ECA-91E7-0C3128F5C1A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35" name="TextBox 1">
          <a:extLst>
            <a:ext uri="{FF2B5EF4-FFF2-40B4-BE49-F238E27FC236}">
              <a16:creationId xmlns="" xmlns:a16="http://schemas.microsoft.com/office/drawing/2014/main" id="{A49D3ED4-AC93-48B8-A205-21BBF8F485B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36" name="TextBox 1">
          <a:extLst>
            <a:ext uri="{FF2B5EF4-FFF2-40B4-BE49-F238E27FC236}">
              <a16:creationId xmlns="" xmlns:a16="http://schemas.microsoft.com/office/drawing/2014/main" id="{D9A6191C-B379-46CF-810E-EF79AFA0488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37" name="TextBox 1">
          <a:extLst>
            <a:ext uri="{FF2B5EF4-FFF2-40B4-BE49-F238E27FC236}">
              <a16:creationId xmlns="" xmlns:a16="http://schemas.microsoft.com/office/drawing/2014/main" id="{A4FCE9EC-F51C-4110-ADF3-977F912A996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38" name="TextBox 1">
          <a:extLst>
            <a:ext uri="{FF2B5EF4-FFF2-40B4-BE49-F238E27FC236}">
              <a16:creationId xmlns="" xmlns:a16="http://schemas.microsoft.com/office/drawing/2014/main" id="{52D0B0D6-988D-417E-8059-DEB887DE25D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39" name="TextBox 1">
          <a:extLst>
            <a:ext uri="{FF2B5EF4-FFF2-40B4-BE49-F238E27FC236}">
              <a16:creationId xmlns="" xmlns:a16="http://schemas.microsoft.com/office/drawing/2014/main" id="{4CEDFCAC-4F84-4F51-816C-58F0A82B4FA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40" name="TextBox 1">
          <a:extLst>
            <a:ext uri="{FF2B5EF4-FFF2-40B4-BE49-F238E27FC236}">
              <a16:creationId xmlns="" xmlns:a16="http://schemas.microsoft.com/office/drawing/2014/main" id="{19D5FF02-9EDE-4721-B8B3-2766DF42157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41" name="TextBox 1">
          <a:extLst>
            <a:ext uri="{FF2B5EF4-FFF2-40B4-BE49-F238E27FC236}">
              <a16:creationId xmlns="" xmlns:a16="http://schemas.microsoft.com/office/drawing/2014/main" id="{C667CCE2-E041-4444-8834-86F57129CED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42" name="TextBox 1">
          <a:extLst>
            <a:ext uri="{FF2B5EF4-FFF2-40B4-BE49-F238E27FC236}">
              <a16:creationId xmlns="" xmlns:a16="http://schemas.microsoft.com/office/drawing/2014/main" id="{A69B48BE-BD63-40FE-B114-9588C33A914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43" name="TextBox 1">
          <a:extLst>
            <a:ext uri="{FF2B5EF4-FFF2-40B4-BE49-F238E27FC236}">
              <a16:creationId xmlns="" xmlns:a16="http://schemas.microsoft.com/office/drawing/2014/main" id="{13B01E5E-C0DC-451A-A115-45457A25AAC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44" name="TextBox 1">
          <a:extLst>
            <a:ext uri="{FF2B5EF4-FFF2-40B4-BE49-F238E27FC236}">
              <a16:creationId xmlns="" xmlns:a16="http://schemas.microsoft.com/office/drawing/2014/main" id="{0C03B0CD-3E4F-4DDC-ADBB-C14FD5553A0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45" name="TextBox 1">
          <a:extLst>
            <a:ext uri="{FF2B5EF4-FFF2-40B4-BE49-F238E27FC236}">
              <a16:creationId xmlns="" xmlns:a16="http://schemas.microsoft.com/office/drawing/2014/main" id="{0DCAE63E-66BB-41DF-81D7-34997D4D1CB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46" name="TextBox 1">
          <a:extLst>
            <a:ext uri="{FF2B5EF4-FFF2-40B4-BE49-F238E27FC236}">
              <a16:creationId xmlns="" xmlns:a16="http://schemas.microsoft.com/office/drawing/2014/main" id="{7644216A-996C-4826-BB1B-CA65F4C6CD8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47" name="TextBox 1">
          <a:extLst>
            <a:ext uri="{FF2B5EF4-FFF2-40B4-BE49-F238E27FC236}">
              <a16:creationId xmlns="" xmlns:a16="http://schemas.microsoft.com/office/drawing/2014/main" id="{13A2A040-4599-4AAA-A924-9AEC3AC987C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48" name="TextBox 1">
          <a:extLst>
            <a:ext uri="{FF2B5EF4-FFF2-40B4-BE49-F238E27FC236}">
              <a16:creationId xmlns="" xmlns:a16="http://schemas.microsoft.com/office/drawing/2014/main" id="{647EB3E3-3B2C-452F-B4D7-3FDA64E0D8F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49" name="TextBox 1">
          <a:extLst>
            <a:ext uri="{FF2B5EF4-FFF2-40B4-BE49-F238E27FC236}">
              <a16:creationId xmlns="" xmlns:a16="http://schemas.microsoft.com/office/drawing/2014/main" id="{D716B86F-4D7C-4D29-9E42-C17876D2210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50" name="TextBox 1">
          <a:extLst>
            <a:ext uri="{FF2B5EF4-FFF2-40B4-BE49-F238E27FC236}">
              <a16:creationId xmlns="" xmlns:a16="http://schemas.microsoft.com/office/drawing/2014/main" id="{CD855DB6-3216-4CA6-B665-CA22B8B6169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51" name="TextBox 1">
          <a:extLst>
            <a:ext uri="{FF2B5EF4-FFF2-40B4-BE49-F238E27FC236}">
              <a16:creationId xmlns="" xmlns:a16="http://schemas.microsoft.com/office/drawing/2014/main" id="{C46938A2-52DC-4385-B6DE-A52E2D9DCCF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52" name="TextBox 1">
          <a:extLst>
            <a:ext uri="{FF2B5EF4-FFF2-40B4-BE49-F238E27FC236}">
              <a16:creationId xmlns="" xmlns:a16="http://schemas.microsoft.com/office/drawing/2014/main" id="{FCFE2191-7276-46E2-93FE-3E9F5EF29F5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53" name="TextBox 1">
          <a:extLst>
            <a:ext uri="{FF2B5EF4-FFF2-40B4-BE49-F238E27FC236}">
              <a16:creationId xmlns="" xmlns:a16="http://schemas.microsoft.com/office/drawing/2014/main" id="{2D033C8E-04B7-47BF-90CD-B731D637E1D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54" name="TextBox 1">
          <a:extLst>
            <a:ext uri="{FF2B5EF4-FFF2-40B4-BE49-F238E27FC236}">
              <a16:creationId xmlns="" xmlns:a16="http://schemas.microsoft.com/office/drawing/2014/main" id="{03351017-F2DE-48AB-B784-C59826E3FDC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55" name="TextBox 1">
          <a:extLst>
            <a:ext uri="{FF2B5EF4-FFF2-40B4-BE49-F238E27FC236}">
              <a16:creationId xmlns="" xmlns:a16="http://schemas.microsoft.com/office/drawing/2014/main" id="{A88798F6-8796-4B6D-8402-F5F227E5609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56" name="TextBox 1">
          <a:extLst>
            <a:ext uri="{FF2B5EF4-FFF2-40B4-BE49-F238E27FC236}">
              <a16:creationId xmlns="" xmlns:a16="http://schemas.microsoft.com/office/drawing/2014/main" id="{9950D817-9CB8-4359-BAC6-35E975DC791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57" name="TextBox 1">
          <a:extLst>
            <a:ext uri="{FF2B5EF4-FFF2-40B4-BE49-F238E27FC236}">
              <a16:creationId xmlns="" xmlns:a16="http://schemas.microsoft.com/office/drawing/2014/main" id="{19507334-887B-414A-A342-65DF4E4A2C3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58" name="TextBox 1">
          <a:extLst>
            <a:ext uri="{FF2B5EF4-FFF2-40B4-BE49-F238E27FC236}">
              <a16:creationId xmlns="" xmlns:a16="http://schemas.microsoft.com/office/drawing/2014/main" id="{7FF8DD41-2D68-44DF-89DD-61B01A5E2AE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59" name="TextBox 1">
          <a:extLst>
            <a:ext uri="{FF2B5EF4-FFF2-40B4-BE49-F238E27FC236}">
              <a16:creationId xmlns="" xmlns:a16="http://schemas.microsoft.com/office/drawing/2014/main" id="{83557195-065D-4A38-A8EC-AE3F5673DE3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60" name="TextBox 1">
          <a:extLst>
            <a:ext uri="{FF2B5EF4-FFF2-40B4-BE49-F238E27FC236}">
              <a16:creationId xmlns="" xmlns:a16="http://schemas.microsoft.com/office/drawing/2014/main" id="{3630114E-88E8-4218-8C72-95A757E604B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61" name="TextBox 1">
          <a:extLst>
            <a:ext uri="{FF2B5EF4-FFF2-40B4-BE49-F238E27FC236}">
              <a16:creationId xmlns="" xmlns:a16="http://schemas.microsoft.com/office/drawing/2014/main" id="{E9A3472F-AE26-4D45-9F4D-0607071C3A7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62" name="TextBox 1">
          <a:extLst>
            <a:ext uri="{FF2B5EF4-FFF2-40B4-BE49-F238E27FC236}">
              <a16:creationId xmlns="" xmlns:a16="http://schemas.microsoft.com/office/drawing/2014/main" id="{868F17CC-B6BA-4EBD-9830-68E5F8C70DE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63" name="TextBox 1">
          <a:extLst>
            <a:ext uri="{FF2B5EF4-FFF2-40B4-BE49-F238E27FC236}">
              <a16:creationId xmlns="" xmlns:a16="http://schemas.microsoft.com/office/drawing/2014/main" id="{1B02C28D-B791-4DBC-8932-50C3A9486AB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64" name="TextBox 1">
          <a:extLst>
            <a:ext uri="{FF2B5EF4-FFF2-40B4-BE49-F238E27FC236}">
              <a16:creationId xmlns="" xmlns:a16="http://schemas.microsoft.com/office/drawing/2014/main" id="{0A421631-F202-4B34-BA88-33F1B5C0DCD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65" name="TextBox 1">
          <a:extLst>
            <a:ext uri="{FF2B5EF4-FFF2-40B4-BE49-F238E27FC236}">
              <a16:creationId xmlns="" xmlns:a16="http://schemas.microsoft.com/office/drawing/2014/main" id="{7A030D7B-967E-4E79-B3B4-E1CBA94610C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66" name="TextBox 1">
          <a:extLst>
            <a:ext uri="{FF2B5EF4-FFF2-40B4-BE49-F238E27FC236}">
              <a16:creationId xmlns="" xmlns:a16="http://schemas.microsoft.com/office/drawing/2014/main" id="{B552DF26-9900-4A61-9F55-3B6207707C3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67" name="TextBox 1">
          <a:extLst>
            <a:ext uri="{FF2B5EF4-FFF2-40B4-BE49-F238E27FC236}">
              <a16:creationId xmlns="" xmlns:a16="http://schemas.microsoft.com/office/drawing/2014/main" id="{601BEE23-8050-45E7-B7AB-B5BEB56BBA4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68" name="TextBox 1">
          <a:extLst>
            <a:ext uri="{FF2B5EF4-FFF2-40B4-BE49-F238E27FC236}">
              <a16:creationId xmlns="" xmlns:a16="http://schemas.microsoft.com/office/drawing/2014/main" id="{3495EB5F-F467-4852-A873-B6C75D7EE25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69" name="TextBox 1">
          <a:extLst>
            <a:ext uri="{FF2B5EF4-FFF2-40B4-BE49-F238E27FC236}">
              <a16:creationId xmlns="" xmlns:a16="http://schemas.microsoft.com/office/drawing/2014/main" id="{581078B2-083A-47F0-8D98-7019B93304A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70" name="TextBox 1">
          <a:extLst>
            <a:ext uri="{FF2B5EF4-FFF2-40B4-BE49-F238E27FC236}">
              <a16:creationId xmlns="" xmlns:a16="http://schemas.microsoft.com/office/drawing/2014/main" id="{E1B497E3-FAAE-445C-A98B-FB640171DDF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71" name="TextBox 1">
          <a:extLst>
            <a:ext uri="{FF2B5EF4-FFF2-40B4-BE49-F238E27FC236}">
              <a16:creationId xmlns="" xmlns:a16="http://schemas.microsoft.com/office/drawing/2014/main" id="{72BF2C01-2854-45FF-98E4-911A0DE81CC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72" name="TextBox 1">
          <a:extLst>
            <a:ext uri="{FF2B5EF4-FFF2-40B4-BE49-F238E27FC236}">
              <a16:creationId xmlns="" xmlns:a16="http://schemas.microsoft.com/office/drawing/2014/main" id="{CABD56F6-94D0-4A5D-9ABA-01148F0C79D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73" name="TextBox 1">
          <a:extLst>
            <a:ext uri="{FF2B5EF4-FFF2-40B4-BE49-F238E27FC236}">
              <a16:creationId xmlns="" xmlns:a16="http://schemas.microsoft.com/office/drawing/2014/main" id="{5770B7EF-8F3C-47EB-B43E-E3B097254BFD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74" name="TextBox 1">
          <a:extLst>
            <a:ext uri="{FF2B5EF4-FFF2-40B4-BE49-F238E27FC236}">
              <a16:creationId xmlns="" xmlns:a16="http://schemas.microsoft.com/office/drawing/2014/main" id="{8B9EB158-81D7-4B1C-A63D-615059AF516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75" name="TextBox 1">
          <a:extLst>
            <a:ext uri="{FF2B5EF4-FFF2-40B4-BE49-F238E27FC236}">
              <a16:creationId xmlns="" xmlns:a16="http://schemas.microsoft.com/office/drawing/2014/main" id="{B7C55842-89D0-4374-ACEC-66066390F2C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76" name="TextBox 1">
          <a:extLst>
            <a:ext uri="{FF2B5EF4-FFF2-40B4-BE49-F238E27FC236}">
              <a16:creationId xmlns="" xmlns:a16="http://schemas.microsoft.com/office/drawing/2014/main" id="{88769FCB-5D14-49F7-A785-E3B872CC051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77" name="TextBox 1">
          <a:extLst>
            <a:ext uri="{FF2B5EF4-FFF2-40B4-BE49-F238E27FC236}">
              <a16:creationId xmlns="" xmlns:a16="http://schemas.microsoft.com/office/drawing/2014/main" id="{648455B4-6844-4429-9EAC-1F904178FF5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78" name="TextBox 1">
          <a:extLst>
            <a:ext uri="{FF2B5EF4-FFF2-40B4-BE49-F238E27FC236}">
              <a16:creationId xmlns="" xmlns:a16="http://schemas.microsoft.com/office/drawing/2014/main" id="{062C80F6-D776-466B-AAE4-32BCBF4D134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79" name="TextBox 1">
          <a:extLst>
            <a:ext uri="{FF2B5EF4-FFF2-40B4-BE49-F238E27FC236}">
              <a16:creationId xmlns="" xmlns:a16="http://schemas.microsoft.com/office/drawing/2014/main" id="{8A559551-CE7A-4A97-B6B0-98A817DABC8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80" name="TextBox 1">
          <a:extLst>
            <a:ext uri="{FF2B5EF4-FFF2-40B4-BE49-F238E27FC236}">
              <a16:creationId xmlns="" xmlns:a16="http://schemas.microsoft.com/office/drawing/2014/main" id="{8A7286EA-E0F8-4ECA-8910-4299C0FBDDF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81" name="TextBox 1">
          <a:extLst>
            <a:ext uri="{FF2B5EF4-FFF2-40B4-BE49-F238E27FC236}">
              <a16:creationId xmlns="" xmlns:a16="http://schemas.microsoft.com/office/drawing/2014/main" id="{2B817EB6-AAC0-4B0E-A63D-9544519A8FE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82" name="TextBox 1">
          <a:extLst>
            <a:ext uri="{FF2B5EF4-FFF2-40B4-BE49-F238E27FC236}">
              <a16:creationId xmlns="" xmlns:a16="http://schemas.microsoft.com/office/drawing/2014/main" id="{9DB802DD-30D0-47AA-A436-A8BAF4A2A02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83" name="TextBox 1">
          <a:extLst>
            <a:ext uri="{FF2B5EF4-FFF2-40B4-BE49-F238E27FC236}">
              <a16:creationId xmlns="" xmlns:a16="http://schemas.microsoft.com/office/drawing/2014/main" id="{E59A3DAC-8AF8-4D74-ADEB-0CB9D4CB4A1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84" name="TextBox 1">
          <a:extLst>
            <a:ext uri="{FF2B5EF4-FFF2-40B4-BE49-F238E27FC236}">
              <a16:creationId xmlns="" xmlns:a16="http://schemas.microsoft.com/office/drawing/2014/main" id="{5D478CA8-6E04-4191-A005-6485DAF5033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85" name="TextBox 1">
          <a:extLst>
            <a:ext uri="{FF2B5EF4-FFF2-40B4-BE49-F238E27FC236}">
              <a16:creationId xmlns="" xmlns:a16="http://schemas.microsoft.com/office/drawing/2014/main" id="{D91D02C4-00F9-476F-9917-3ECCBFA1474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86" name="TextBox 1">
          <a:extLst>
            <a:ext uri="{FF2B5EF4-FFF2-40B4-BE49-F238E27FC236}">
              <a16:creationId xmlns="" xmlns:a16="http://schemas.microsoft.com/office/drawing/2014/main" id="{F2BFB58D-BFEE-411D-B7AE-B5DDEBFB980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87" name="TextBox 1">
          <a:extLst>
            <a:ext uri="{FF2B5EF4-FFF2-40B4-BE49-F238E27FC236}">
              <a16:creationId xmlns="" xmlns:a16="http://schemas.microsoft.com/office/drawing/2014/main" id="{D5FFB05F-5FD4-48CF-BC47-14F862A4A18E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88" name="TextBox 1">
          <a:extLst>
            <a:ext uri="{FF2B5EF4-FFF2-40B4-BE49-F238E27FC236}">
              <a16:creationId xmlns="" xmlns:a16="http://schemas.microsoft.com/office/drawing/2014/main" id="{2BF236B9-3774-4122-BFD5-68B2579A0EDC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89" name="TextBox 1">
          <a:extLst>
            <a:ext uri="{FF2B5EF4-FFF2-40B4-BE49-F238E27FC236}">
              <a16:creationId xmlns="" xmlns:a16="http://schemas.microsoft.com/office/drawing/2014/main" id="{85848BAF-140C-4693-B3CF-A5F46D566A0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90" name="TextBox 1">
          <a:extLst>
            <a:ext uri="{FF2B5EF4-FFF2-40B4-BE49-F238E27FC236}">
              <a16:creationId xmlns="" xmlns:a16="http://schemas.microsoft.com/office/drawing/2014/main" id="{3F42385B-61B4-49BD-B889-A98B325D2F13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91" name="TextBox 1">
          <a:extLst>
            <a:ext uri="{FF2B5EF4-FFF2-40B4-BE49-F238E27FC236}">
              <a16:creationId xmlns="" xmlns:a16="http://schemas.microsoft.com/office/drawing/2014/main" id="{CD790030-F093-494C-84D1-65511176AD2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92" name="TextBox 1">
          <a:extLst>
            <a:ext uri="{FF2B5EF4-FFF2-40B4-BE49-F238E27FC236}">
              <a16:creationId xmlns="" xmlns:a16="http://schemas.microsoft.com/office/drawing/2014/main" id="{BEE668ED-9BA7-4248-8F34-28B5E00515E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93" name="TextBox 1">
          <a:extLst>
            <a:ext uri="{FF2B5EF4-FFF2-40B4-BE49-F238E27FC236}">
              <a16:creationId xmlns="" xmlns:a16="http://schemas.microsoft.com/office/drawing/2014/main" id="{14F9C687-0425-4838-A485-3F5FBD007F5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94" name="TextBox 1">
          <a:extLst>
            <a:ext uri="{FF2B5EF4-FFF2-40B4-BE49-F238E27FC236}">
              <a16:creationId xmlns="" xmlns:a16="http://schemas.microsoft.com/office/drawing/2014/main" id="{08BD52DC-62CA-4D9C-A89F-63FA517BF2F6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95" name="TextBox 1">
          <a:extLst>
            <a:ext uri="{FF2B5EF4-FFF2-40B4-BE49-F238E27FC236}">
              <a16:creationId xmlns="" xmlns:a16="http://schemas.microsoft.com/office/drawing/2014/main" id="{2DEA4008-25D1-465A-B83E-A53243A679B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96" name="TextBox 1">
          <a:extLst>
            <a:ext uri="{FF2B5EF4-FFF2-40B4-BE49-F238E27FC236}">
              <a16:creationId xmlns="" xmlns:a16="http://schemas.microsoft.com/office/drawing/2014/main" id="{B896DB20-549A-4900-AC04-19E1DE765E2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97" name="TextBox 1">
          <a:extLst>
            <a:ext uri="{FF2B5EF4-FFF2-40B4-BE49-F238E27FC236}">
              <a16:creationId xmlns="" xmlns:a16="http://schemas.microsoft.com/office/drawing/2014/main" id="{ED502F7A-3731-4DD8-B590-373B10923F5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98" name="TextBox 1">
          <a:extLst>
            <a:ext uri="{FF2B5EF4-FFF2-40B4-BE49-F238E27FC236}">
              <a16:creationId xmlns="" xmlns:a16="http://schemas.microsoft.com/office/drawing/2014/main" id="{8C17B77F-9842-4BCD-B247-6832AAE7989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699" name="TextBox 1">
          <a:extLst>
            <a:ext uri="{FF2B5EF4-FFF2-40B4-BE49-F238E27FC236}">
              <a16:creationId xmlns="" xmlns:a16="http://schemas.microsoft.com/office/drawing/2014/main" id="{EEFF8753-48C8-47A8-985D-67389A6B226F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700" name="TextBox 1">
          <a:extLst>
            <a:ext uri="{FF2B5EF4-FFF2-40B4-BE49-F238E27FC236}">
              <a16:creationId xmlns="" xmlns:a16="http://schemas.microsoft.com/office/drawing/2014/main" id="{0BE857FC-4D3E-4CDA-9185-FF2CEB074B3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701" name="TextBox 1">
          <a:extLst>
            <a:ext uri="{FF2B5EF4-FFF2-40B4-BE49-F238E27FC236}">
              <a16:creationId xmlns="" xmlns:a16="http://schemas.microsoft.com/office/drawing/2014/main" id="{3D4CFB67-BA8C-4CD9-ADE4-38FAFE11BF97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702" name="TextBox 1">
          <a:extLst>
            <a:ext uri="{FF2B5EF4-FFF2-40B4-BE49-F238E27FC236}">
              <a16:creationId xmlns="" xmlns:a16="http://schemas.microsoft.com/office/drawing/2014/main" id="{4BCEB908-8F13-444C-AA37-C39B2B0A83A2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703" name="TextBox 1">
          <a:extLst>
            <a:ext uri="{FF2B5EF4-FFF2-40B4-BE49-F238E27FC236}">
              <a16:creationId xmlns="" xmlns:a16="http://schemas.microsoft.com/office/drawing/2014/main" id="{5383A0A2-2D83-4451-A256-D2EA1DE71AF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704" name="TextBox 1">
          <a:extLst>
            <a:ext uri="{FF2B5EF4-FFF2-40B4-BE49-F238E27FC236}">
              <a16:creationId xmlns="" xmlns:a16="http://schemas.microsoft.com/office/drawing/2014/main" id="{936A5EB1-0125-4D45-B292-03C102CBDF4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705" name="TextBox 1">
          <a:extLst>
            <a:ext uri="{FF2B5EF4-FFF2-40B4-BE49-F238E27FC236}">
              <a16:creationId xmlns="" xmlns:a16="http://schemas.microsoft.com/office/drawing/2014/main" id="{23EEA53B-221A-4F1C-8F96-1C149C3D13A0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706" name="TextBox 1">
          <a:extLst>
            <a:ext uri="{FF2B5EF4-FFF2-40B4-BE49-F238E27FC236}">
              <a16:creationId xmlns="" xmlns:a16="http://schemas.microsoft.com/office/drawing/2014/main" id="{128E2B08-0013-4C86-8298-B29483DD6A5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707" name="TextBox 1">
          <a:extLst>
            <a:ext uri="{FF2B5EF4-FFF2-40B4-BE49-F238E27FC236}">
              <a16:creationId xmlns="" xmlns:a16="http://schemas.microsoft.com/office/drawing/2014/main" id="{F7191E9E-8DE2-4BD5-86E6-3C89499F8C1A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708" name="TextBox 1">
          <a:extLst>
            <a:ext uri="{FF2B5EF4-FFF2-40B4-BE49-F238E27FC236}">
              <a16:creationId xmlns="" xmlns:a16="http://schemas.microsoft.com/office/drawing/2014/main" id="{4E7F0780-30FC-44A2-8082-0F74823B0D2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709" name="TextBox 1">
          <a:extLst>
            <a:ext uri="{FF2B5EF4-FFF2-40B4-BE49-F238E27FC236}">
              <a16:creationId xmlns="" xmlns:a16="http://schemas.microsoft.com/office/drawing/2014/main" id="{CA607409-AF4F-47ED-9560-C79CFFB0AB7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710" name="TextBox 1">
          <a:extLst>
            <a:ext uri="{FF2B5EF4-FFF2-40B4-BE49-F238E27FC236}">
              <a16:creationId xmlns="" xmlns:a16="http://schemas.microsoft.com/office/drawing/2014/main" id="{2B1FD713-349C-4596-B3EE-C4AEE76E3D65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711" name="TextBox 1">
          <a:extLst>
            <a:ext uri="{FF2B5EF4-FFF2-40B4-BE49-F238E27FC236}">
              <a16:creationId xmlns="" xmlns:a16="http://schemas.microsoft.com/office/drawing/2014/main" id="{38570B59-C38A-485A-AE6A-B453952C04EB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712" name="TextBox 1">
          <a:extLst>
            <a:ext uri="{FF2B5EF4-FFF2-40B4-BE49-F238E27FC236}">
              <a16:creationId xmlns="" xmlns:a16="http://schemas.microsoft.com/office/drawing/2014/main" id="{2E4053C9-4E94-4FAD-ADDF-AAB252893AA1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713" name="TextBox 1">
          <a:extLst>
            <a:ext uri="{FF2B5EF4-FFF2-40B4-BE49-F238E27FC236}">
              <a16:creationId xmlns="" xmlns:a16="http://schemas.microsoft.com/office/drawing/2014/main" id="{50118071-0050-4D1B-AFCF-FC195F77C97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714" name="TextBox 1">
          <a:extLst>
            <a:ext uri="{FF2B5EF4-FFF2-40B4-BE49-F238E27FC236}">
              <a16:creationId xmlns="" xmlns:a16="http://schemas.microsoft.com/office/drawing/2014/main" id="{BF233063-560E-4C03-86A2-C559FD94D648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715" name="TextBox 1">
          <a:extLst>
            <a:ext uri="{FF2B5EF4-FFF2-40B4-BE49-F238E27FC236}">
              <a16:creationId xmlns="" xmlns:a16="http://schemas.microsoft.com/office/drawing/2014/main" id="{A7934645-BF85-43E6-B2F7-215627865A64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770</xdr:row>
      <xdr:rowOff>0</xdr:rowOff>
    </xdr:from>
    <xdr:ext cx="184731" cy="264560"/>
    <xdr:sp macro="" textlink="">
      <xdr:nvSpPr>
        <xdr:cNvPr id="1716" name="TextBox 1">
          <a:extLst>
            <a:ext uri="{FF2B5EF4-FFF2-40B4-BE49-F238E27FC236}">
              <a16:creationId xmlns="" xmlns:a16="http://schemas.microsoft.com/office/drawing/2014/main" id="{CBFA603E-9116-43CA-B533-9C63E103F9F9}"/>
            </a:ext>
          </a:extLst>
        </xdr:cNvPr>
        <xdr:cNvSpPr txBox="1"/>
      </xdr:nvSpPr>
      <xdr:spPr>
        <a:xfrm>
          <a:off x="2305050" y="27784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17" name="TextBox 1">
          <a:extLst>
            <a:ext uri="{FF2B5EF4-FFF2-40B4-BE49-F238E27FC236}">
              <a16:creationId xmlns="" xmlns:a16="http://schemas.microsoft.com/office/drawing/2014/main" id="{2B36D090-B00E-4D50-9982-7B58CA0942D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18" name="TextBox 1">
          <a:extLst>
            <a:ext uri="{FF2B5EF4-FFF2-40B4-BE49-F238E27FC236}">
              <a16:creationId xmlns="" xmlns:a16="http://schemas.microsoft.com/office/drawing/2014/main" id="{63AA22D4-218C-4997-9A24-6F530B3FB16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19" name="TextBox 1">
          <a:extLst>
            <a:ext uri="{FF2B5EF4-FFF2-40B4-BE49-F238E27FC236}">
              <a16:creationId xmlns="" xmlns:a16="http://schemas.microsoft.com/office/drawing/2014/main" id="{96CB7BAB-1379-44C8-8AA5-6873491BEB9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20" name="TextBox 1">
          <a:extLst>
            <a:ext uri="{FF2B5EF4-FFF2-40B4-BE49-F238E27FC236}">
              <a16:creationId xmlns="" xmlns:a16="http://schemas.microsoft.com/office/drawing/2014/main" id="{6F2A8C71-068A-4B97-A5E1-B586CACA190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21" name="TextBox 1">
          <a:extLst>
            <a:ext uri="{FF2B5EF4-FFF2-40B4-BE49-F238E27FC236}">
              <a16:creationId xmlns="" xmlns:a16="http://schemas.microsoft.com/office/drawing/2014/main" id="{1525AABE-30DC-48C1-908C-1B7A723EC65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22" name="TextBox 1">
          <a:extLst>
            <a:ext uri="{FF2B5EF4-FFF2-40B4-BE49-F238E27FC236}">
              <a16:creationId xmlns="" xmlns:a16="http://schemas.microsoft.com/office/drawing/2014/main" id="{C43A0C2F-B412-42DA-AB0D-9E82B3192A4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23" name="TextBox 1">
          <a:extLst>
            <a:ext uri="{FF2B5EF4-FFF2-40B4-BE49-F238E27FC236}">
              <a16:creationId xmlns="" xmlns:a16="http://schemas.microsoft.com/office/drawing/2014/main" id="{B3640232-CB4F-4E64-9213-367712CC956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24" name="TextBox 1">
          <a:extLst>
            <a:ext uri="{FF2B5EF4-FFF2-40B4-BE49-F238E27FC236}">
              <a16:creationId xmlns="" xmlns:a16="http://schemas.microsoft.com/office/drawing/2014/main" id="{6DB4DA70-08EF-42DC-8F98-7679DF47BA0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25" name="TextBox 1">
          <a:extLst>
            <a:ext uri="{FF2B5EF4-FFF2-40B4-BE49-F238E27FC236}">
              <a16:creationId xmlns="" xmlns:a16="http://schemas.microsoft.com/office/drawing/2014/main" id="{F7DD3640-0D74-425E-80CA-A775D5DDC9F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26" name="TextBox 1">
          <a:extLst>
            <a:ext uri="{FF2B5EF4-FFF2-40B4-BE49-F238E27FC236}">
              <a16:creationId xmlns="" xmlns:a16="http://schemas.microsoft.com/office/drawing/2014/main" id="{C4BC34AB-3F17-4FD7-81F7-B2E7CC520F6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27" name="TextBox 1">
          <a:extLst>
            <a:ext uri="{FF2B5EF4-FFF2-40B4-BE49-F238E27FC236}">
              <a16:creationId xmlns="" xmlns:a16="http://schemas.microsoft.com/office/drawing/2014/main" id="{6EED8774-D9A7-4E55-A07E-9F2526E8696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28" name="TextBox 1">
          <a:extLst>
            <a:ext uri="{FF2B5EF4-FFF2-40B4-BE49-F238E27FC236}">
              <a16:creationId xmlns="" xmlns:a16="http://schemas.microsoft.com/office/drawing/2014/main" id="{E071BEB7-C572-4A78-9D8F-8D18E524DFB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29" name="TextBox 1">
          <a:extLst>
            <a:ext uri="{FF2B5EF4-FFF2-40B4-BE49-F238E27FC236}">
              <a16:creationId xmlns="" xmlns:a16="http://schemas.microsoft.com/office/drawing/2014/main" id="{0862FFAF-86BE-4A03-967A-0C2984D6C85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30" name="TextBox 1">
          <a:extLst>
            <a:ext uri="{FF2B5EF4-FFF2-40B4-BE49-F238E27FC236}">
              <a16:creationId xmlns="" xmlns:a16="http://schemas.microsoft.com/office/drawing/2014/main" id="{6DD3ADB6-CDCC-4FEA-8C9C-43016879A65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31" name="TextBox 1">
          <a:extLst>
            <a:ext uri="{FF2B5EF4-FFF2-40B4-BE49-F238E27FC236}">
              <a16:creationId xmlns="" xmlns:a16="http://schemas.microsoft.com/office/drawing/2014/main" id="{717BB86C-B8FC-4BB5-A289-F34B1F20954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32" name="TextBox 1">
          <a:extLst>
            <a:ext uri="{FF2B5EF4-FFF2-40B4-BE49-F238E27FC236}">
              <a16:creationId xmlns="" xmlns:a16="http://schemas.microsoft.com/office/drawing/2014/main" id="{CDF93F51-EE9B-4C64-A1ED-E9FC7938AB0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33" name="TextBox 1">
          <a:extLst>
            <a:ext uri="{FF2B5EF4-FFF2-40B4-BE49-F238E27FC236}">
              <a16:creationId xmlns="" xmlns:a16="http://schemas.microsoft.com/office/drawing/2014/main" id="{BE3E3116-6657-4178-9ACC-F655058D58F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34" name="TextBox 1">
          <a:extLst>
            <a:ext uri="{FF2B5EF4-FFF2-40B4-BE49-F238E27FC236}">
              <a16:creationId xmlns="" xmlns:a16="http://schemas.microsoft.com/office/drawing/2014/main" id="{43128402-9C41-4F63-A407-2214FD802AC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35" name="TextBox 1">
          <a:extLst>
            <a:ext uri="{FF2B5EF4-FFF2-40B4-BE49-F238E27FC236}">
              <a16:creationId xmlns="" xmlns:a16="http://schemas.microsoft.com/office/drawing/2014/main" id="{62B9D6F2-7643-4DC1-AB6E-F480EC60054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36" name="TextBox 1">
          <a:extLst>
            <a:ext uri="{FF2B5EF4-FFF2-40B4-BE49-F238E27FC236}">
              <a16:creationId xmlns="" xmlns:a16="http://schemas.microsoft.com/office/drawing/2014/main" id="{BDAA4A3A-4362-43DD-9784-38C2DA2C95F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37" name="TextBox 1">
          <a:extLst>
            <a:ext uri="{FF2B5EF4-FFF2-40B4-BE49-F238E27FC236}">
              <a16:creationId xmlns="" xmlns:a16="http://schemas.microsoft.com/office/drawing/2014/main" id="{4C7212BA-C803-420F-A5D6-A795F5AD8FE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38" name="TextBox 1">
          <a:extLst>
            <a:ext uri="{FF2B5EF4-FFF2-40B4-BE49-F238E27FC236}">
              <a16:creationId xmlns="" xmlns:a16="http://schemas.microsoft.com/office/drawing/2014/main" id="{1FB850FA-1B6C-47C1-882C-FF44A3A8F20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39" name="TextBox 1">
          <a:extLst>
            <a:ext uri="{FF2B5EF4-FFF2-40B4-BE49-F238E27FC236}">
              <a16:creationId xmlns="" xmlns:a16="http://schemas.microsoft.com/office/drawing/2014/main" id="{404D4B35-9070-4698-B7C0-60F844142FE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40" name="TextBox 1">
          <a:extLst>
            <a:ext uri="{FF2B5EF4-FFF2-40B4-BE49-F238E27FC236}">
              <a16:creationId xmlns="" xmlns:a16="http://schemas.microsoft.com/office/drawing/2014/main" id="{4876432D-60DC-4177-A086-E17169A3AEC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41" name="TextBox 1">
          <a:extLst>
            <a:ext uri="{FF2B5EF4-FFF2-40B4-BE49-F238E27FC236}">
              <a16:creationId xmlns="" xmlns:a16="http://schemas.microsoft.com/office/drawing/2014/main" id="{056CDE0A-B708-4F61-9EC5-BCE790EE137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42" name="TextBox 1">
          <a:extLst>
            <a:ext uri="{FF2B5EF4-FFF2-40B4-BE49-F238E27FC236}">
              <a16:creationId xmlns="" xmlns:a16="http://schemas.microsoft.com/office/drawing/2014/main" id="{E9BC3589-7B65-4DDF-9A02-DA61BB6E321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43" name="TextBox 1">
          <a:extLst>
            <a:ext uri="{FF2B5EF4-FFF2-40B4-BE49-F238E27FC236}">
              <a16:creationId xmlns="" xmlns:a16="http://schemas.microsoft.com/office/drawing/2014/main" id="{61000563-D393-428E-8D06-6BA43DBE71D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44" name="TextBox 1">
          <a:extLst>
            <a:ext uri="{FF2B5EF4-FFF2-40B4-BE49-F238E27FC236}">
              <a16:creationId xmlns="" xmlns:a16="http://schemas.microsoft.com/office/drawing/2014/main" id="{01440C97-9CD6-41EB-A063-A77D5CC314C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45" name="TextBox 1">
          <a:extLst>
            <a:ext uri="{FF2B5EF4-FFF2-40B4-BE49-F238E27FC236}">
              <a16:creationId xmlns="" xmlns:a16="http://schemas.microsoft.com/office/drawing/2014/main" id="{09CB434B-DF86-4E44-A0D3-B5A7CF2BBB4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46" name="TextBox 1">
          <a:extLst>
            <a:ext uri="{FF2B5EF4-FFF2-40B4-BE49-F238E27FC236}">
              <a16:creationId xmlns="" xmlns:a16="http://schemas.microsoft.com/office/drawing/2014/main" id="{78FAB457-537C-41F8-A68A-BE027162EF8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47" name="TextBox 1">
          <a:extLst>
            <a:ext uri="{FF2B5EF4-FFF2-40B4-BE49-F238E27FC236}">
              <a16:creationId xmlns="" xmlns:a16="http://schemas.microsoft.com/office/drawing/2014/main" id="{46B51428-BD4A-4282-ABD1-788C90271AD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48" name="TextBox 1">
          <a:extLst>
            <a:ext uri="{FF2B5EF4-FFF2-40B4-BE49-F238E27FC236}">
              <a16:creationId xmlns="" xmlns:a16="http://schemas.microsoft.com/office/drawing/2014/main" id="{A83B441A-243A-4279-A416-22DFD243385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49" name="TextBox 1">
          <a:extLst>
            <a:ext uri="{FF2B5EF4-FFF2-40B4-BE49-F238E27FC236}">
              <a16:creationId xmlns="" xmlns:a16="http://schemas.microsoft.com/office/drawing/2014/main" id="{AC856EA6-7B46-4D5A-8F2E-F06C19F872C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50" name="TextBox 1">
          <a:extLst>
            <a:ext uri="{FF2B5EF4-FFF2-40B4-BE49-F238E27FC236}">
              <a16:creationId xmlns="" xmlns:a16="http://schemas.microsoft.com/office/drawing/2014/main" id="{436502C5-7427-4F85-BD31-B8E4F6C17FA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51" name="TextBox 1">
          <a:extLst>
            <a:ext uri="{FF2B5EF4-FFF2-40B4-BE49-F238E27FC236}">
              <a16:creationId xmlns="" xmlns:a16="http://schemas.microsoft.com/office/drawing/2014/main" id="{F76A940A-64BB-45E6-8ED0-34FCCA365FC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52" name="TextBox 1">
          <a:extLst>
            <a:ext uri="{FF2B5EF4-FFF2-40B4-BE49-F238E27FC236}">
              <a16:creationId xmlns="" xmlns:a16="http://schemas.microsoft.com/office/drawing/2014/main" id="{4B82B59C-D081-4464-A1FF-8264615F9B5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53" name="TextBox 1">
          <a:extLst>
            <a:ext uri="{FF2B5EF4-FFF2-40B4-BE49-F238E27FC236}">
              <a16:creationId xmlns="" xmlns:a16="http://schemas.microsoft.com/office/drawing/2014/main" id="{0BB56DB6-30CB-4C9D-9381-8A3B0111EBC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54" name="TextBox 1">
          <a:extLst>
            <a:ext uri="{FF2B5EF4-FFF2-40B4-BE49-F238E27FC236}">
              <a16:creationId xmlns="" xmlns:a16="http://schemas.microsoft.com/office/drawing/2014/main" id="{13E13A72-FBD4-4CC3-8427-27DBAE386EF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55" name="TextBox 1">
          <a:extLst>
            <a:ext uri="{FF2B5EF4-FFF2-40B4-BE49-F238E27FC236}">
              <a16:creationId xmlns="" xmlns:a16="http://schemas.microsoft.com/office/drawing/2014/main" id="{3BF7D1F9-388A-4190-9D96-80D3BDD6AE6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56" name="TextBox 1">
          <a:extLst>
            <a:ext uri="{FF2B5EF4-FFF2-40B4-BE49-F238E27FC236}">
              <a16:creationId xmlns="" xmlns:a16="http://schemas.microsoft.com/office/drawing/2014/main" id="{2D2F5A13-139C-4AA0-ACF8-7AF0DE457A2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57" name="TextBox 1">
          <a:extLst>
            <a:ext uri="{FF2B5EF4-FFF2-40B4-BE49-F238E27FC236}">
              <a16:creationId xmlns="" xmlns:a16="http://schemas.microsoft.com/office/drawing/2014/main" id="{CF345B51-38AE-4CEE-B753-138D32E8C2A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58" name="TextBox 1">
          <a:extLst>
            <a:ext uri="{FF2B5EF4-FFF2-40B4-BE49-F238E27FC236}">
              <a16:creationId xmlns="" xmlns:a16="http://schemas.microsoft.com/office/drawing/2014/main" id="{56FAB514-E35A-4C1E-992F-34E7745865D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59" name="TextBox 1">
          <a:extLst>
            <a:ext uri="{FF2B5EF4-FFF2-40B4-BE49-F238E27FC236}">
              <a16:creationId xmlns="" xmlns:a16="http://schemas.microsoft.com/office/drawing/2014/main" id="{B45FAFB2-41AC-4619-994D-C725327C1CE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60" name="TextBox 1">
          <a:extLst>
            <a:ext uri="{FF2B5EF4-FFF2-40B4-BE49-F238E27FC236}">
              <a16:creationId xmlns="" xmlns:a16="http://schemas.microsoft.com/office/drawing/2014/main" id="{5AB4A2DB-14BD-4667-A676-C458043BAD4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61" name="TextBox 1">
          <a:extLst>
            <a:ext uri="{FF2B5EF4-FFF2-40B4-BE49-F238E27FC236}">
              <a16:creationId xmlns="" xmlns:a16="http://schemas.microsoft.com/office/drawing/2014/main" id="{2667CD5F-C551-46C5-AC96-2E0F72FDD38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62" name="TextBox 1">
          <a:extLst>
            <a:ext uri="{FF2B5EF4-FFF2-40B4-BE49-F238E27FC236}">
              <a16:creationId xmlns="" xmlns:a16="http://schemas.microsoft.com/office/drawing/2014/main" id="{9E5F7AEF-CE97-4DBB-95D2-00EE538528C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63" name="TextBox 1">
          <a:extLst>
            <a:ext uri="{FF2B5EF4-FFF2-40B4-BE49-F238E27FC236}">
              <a16:creationId xmlns="" xmlns:a16="http://schemas.microsoft.com/office/drawing/2014/main" id="{5B5E9603-DBDB-409C-BFDE-B86F46FC316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64" name="TextBox 1">
          <a:extLst>
            <a:ext uri="{FF2B5EF4-FFF2-40B4-BE49-F238E27FC236}">
              <a16:creationId xmlns="" xmlns:a16="http://schemas.microsoft.com/office/drawing/2014/main" id="{6CB4FF21-1B07-4B45-ADD0-9A43300D8CB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65" name="TextBox 1">
          <a:extLst>
            <a:ext uri="{FF2B5EF4-FFF2-40B4-BE49-F238E27FC236}">
              <a16:creationId xmlns="" xmlns:a16="http://schemas.microsoft.com/office/drawing/2014/main" id="{E11B96E4-8592-4294-9F24-2F79A9BC54E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66" name="TextBox 1">
          <a:extLst>
            <a:ext uri="{FF2B5EF4-FFF2-40B4-BE49-F238E27FC236}">
              <a16:creationId xmlns="" xmlns:a16="http://schemas.microsoft.com/office/drawing/2014/main" id="{850D84B5-C361-406B-BC27-0A95C886B5B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67" name="TextBox 1">
          <a:extLst>
            <a:ext uri="{FF2B5EF4-FFF2-40B4-BE49-F238E27FC236}">
              <a16:creationId xmlns="" xmlns:a16="http://schemas.microsoft.com/office/drawing/2014/main" id="{3BEFA538-5352-44C7-9A01-7DD101E020D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68" name="TextBox 1">
          <a:extLst>
            <a:ext uri="{FF2B5EF4-FFF2-40B4-BE49-F238E27FC236}">
              <a16:creationId xmlns="" xmlns:a16="http://schemas.microsoft.com/office/drawing/2014/main" id="{6FD17D88-110E-4F11-9098-F28589BE843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69" name="TextBox 1">
          <a:extLst>
            <a:ext uri="{FF2B5EF4-FFF2-40B4-BE49-F238E27FC236}">
              <a16:creationId xmlns="" xmlns:a16="http://schemas.microsoft.com/office/drawing/2014/main" id="{97873CF3-131B-483F-BD13-A597CF8DBC0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70" name="TextBox 1">
          <a:extLst>
            <a:ext uri="{FF2B5EF4-FFF2-40B4-BE49-F238E27FC236}">
              <a16:creationId xmlns="" xmlns:a16="http://schemas.microsoft.com/office/drawing/2014/main" id="{7864F3AF-A7DD-473C-8840-AB22A8394DE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71" name="TextBox 1">
          <a:extLst>
            <a:ext uri="{FF2B5EF4-FFF2-40B4-BE49-F238E27FC236}">
              <a16:creationId xmlns="" xmlns:a16="http://schemas.microsoft.com/office/drawing/2014/main" id="{84C5CE87-E100-4DF7-AE8F-6D180A6DE9B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72" name="TextBox 1">
          <a:extLst>
            <a:ext uri="{FF2B5EF4-FFF2-40B4-BE49-F238E27FC236}">
              <a16:creationId xmlns="" xmlns:a16="http://schemas.microsoft.com/office/drawing/2014/main" id="{94A238CB-4022-4B68-8687-0FF35F88215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73" name="TextBox 1">
          <a:extLst>
            <a:ext uri="{FF2B5EF4-FFF2-40B4-BE49-F238E27FC236}">
              <a16:creationId xmlns="" xmlns:a16="http://schemas.microsoft.com/office/drawing/2014/main" id="{97BEFD78-CDC5-4CCB-BA05-87CA6D1B09C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74" name="TextBox 1">
          <a:extLst>
            <a:ext uri="{FF2B5EF4-FFF2-40B4-BE49-F238E27FC236}">
              <a16:creationId xmlns="" xmlns:a16="http://schemas.microsoft.com/office/drawing/2014/main" id="{81E087FC-A967-48CA-823A-23F89CA837B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75" name="TextBox 1">
          <a:extLst>
            <a:ext uri="{FF2B5EF4-FFF2-40B4-BE49-F238E27FC236}">
              <a16:creationId xmlns="" xmlns:a16="http://schemas.microsoft.com/office/drawing/2014/main" id="{1AB84D85-5183-4080-9730-46CF17672A5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76" name="TextBox 1">
          <a:extLst>
            <a:ext uri="{FF2B5EF4-FFF2-40B4-BE49-F238E27FC236}">
              <a16:creationId xmlns="" xmlns:a16="http://schemas.microsoft.com/office/drawing/2014/main" id="{44DA3267-B33F-41A5-B094-ED3124106A3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77" name="TextBox 1">
          <a:extLst>
            <a:ext uri="{FF2B5EF4-FFF2-40B4-BE49-F238E27FC236}">
              <a16:creationId xmlns="" xmlns:a16="http://schemas.microsoft.com/office/drawing/2014/main" id="{4F5B4AEF-A298-4BD1-B70D-B87A16888FE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78" name="TextBox 1">
          <a:extLst>
            <a:ext uri="{FF2B5EF4-FFF2-40B4-BE49-F238E27FC236}">
              <a16:creationId xmlns="" xmlns:a16="http://schemas.microsoft.com/office/drawing/2014/main" id="{3D8E9B8B-0E19-441C-9652-258716B0895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79" name="TextBox 1">
          <a:extLst>
            <a:ext uri="{FF2B5EF4-FFF2-40B4-BE49-F238E27FC236}">
              <a16:creationId xmlns="" xmlns:a16="http://schemas.microsoft.com/office/drawing/2014/main" id="{85956715-5B0A-4659-A42A-E0FB3526480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80" name="TextBox 1">
          <a:extLst>
            <a:ext uri="{FF2B5EF4-FFF2-40B4-BE49-F238E27FC236}">
              <a16:creationId xmlns="" xmlns:a16="http://schemas.microsoft.com/office/drawing/2014/main" id="{2D4D36AD-792B-4347-94E5-88DB5EBE1D8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81" name="TextBox 1">
          <a:extLst>
            <a:ext uri="{FF2B5EF4-FFF2-40B4-BE49-F238E27FC236}">
              <a16:creationId xmlns="" xmlns:a16="http://schemas.microsoft.com/office/drawing/2014/main" id="{7189796C-F743-49F6-B1F9-7F76AE8AADB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82" name="TextBox 1">
          <a:extLst>
            <a:ext uri="{FF2B5EF4-FFF2-40B4-BE49-F238E27FC236}">
              <a16:creationId xmlns="" xmlns:a16="http://schemas.microsoft.com/office/drawing/2014/main" id="{974704A1-5568-4BBB-B404-BEB243D401C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83" name="TextBox 1">
          <a:extLst>
            <a:ext uri="{FF2B5EF4-FFF2-40B4-BE49-F238E27FC236}">
              <a16:creationId xmlns="" xmlns:a16="http://schemas.microsoft.com/office/drawing/2014/main" id="{AE747A95-C2A6-4C9A-BE41-93D7F2541AE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84" name="TextBox 1">
          <a:extLst>
            <a:ext uri="{FF2B5EF4-FFF2-40B4-BE49-F238E27FC236}">
              <a16:creationId xmlns="" xmlns:a16="http://schemas.microsoft.com/office/drawing/2014/main" id="{E35575D0-A5B1-4031-AAF5-C452ADCACC9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85" name="TextBox 1">
          <a:extLst>
            <a:ext uri="{FF2B5EF4-FFF2-40B4-BE49-F238E27FC236}">
              <a16:creationId xmlns="" xmlns:a16="http://schemas.microsoft.com/office/drawing/2014/main" id="{76F1D9B4-F404-47B9-93CB-8F8845D0C95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86" name="TextBox 1">
          <a:extLst>
            <a:ext uri="{FF2B5EF4-FFF2-40B4-BE49-F238E27FC236}">
              <a16:creationId xmlns="" xmlns:a16="http://schemas.microsoft.com/office/drawing/2014/main" id="{73290659-A9B7-4D3F-8EF2-4AC54785A32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87" name="TextBox 1">
          <a:extLst>
            <a:ext uri="{FF2B5EF4-FFF2-40B4-BE49-F238E27FC236}">
              <a16:creationId xmlns="" xmlns:a16="http://schemas.microsoft.com/office/drawing/2014/main" id="{441CF140-DA72-46A6-A695-A1344FE2240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88" name="TextBox 1">
          <a:extLst>
            <a:ext uri="{FF2B5EF4-FFF2-40B4-BE49-F238E27FC236}">
              <a16:creationId xmlns="" xmlns:a16="http://schemas.microsoft.com/office/drawing/2014/main" id="{F8A50272-418D-4326-9726-A3970871987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89" name="TextBox 1">
          <a:extLst>
            <a:ext uri="{FF2B5EF4-FFF2-40B4-BE49-F238E27FC236}">
              <a16:creationId xmlns="" xmlns:a16="http://schemas.microsoft.com/office/drawing/2014/main" id="{2B2E76AC-FB0F-429B-932B-A74C3A8765E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90" name="TextBox 1">
          <a:extLst>
            <a:ext uri="{FF2B5EF4-FFF2-40B4-BE49-F238E27FC236}">
              <a16:creationId xmlns="" xmlns:a16="http://schemas.microsoft.com/office/drawing/2014/main" id="{CE8F0510-59D8-44F6-9DAB-F65D52C775F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91" name="TextBox 1">
          <a:extLst>
            <a:ext uri="{FF2B5EF4-FFF2-40B4-BE49-F238E27FC236}">
              <a16:creationId xmlns="" xmlns:a16="http://schemas.microsoft.com/office/drawing/2014/main" id="{CA17B788-FF5E-4B62-A577-F0D76F18C72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92" name="TextBox 1">
          <a:extLst>
            <a:ext uri="{FF2B5EF4-FFF2-40B4-BE49-F238E27FC236}">
              <a16:creationId xmlns="" xmlns:a16="http://schemas.microsoft.com/office/drawing/2014/main" id="{19994B5F-DEBC-4243-BF1A-204AEEDB93D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93" name="TextBox 1">
          <a:extLst>
            <a:ext uri="{FF2B5EF4-FFF2-40B4-BE49-F238E27FC236}">
              <a16:creationId xmlns="" xmlns:a16="http://schemas.microsoft.com/office/drawing/2014/main" id="{1E10C7A9-8EA8-489C-9346-1AFAD06DBC5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94" name="TextBox 1">
          <a:extLst>
            <a:ext uri="{FF2B5EF4-FFF2-40B4-BE49-F238E27FC236}">
              <a16:creationId xmlns="" xmlns:a16="http://schemas.microsoft.com/office/drawing/2014/main" id="{771A94BA-33CA-4317-95F9-B93F40107F0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95" name="TextBox 1">
          <a:extLst>
            <a:ext uri="{FF2B5EF4-FFF2-40B4-BE49-F238E27FC236}">
              <a16:creationId xmlns="" xmlns:a16="http://schemas.microsoft.com/office/drawing/2014/main" id="{4AE7C736-CC9F-4306-A338-5E3FD40126E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96" name="TextBox 1">
          <a:extLst>
            <a:ext uri="{FF2B5EF4-FFF2-40B4-BE49-F238E27FC236}">
              <a16:creationId xmlns="" xmlns:a16="http://schemas.microsoft.com/office/drawing/2014/main" id="{50F961C0-22B9-4783-A830-2EF1BF906AF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97" name="TextBox 1">
          <a:extLst>
            <a:ext uri="{FF2B5EF4-FFF2-40B4-BE49-F238E27FC236}">
              <a16:creationId xmlns="" xmlns:a16="http://schemas.microsoft.com/office/drawing/2014/main" id="{293CDDE7-7361-4F97-BFBF-17A1B1F0A20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98" name="TextBox 1">
          <a:extLst>
            <a:ext uri="{FF2B5EF4-FFF2-40B4-BE49-F238E27FC236}">
              <a16:creationId xmlns="" xmlns:a16="http://schemas.microsoft.com/office/drawing/2014/main" id="{E782C159-49A4-4AD4-BA21-572E6BB525C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799" name="TextBox 1">
          <a:extLst>
            <a:ext uri="{FF2B5EF4-FFF2-40B4-BE49-F238E27FC236}">
              <a16:creationId xmlns="" xmlns:a16="http://schemas.microsoft.com/office/drawing/2014/main" id="{4098222D-7943-4890-8A3B-B6C503F7B5C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00" name="TextBox 1">
          <a:extLst>
            <a:ext uri="{FF2B5EF4-FFF2-40B4-BE49-F238E27FC236}">
              <a16:creationId xmlns="" xmlns:a16="http://schemas.microsoft.com/office/drawing/2014/main" id="{8917E5E3-D7B5-4836-91AF-B1428BABAA4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01" name="TextBox 1">
          <a:extLst>
            <a:ext uri="{FF2B5EF4-FFF2-40B4-BE49-F238E27FC236}">
              <a16:creationId xmlns="" xmlns:a16="http://schemas.microsoft.com/office/drawing/2014/main" id="{25ACCBCC-CB3A-40F9-97CD-B90D5ACB5CB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02" name="TextBox 1">
          <a:extLst>
            <a:ext uri="{FF2B5EF4-FFF2-40B4-BE49-F238E27FC236}">
              <a16:creationId xmlns="" xmlns:a16="http://schemas.microsoft.com/office/drawing/2014/main" id="{D636BCF0-86FF-4594-B010-F1EC67BECE9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03" name="TextBox 1">
          <a:extLst>
            <a:ext uri="{FF2B5EF4-FFF2-40B4-BE49-F238E27FC236}">
              <a16:creationId xmlns="" xmlns:a16="http://schemas.microsoft.com/office/drawing/2014/main" id="{C2DFD28F-A350-4BAB-9111-4EC6D83E4EF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04" name="TextBox 1">
          <a:extLst>
            <a:ext uri="{FF2B5EF4-FFF2-40B4-BE49-F238E27FC236}">
              <a16:creationId xmlns="" xmlns:a16="http://schemas.microsoft.com/office/drawing/2014/main" id="{DA4D9E7D-8E53-4741-9F05-B52AC5E01D9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05" name="TextBox 1">
          <a:extLst>
            <a:ext uri="{FF2B5EF4-FFF2-40B4-BE49-F238E27FC236}">
              <a16:creationId xmlns="" xmlns:a16="http://schemas.microsoft.com/office/drawing/2014/main" id="{47223BF5-6889-4296-8BFB-AD0986CA9BB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06" name="TextBox 1">
          <a:extLst>
            <a:ext uri="{FF2B5EF4-FFF2-40B4-BE49-F238E27FC236}">
              <a16:creationId xmlns="" xmlns:a16="http://schemas.microsoft.com/office/drawing/2014/main" id="{3316D368-94F0-44F4-93D3-6ED15F8FC72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07" name="TextBox 1">
          <a:extLst>
            <a:ext uri="{FF2B5EF4-FFF2-40B4-BE49-F238E27FC236}">
              <a16:creationId xmlns="" xmlns:a16="http://schemas.microsoft.com/office/drawing/2014/main" id="{0ED38EB3-3DC1-4F26-AEE7-21500C428E6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08" name="TextBox 1">
          <a:extLst>
            <a:ext uri="{FF2B5EF4-FFF2-40B4-BE49-F238E27FC236}">
              <a16:creationId xmlns="" xmlns:a16="http://schemas.microsoft.com/office/drawing/2014/main" id="{5FBC900C-5585-487B-84C2-8597C8F23C8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09" name="TextBox 1">
          <a:extLst>
            <a:ext uri="{FF2B5EF4-FFF2-40B4-BE49-F238E27FC236}">
              <a16:creationId xmlns="" xmlns:a16="http://schemas.microsoft.com/office/drawing/2014/main" id="{D5CE8B3A-D215-454C-B8C7-6839C5702A1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10" name="TextBox 1">
          <a:extLst>
            <a:ext uri="{FF2B5EF4-FFF2-40B4-BE49-F238E27FC236}">
              <a16:creationId xmlns="" xmlns:a16="http://schemas.microsoft.com/office/drawing/2014/main" id="{417D5B58-7FE6-4FEB-B353-5EDC308BD62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11" name="TextBox 1">
          <a:extLst>
            <a:ext uri="{FF2B5EF4-FFF2-40B4-BE49-F238E27FC236}">
              <a16:creationId xmlns="" xmlns:a16="http://schemas.microsoft.com/office/drawing/2014/main" id="{575C42BF-EB18-4ABF-8D80-6D1156C1CBF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12" name="TextBox 1">
          <a:extLst>
            <a:ext uri="{FF2B5EF4-FFF2-40B4-BE49-F238E27FC236}">
              <a16:creationId xmlns="" xmlns:a16="http://schemas.microsoft.com/office/drawing/2014/main" id="{7E70C523-E0E0-4E60-9DE0-344B13F0636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13" name="TextBox 1">
          <a:extLst>
            <a:ext uri="{FF2B5EF4-FFF2-40B4-BE49-F238E27FC236}">
              <a16:creationId xmlns="" xmlns:a16="http://schemas.microsoft.com/office/drawing/2014/main" id="{C33480E4-53C9-4444-A71C-96D70FF3453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14" name="TextBox 1">
          <a:extLst>
            <a:ext uri="{FF2B5EF4-FFF2-40B4-BE49-F238E27FC236}">
              <a16:creationId xmlns="" xmlns:a16="http://schemas.microsoft.com/office/drawing/2014/main" id="{03F050CA-535D-4BB7-98FD-B8AB6F16AE7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15" name="TextBox 1">
          <a:extLst>
            <a:ext uri="{FF2B5EF4-FFF2-40B4-BE49-F238E27FC236}">
              <a16:creationId xmlns="" xmlns:a16="http://schemas.microsoft.com/office/drawing/2014/main" id="{8A601445-9F32-45CB-97D6-5E1BE3F7CE7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16" name="TextBox 1">
          <a:extLst>
            <a:ext uri="{FF2B5EF4-FFF2-40B4-BE49-F238E27FC236}">
              <a16:creationId xmlns="" xmlns:a16="http://schemas.microsoft.com/office/drawing/2014/main" id="{45775B43-87B6-4CA2-91C2-026E0D0A244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17" name="TextBox 1">
          <a:extLst>
            <a:ext uri="{FF2B5EF4-FFF2-40B4-BE49-F238E27FC236}">
              <a16:creationId xmlns="" xmlns:a16="http://schemas.microsoft.com/office/drawing/2014/main" id="{20E7C115-9A56-415B-B990-EF95A8CC400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18" name="TextBox 1">
          <a:extLst>
            <a:ext uri="{FF2B5EF4-FFF2-40B4-BE49-F238E27FC236}">
              <a16:creationId xmlns="" xmlns:a16="http://schemas.microsoft.com/office/drawing/2014/main" id="{2E449D53-3C81-4095-96B6-8840E16A574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19" name="TextBox 1">
          <a:extLst>
            <a:ext uri="{FF2B5EF4-FFF2-40B4-BE49-F238E27FC236}">
              <a16:creationId xmlns="" xmlns:a16="http://schemas.microsoft.com/office/drawing/2014/main" id="{9F1B72D0-0063-42D3-B90E-F6BC7BE23F8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20" name="TextBox 1">
          <a:extLst>
            <a:ext uri="{FF2B5EF4-FFF2-40B4-BE49-F238E27FC236}">
              <a16:creationId xmlns="" xmlns:a16="http://schemas.microsoft.com/office/drawing/2014/main" id="{3CA7DAE2-9D1E-4068-824E-B32517AE72F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21" name="TextBox 1">
          <a:extLst>
            <a:ext uri="{FF2B5EF4-FFF2-40B4-BE49-F238E27FC236}">
              <a16:creationId xmlns="" xmlns:a16="http://schemas.microsoft.com/office/drawing/2014/main" id="{094426CA-C515-4A27-9A24-33567781B45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22" name="TextBox 1">
          <a:extLst>
            <a:ext uri="{FF2B5EF4-FFF2-40B4-BE49-F238E27FC236}">
              <a16:creationId xmlns="" xmlns:a16="http://schemas.microsoft.com/office/drawing/2014/main" id="{9D121CD0-5EF6-4B85-AF88-FF714272590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23" name="TextBox 1">
          <a:extLst>
            <a:ext uri="{FF2B5EF4-FFF2-40B4-BE49-F238E27FC236}">
              <a16:creationId xmlns="" xmlns:a16="http://schemas.microsoft.com/office/drawing/2014/main" id="{74A51D9C-CCD7-4417-84FC-81A34703C65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24" name="TextBox 1">
          <a:extLst>
            <a:ext uri="{FF2B5EF4-FFF2-40B4-BE49-F238E27FC236}">
              <a16:creationId xmlns="" xmlns:a16="http://schemas.microsoft.com/office/drawing/2014/main" id="{DEFABE4D-9FE3-458E-97C8-A2EE52B9476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25" name="TextBox 1">
          <a:extLst>
            <a:ext uri="{FF2B5EF4-FFF2-40B4-BE49-F238E27FC236}">
              <a16:creationId xmlns="" xmlns:a16="http://schemas.microsoft.com/office/drawing/2014/main" id="{A07CBC41-174D-4362-9F24-86CB7C5356E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26" name="TextBox 1">
          <a:extLst>
            <a:ext uri="{FF2B5EF4-FFF2-40B4-BE49-F238E27FC236}">
              <a16:creationId xmlns="" xmlns:a16="http://schemas.microsoft.com/office/drawing/2014/main" id="{BD70AC75-980B-4C96-AAE9-E22DF1352B7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27" name="TextBox 1">
          <a:extLst>
            <a:ext uri="{FF2B5EF4-FFF2-40B4-BE49-F238E27FC236}">
              <a16:creationId xmlns="" xmlns:a16="http://schemas.microsoft.com/office/drawing/2014/main" id="{BD715579-A335-468C-BB42-A4C3255A6FF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28" name="TextBox 1">
          <a:extLst>
            <a:ext uri="{FF2B5EF4-FFF2-40B4-BE49-F238E27FC236}">
              <a16:creationId xmlns="" xmlns:a16="http://schemas.microsoft.com/office/drawing/2014/main" id="{A1EBF2ED-3A23-4D87-9641-6F8330DAB65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29" name="TextBox 1">
          <a:extLst>
            <a:ext uri="{FF2B5EF4-FFF2-40B4-BE49-F238E27FC236}">
              <a16:creationId xmlns="" xmlns:a16="http://schemas.microsoft.com/office/drawing/2014/main" id="{CF225053-37D1-4591-9C2F-50EC1BE86A8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30" name="TextBox 1">
          <a:extLst>
            <a:ext uri="{FF2B5EF4-FFF2-40B4-BE49-F238E27FC236}">
              <a16:creationId xmlns="" xmlns:a16="http://schemas.microsoft.com/office/drawing/2014/main" id="{4AED37F2-89A0-4BE5-AFF9-5FB40582966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31" name="TextBox 1">
          <a:extLst>
            <a:ext uri="{FF2B5EF4-FFF2-40B4-BE49-F238E27FC236}">
              <a16:creationId xmlns="" xmlns:a16="http://schemas.microsoft.com/office/drawing/2014/main" id="{6E9B43E6-3792-481F-9D56-A54FDBF58E1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32" name="TextBox 1">
          <a:extLst>
            <a:ext uri="{FF2B5EF4-FFF2-40B4-BE49-F238E27FC236}">
              <a16:creationId xmlns="" xmlns:a16="http://schemas.microsoft.com/office/drawing/2014/main" id="{464EDFEB-9801-4A29-8C25-666D68BE431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33" name="TextBox 1">
          <a:extLst>
            <a:ext uri="{FF2B5EF4-FFF2-40B4-BE49-F238E27FC236}">
              <a16:creationId xmlns="" xmlns:a16="http://schemas.microsoft.com/office/drawing/2014/main" id="{B38FA68D-D8C7-4C24-884B-BF69EC754F8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34" name="TextBox 1">
          <a:extLst>
            <a:ext uri="{FF2B5EF4-FFF2-40B4-BE49-F238E27FC236}">
              <a16:creationId xmlns="" xmlns:a16="http://schemas.microsoft.com/office/drawing/2014/main" id="{5B3945C7-C534-4036-ADE6-7A56AEA4B69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35" name="TextBox 1">
          <a:extLst>
            <a:ext uri="{FF2B5EF4-FFF2-40B4-BE49-F238E27FC236}">
              <a16:creationId xmlns="" xmlns:a16="http://schemas.microsoft.com/office/drawing/2014/main" id="{CAAEB062-6614-420C-BC25-A4B1D09FAA2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36" name="TextBox 1">
          <a:extLst>
            <a:ext uri="{FF2B5EF4-FFF2-40B4-BE49-F238E27FC236}">
              <a16:creationId xmlns="" xmlns:a16="http://schemas.microsoft.com/office/drawing/2014/main" id="{6CA87E6D-1A7E-47B2-AEA0-6EBC09082A6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37" name="TextBox 1">
          <a:extLst>
            <a:ext uri="{FF2B5EF4-FFF2-40B4-BE49-F238E27FC236}">
              <a16:creationId xmlns="" xmlns:a16="http://schemas.microsoft.com/office/drawing/2014/main" id="{D22FA5EB-0EA9-40A8-8011-526280939B3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38" name="TextBox 1">
          <a:extLst>
            <a:ext uri="{FF2B5EF4-FFF2-40B4-BE49-F238E27FC236}">
              <a16:creationId xmlns="" xmlns:a16="http://schemas.microsoft.com/office/drawing/2014/main" id="{A01BCE44-6F38-4D28-BEA7-FB0DD38DF4A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39" name="TextBox 1">
          <a:extLst>
            <a:ext uri="{FF2B5EF4-FFF2-40B4-BE49-F238E27FC236}">
              <a16:creationId xmlns="" xmlns:a16="http://schemas.microsoft.com/office/drawing/2014/main" id="{8A43FCA4-D25B-4E34-A933-2223A46102E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40" name="TextBox 1">
          <a:extLst>
            <a:ext uri="{FF2B5EF4-FFF2-40B4-BE49-F238E27FC236}">
              <a16:creationId xmlns="" xmlns:a16="http://schemas.microsoft.com/office/drawing/2014/main" id="{3EB7F84E-13BA-48E8-9DA4-7FFB23A65AA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41" name="TextBox 1">
          <a:extLst>
            <a:ext uri="{FF2B5EF4-FFF2-40B4-BE49-F238E27FC236}">
              <a16:creationId xmlns="" xmlns:a16="http://schemas.microsoft.com/office/drawing/2014/main" id="{84B4A243-3C63-4922-BE9C-4AF87E1C9E4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42" name="TextBox 1">
          <a:extLst>
            <a:ext uri="{FF2B5EF4-FFF2-40B4-BE49-F238E27FC236}">
              <a16:creationId xmlns="" xmlns:a16="http://schemas.microsoft.com/office/drawing/2014/main" id="{A9F69361-020B-41DA-BBB2-B6FF53EB55B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43" name="TextBox 1">
          <a:extLst>
            <a:ext uri="{FF2B5EF4-FFF2-40B4-BE49-F238E27FC236}">
              <a16:creationId xmlns="" xmlns:a16="http://schemas.microsoft.com/office/drawing/2014/main" id="{525821A6-9DE2-4AE1-BDF4-CCD30797125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44" name="TextBox 1">
          <a:extLst>
            <a:ext uri="{FF2B5EF4-FFF2-40B4-BE49-F238E27FC236}">
              <a16:creationId xmlns="" xmlns:a16="http://schemas.microsoft.com/office/drawing/2014/main" id="{53C502AF-22AA-4814-BE14-0EA99BDAAC1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45" name="TextBox 1">
          <a:extLst>
            <a:ext uri="{FF2B5EF4-FFF2-40B4-BE49-F238E27FC236}">
              <a16:creationId xmlns="" xmlns:a16="http://schemas.microsoft.com/office/drawing/2014/main" id="{1870AEF4-80C0-4B01-88C5-D9691427483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46" name="TextBox 1">
          <a:extLst>
            <a:ext uri="{FF2B5EF4-FFF2-40B4-BE49-F238E27FC236}">
              <a16:creationId xmlns="" xmlns:a16="http://schemas.microsoft.com/office/drawing/2014/main" id="{F9A28452-1178-4BDA-9B81-C59EBA753DC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47" name="TextBox 1">
          <a:extLst>
            <a:ext uri="{FF2B5EF4-FFF2-40B4-BE49-F238E27FC236}">
              <a16:creationId xmlns="" xmlns:a16="http://schemas.microsoft.com/office/drawing/2014/main" id="{D5E3DD9A-7D28-4B24-B024-6964157CEB2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48" name="TextBox 1">
          <a:extLst>
            <a:ext uri="{FF2B5EF4-FFF2-40B4-BE49-F238E27FC236}">
              <a16:creationId xmlns="" xmlns:a16="http://schemas.microsoft.com/office/drawing/2014/main" id="{C2D120D5-FB68-4F36-B292-8983FE94C02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49" name="TextBox 1">
          <a:extLst>
            <a:ext uri="{FF2B5EF4-FFF2-40B4-BE49-F238E27FC236}">
              <a16:creationId xmlns="" xmlns:a16="http://schemas.microsoft.com/office/drawing/2014/main" id="{FDD70C4D-8DC6-458A-90CA-6BBDDBC0F23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50" name="TextBox 1">
          <a:extLst>
            <a:ext uri="{FF2B5EF4-FFF2-40B4-BE49-F238E27FC236}">
              <a16:creationId xmlns="" xmlns:a16="http://schemas.microsoft.com/office/drawing/2014/main" id="{682E9A29-5FFA-4168-8F66-66B158DB227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51" name="TextBox 1">
          <a:extLst>
            <a:ext uri="{FF2B5EF4-FFF2-40B4-BE49-F238E27FC236}">
              <a16:creationId xmlns="" xmlns:a16="http://schemas.microsoft.com/office/drawing/2014/main" id="{D8896289-F842-4B0B-AE7E-A7F883400DB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52" name="TextBox 1">
          <a:extLst>
            <a:ext uri="{FF2B5EF4-FFF2-40B4-BE49-F238E27FC236}">
              <a16:creationId xmlns="" xmlns:a16="http://schemas.microsoft.com/office/drawing/2014/main" id="{140C814E-7D71-45F1-986C-0CA0B581D85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53" name="TextBox 1">
          <a:extLst>
            <a:ext uri="{FF2B5EF4-FFF2-40B4-BE49-F238E27FC236}">
              <a16:creationId xmlns="" xmlns:a16="http://schemas.microsoft.com/office/drawing/2014/main" id="{C2EA690D-B13F-4F33-8EC2-74591BCA254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54" name="TextBox 1">
          <a:extLst>
            <a:ext uri="{FF2B5EF4-FFF2-40B4-BE49-F238E27FC236}">
              <a16:creationId xmlns="" xmlns:a16="http://schemas.microsoft.com/office/drawing/2014/main" id="{D3DF065C-7791-4231-A04F-1D62507ECC9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55" name="TextBox 1">
          <a:extLst>
            <a:ext uri="{FF2B5EF4-FFF2-40B4-BE49-F238E27FC236}">
              <a16:creationId xmlns="" xmlns:a16="http://schemas.microsoft.com/office/drawing/2014/main" id="{0BB2A9D3-D8F3-480D-BA2D-9B0FE35E33E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56" name="TextBox 1">
          <a:extLst>
            <a:ext uri="{FF2B5EF4-FFF2-40B4-BE49-F238E27FC236}">
              <a16:creationId xmlns="" xmlns:a16="http://schemas.microsoft.com/office/drawing/2014/main" id="{50E90F04-F239-40F3-94C9-79AF20042AC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57" name="TextBox 1">
          <a:extLst>
            <a:ext uri="{FF2B5EF4-FFF2-40B4-BE49-F238E27FC236}">
              <a16:creationId xmlns="" xmlns:a16="http://schemas.microsoft.com/office/drawing/2014/main" id="{F7B4558D-C1C8-4785-9A77-176418B8F04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58" name="TextBox 1">
          <a:extLst>
            <a:ext uri="{FF2B5EF4-FFF2-40B4-BE49-F238E27FC236}">
              <a16:creationId xmlns="" xmlns:a16="http://schemas.microsoft.com/office/drawing/2014/main" id="{A8CE0895-1F3E-4088-91BA-F4F9E27B61F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59" name="TextBox 1">
          <a:extLst>
            <a:ext uri="{FF2B5EF4-FFF2-40B4-BE49-F238E27FC236}">
              <a16:creationId xmlns="" xmlns:a16="http://schemas.microsoft.com/office/drawing/2014/main" id="{C642BB06-5CC8-457A-8A2D-CD04ADCFD51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60" name="TextBox 1">
          <a:extLst>
            <a:ext uri="{FF2B5EF4-FFF2-40B4-BE49-F238E27FC236}">
              <a16:creationId xmlns="" xmlns:a16="http://schemas.microsoft.com/office/drawing/2014/main" id="{BA6BD235-8460-4FFF-A4F8-9DFCA1F79CB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61" name="TextBox 1">
          <a:extLst>
            <a:ext uri="{FF2B5EF4-FFF2-40B4-BE49-F238E27FC236}">
              <a16:creationId xmlns="" xmlns:a16="http://schemas.microsoft.com/office/drawing/2014/main" id="{F4E98E3B-8A44-4611-9ADA-C4148607724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62" name="TextBox 1">
          <a:extLst>
            <a:ext uri="{FF2B5EF4-FFF2-40B4-BE49-F238E27FC236}">
              <a16:creationId xmlns="" xmlns:a16="http://schemas.microsoft.com/office/drawing/2014/main" id="{907C388B-72D0-4FE1-A7C6-0ED0782D7B1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63" name="TextBox 1">
          <a:extLst>
            <a:ext uri="{FF2B5EF4-FFF2-40B4-BE49-F238E27FC236}">
              <a16:creationId xmlns="" xmlns:a16="http://schemas.microsoft.com/office/drawing/2014/main" id="{898C778F-909D-4CBA-A72A-9B7E70DF96E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64" name="TextBox 1">
          <a:extLst>
            <a:ext uri="{FF2B5EF4-FFF2-40B4-BE49-F238E27FC236}">
              <a16:creationId xmlns="" xmlns:a16="http://schemas.microsoft.com/office/drawing/2014/main" id="{C4961E0E-D3AE-4794-9358-7F777767BB1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65" name="TextBox 1">
          <a:extLst>
            <a:ext uri="{FF2B5EF4-FFF2-40B4-BE49-F238E27FC236}">
              <a16:creationId xmlns="" xmlns:a16="http://schemas.microsoft.com/office/drawing/2014/main" id="{07276DB7-6C81-4E79-8D2F-D5939265B14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66" name="TextBox 1">
          <a:extLst>
            <a:ext uri="{FF2B5EF4-FFF2-40B4-BE49-F238E27FC236}">
              <a16:creationId xmlns="" xmlns:a16="http://schemas.microsoft.com/office/drawing/2014/main" id="{AA50B121-150D-410A-8B6E-79D30AA3998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67" name="TextBox 1">
          <a:extLst>
            <a:ext uri="{FF2B5EF4-FFF2-40B4-BE49-F238E27FC236}">
              <a16:creationId xmlns="" xmlns:a16="http://schemas.microsoft.com/office/drawing/2014/main" id="{DFD4203B-7BC2-4ADC-B643-C3F56263F30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68" name="TextBox 1">
          <a:extLst>
            <a:ext uri="{FF2B5EF4-FFF2-40B4-BE49-F238E27FC236}">
              <a16:creationId xmlns="" xmlns:a16="http://schemas.microsoft.com/office/drawing/2014/main" id="{39DE06B2-A51E-4B2F-B086-57C0583727D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69" name="TextBox 1">
          <a:extLst>
            <a:ext uri="{FF2B5EF4-FFF2-40B4-BE49-F238E27FC236}">
              <a16:creationId xmlns="" xmlns:a16="http://schemas.microsoft.com/office/drawing/2014/main" id="{3A3AD66D-026C-4156-BBCB-FDF4D0AFC69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70" name="TextBox 1">
          <a:extLst>
            <a:ext uri="{FF2B5EF4-FFF2-40B4-BE49-F238E27FC236}">
              <a16:creationId xmlns="" xmlns:a16="http://schemas.microsoft.com/office/drawing/2014/main" id="{D0D36CA3-9516-49B7-9E53-9E3BFD6926B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71" name="TextBox 1">
          <a:extLst>
            <a:ext uri="{FF2B5EF4-FFF2-40B4-BE49-F238E27FC236}">
              <a16:creationId xmlns="" xmlns:a16="http://schemas.microsoft.com/office/drawing/2014/main" id="{D92E63CC-CE17-4C2B-87BB-75B86AEA45C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72" name="TextBox 1">
          <a:extLst>
            <a:ext uri="{FF2B5EF4-FFF2-40B4-BE49-F238E27FC236}">
              <a16:creationId xmlns="" xmlns:a16="http://schemas.microsoft.com/office/drawing/2014/main" id="{05506C63-C11A-4FFC-81C7-ABF812B1B19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73" name="TextBox 1">
          <a:extLst>
            <a:ext uri="{FF2B5EF4-FFF2-40B4-BE49-F238E27FC236}">
              <a16:creationId xmlns="" xmlns:a16="http://schemas.microsoft.com/office/drawing/2014/main" id="{2F7949A9-AC06-4435-BBC9-B8CB66E3217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74" name="TextBox 1">
          <a:extLst>
            <a:ext uri="{FF2B5EF4-FFF2-40B4-BE49-F238E27FC236}">
              <a16:creationId xmlns="" xmlns:a16="http://schemas.microsoft.com/office/drawing/2014/main" id="{F128CAF9-CC1A-45F6-BB15-F704B98BDA9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75" name="TextBox 1">
          <a:extLst>
            <a:ext uri="{FF2B5EF4-FFF2-40B4-BE49-F238E27FC236}">
              <a16:creationId xmlns="" xmlns:a16="http://schemas.microsoft.com/office/drawing/2014/main" id="{28A5F25C-350E-4364-8214-7D160E89613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76" name="TextBox 1">
          <a:extLst>
            <a:ext uri="{FF2B5EF4-FFF2-40B4-BE49-F238E27FC236}">
              <a16:creationId xmlns="" xmlns:a16="http://schemas.microsoft.com/office/drawing/2014/main" id="{1285F4AA-B066-416C-8819-9491EB4ED26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77" name="TextBox 1">
          <a:extLst>
            <a:ext uri="{FF2B5EF4-FFF2-40B4-BE49-F238E27FC236}">
              <a16:creationId xmlns="" xmlns:a16="http://schemas.microsoft.com/office/drawing/2014/main" id="{56ED4237-7BC9-4110-8C73-CE89908FA06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78" name="TextBox 1">
          <a:extLst>
            <a:ext uri="{FF2B5EF4-FFF2-40B4-BE49-F238E27FC236}">
              <a16:creationId xmlns="" xmlns:a16="http://schemas.microsoft.com/office/drawing/2014/main" id="{EB462866-E56E-4FBD-933B-0C76100D957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79" name="TextBox 1">
          <a:extLst>
            <a:ext uri="{FF2B5EF4-FFF2-40B4-BE49-F238E27FC236}">
              <a16:creationId xmlns="" xmlns:a16="http://schemas.microsoft.com/office/drawing/2014/main" id="{021666AE-65AD-4E76-BC2D-267F38767AD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80" name="TextBox 1">
          <a:extLst>
            <a:ext uri="{FF2B5EF4-FFF2-40B4-BE49-F238E27FC236}">
              <a16:creationId xmlns="" xmlns:a16="http://schemas.microsoft.com/office/drawing/2014/main" id="{CFFD157B-48E6-4A81-AC39-935B6AC730F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81" name="TextBox 1">
          <a:extLst>
            <a:ext uri="{FF2B5EF4-FFF2-40B4-BE49-F238E27FC236}">
              <a16:creationId xmlns="" xmlns:a16="http://schemas.microsoft.com/office/drawing/2014/main" id="{67F63FA7-ED9A-4859-85EF-42E1221DCC2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82" name="TextBox 1">
          <a:extLst>
            <a:ext uri="{FF2B5EF4-FFF2-40B4-BE49-F238E27FC236}">
              <a16:creationId xmlns="" xmlns:a16="http://schemas.microsoft.com/office/drawing/2014/main" id="{06E7B007-CD99-418B-8387-82E7193D8F0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83" name="TextBox 1">
          <a:extLst>
            <a:ext uri="{FF2B5EF4-FFF2-40B4-BE49-F238E27FC236}">
              <a16:creationId xmlns="" xmlns:a16="http://schemas.microsoft.com/office/drawing/2014/main" id="{5ED97AFB-E012-4F20-9DE5-E39BE19D5C6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84" name="TextBox 1">
          <a:extLst>
            <a:ext uri="{FF2B5EF4-FFF2-40B4-BE49-F238E27FC236}">
              <a16:creationId xmlns="" xmlns:a16="http://schemas.microsoft.com/office/drawing/2014/main" id="{1914BBB8-2CE6-4697-90E4-CE7767719F3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85" name="TextBox 1">
          <a:extLst>
            <a:ext uri="{FF2B5EF4-FFF2-40B4-BE49-F238E27FC236}">
              <a16:creationId xmlns="" xmlns:a16="http://schemas.microsoft.com/office/drawing/2014/main" id="{F7267F6D-1CA6-4F78-94A8-A4283181CA8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86" name="TextBox 1">
          <a:extLst>
            <a:ext uri="{FF2B5EF4-FFF2-40B4-BE49-F238E27FC236}">
              <a16:creationId xmlns="" xmlns:a16="http://schemas.microsoft.com/office/drawing/2014/main" id="{AC337F77-E2E6-4199-9B65-1CF5CA48182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87" name="TextBox 1">
          <a:extLst>
            <a:ext uri="{FF2B5EF4-FFF2-40B4-BE49-F238E27FC236}">
              <a16:creationId xmlns="" xmlns:a16="http://schemas.microsoft.com/office/drawing/2014/main" id="{5D571026-1E32-4E76-9C67-1F08EEC61A3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88" name="TextBox 1">
          <a:extLst>
            <a:ext uri="{FF2B5EF4-FFF2-40B4-BE49-F238E27FC236}">
              <a16:creationId xmlns="" xmlns:a16="http://schemas.microsoft.com/office/drawing/2014/main" id="{5694FE3C-2358-402C-A6B4-B64484C4E3A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89" name="TextBox 1">
          <a:extLst>
            <a:ext uri="{FF2B5EF4-FFF2-40B4-BE49-F238E27FC236}">
              <a16:creationId xmlns="" xmlns:a16="http://schemas.microsoft.com/office/drawing/2014/main" id="{346DF0EA-64F6-4EBB-8098-2E9247BF377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90" name="TextBox 1">
          <a:extLst>
            <a:ext uri="{FF2B5EF4-FFF2-40B4-BE49-F238E27FC236}">
              <a16:creationId xmlns="" xmlns:a16="http://schemas.microsoft.com/office/drawing/2014/main" id="{B08FAD32-E574-49DD-B3FF-EA5CC436274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91" name="TextBox 1">
          <a:extLst>
            <a:ext uri="{FF2B5EF4-FFF2-40B4-BE49-F238E27FC236}">
              <a16:creationId xmlns="" xmlns:a16="http://schemas.microsoft.com/office/drawing/2014/main" id="{42C2C89F-C0FA-439F-8C33-83CEE1C4D81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92" name="TextBox 1">
          <a:extLst>
            <a:ext uri="{FF2B5EF4-FFF2-40B4-BE49-F238E27FC236}">
              <a16:creationId xmlns="" xmlns:a16="http://schemas.microsoft.com/office/drawing/2014/main" id="{43C4CE64-6EBE-4F7A-A6DE-3A2D549F739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93" name="TextBox 1">
          <a:extLst>
            <a:ext uri="{FF2B5EF4-FFF2-40B4-BE49-F238E27FC236}">
              <a16:creationId xmlns="" xmlns:a16="http://schemas.microsoft.com/office/drawing/2014/main" id="{D8F1F73C-1600-4F29-89A1-C9221DBBA2C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94" name="TextBox 1">
          <a:extLst>
            <a:ext uri="{FF2B5EF4-FFF2-40B4-BE49-F238E27FC236}">
              <a16:creationId xmlns="" xmlns:a16="http://schemas.microsoft.com/office/drawing/2014/main" id="{04AB14D6-3B16-4457-9247-7DBFDA9EA23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95" name="TextBox 1">
          <a:extLst>
            <a:ext uri="{FF2B5EF4-FFF2-40B4-BE49-F238E27FC236}">
              <a16:creationId xmlns="" xmlns:a16="http://schemas.microsoft.com/office/drawing/2014/main" id="{61DCE05E-5DB1-4C9C-B5AE-067A2921A57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96" name="TextBox 1">
          <a:extLst>
            <a:ext uri="{FF2B5EF4-FFF2-40B4-BE49-F238E27FC236}">
              <a16:creationId xmlns="" xmlns:a16="http://schemas.microsoft.com/office/drawing/2014/main" id="{07537D96-ED64-4591-AEF0-9F9FC5420FF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97" name="TextBox 1">
          <a:extLst>
            <a:ext uri="{FF2B5EF4-FFF2-40B4-BE49-F238E27FC236}">
              <a16:creationId xmlns="" xmlns:a16="http://schemas.microsoft.com/office/drawing/2014/main" id="{D198097E-36FB-4DA2-8DAD-E8D1AF4ABEF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98" name="TextBox 1">
          <a:extLst>
            <a:ext uri="{FF2B5EF4-FFF2-40B4-BE49-F238E27FC236}">
              <a16:creationId xmlns="" xmlns:a16="http://schemas.microsoft.com/office/drawing/2014/main" id="{2449AB50-453F-4352-86B2-D827BA25907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899" name="TextBox 1">
          <a:extLst>
            <a:ext uri="{FF2B5EF4-FFF2-40B4-BE49-F238E27FC236}">
              <a16:creationId xmlns="" xmlns:a16="http://schemas.microsoft.com/office/drawing/2014/main" id="{5B3AF2A0-30C9-466D-BBD9-FD379D40AF4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00" name="TextBox 1">
          <a:extLst>
            <a:ext uri="{FF2B5EF4-FFF2-40B4-BE49-F238E27FC236}">
              <a16:creationId xmlns="" xmlns:a16="http://schemas.microsoft.com/office/drawing/2014/main" id="{2B7E5E97-6FF0-4123-A44C-4A9FDE1BF29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01" name="TextBox 1">
          <a:extLst>
            <a:ext uri="{FF2B5EF4-FFF2-40B4-BE49-F238E27FC236}">
              <a16:creationId xmlns="" xmlns:a16="http://schemas.microsoft.com/office/drawing/2014/main" id="{2087B387-01FD-4C95-9AC1-52B498A2A3F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02" name="TextBox 1">
          <a:extLst>
            <a:ext uri="{FF2B5EF4-FFF2-40B4-BE49-F238E27FC236}">
              <a16:creationId xmlns="" xmlns:a16="http://schemas.microsoft.com/office/drawing/2014/main" id="{308F25DC-084B-44A1-8D10-72A81293C06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03" name="TextBox 1">
          <a:extLst>
            <a:ext uri="{FF2B5EF4-FFF2-40B4-BE49-F238E27FC236}">
              <a16:creationId xmlns="" xmlns:a16="http://schemas.microsoft.com/office/drawing/2014/main" id="{ED730F0E-1D47-40DB-A8C2-28F4A31D344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04" name="TextBox 1">
          <a:extLst>
            <a:ext uri="{FF2B5EF4-FFF2-40B4-BE49-F238E27FC236}">
              <a16:creationId xmlns="" xmlns:a16="http://schemas.microsoft.com/office/drawing/2014/main" id="{E6925D78-84B5-4DF5-A30B-9EE572239C4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05" name="TextBox 1">
          <a:extLst>
            <a:ext uri="{FF2B5EF4-FFF2-40B4-BE49-F238E27FC236}">
              <a16:creationId xmlns="" xmlns:a16="http://schemas.microsoft.com/office/drawing/2014/main" id="{88EC60CC-C129-49DC-BD55-D0FA07C7229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06" name="TextBox 1">
          <a:extLst>
            <a:ext uri="{FF2B5EF4-FFF2-40B4-BE49-F238E27FC236}">
              <a16:creationId xmlns="" xmlns:a16="http://schemas.microsoft.com/office/drawing/2014/main" id="{FB3E8394-A9AF-4FE7-8A6D-543213EDCC6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07" name="TextBox 1">
          <a:extLst>
            <a:ext uri="{FF2B5EF4-FFF2-40B4-BE49-F238E27FC236}">
              <a16:creationId xmlns="" xmlns:a16="http://schemas.microsoft.com/office/drawing/2014/main" id="{20F714D0-61FB-421D-BC0A-DF2DCEA7885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08" name="TextBox 1">
          <a:extLst>
            <a:ext uri="{FF2B5EF4-FFF2-40B4-BE49-F238E27FC236}">
              <a16:creationId xmlns="" xmlns:a16="http://schemas.microsoft.com/office/drawing/2014/main" id="{EB6D76BA-213F-4182-9CB0-2C90207B66B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09" name="TextBox 1">
          <a:extLst>
            <a:ext uri="{FF2B5EF4-FFF2-40B4-BE49-F238E27FC236}">
              <a16:creationId xmlns="" xmlns:a16="http://schemas.microsoft.com/office/drawing/2014/main" id="{9B078F6C-CADB-4B51-B0C4-1B13146D0A4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10" name="TextBox 1">
          <a:extLst>
            <a:ext uri="{FF2B5EF4-FFF2-40B4-BE49-F238E27FC236}">
              <a16:creationId xmlns="" xmlns:a16="http://schemas.microsoft.com/office/drawing/2014/main" id="{4D34061B-6A38-4D70-B9F1-58BA168CEBD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11" name="TextBox 1">
          <a:extLst>
            <a:ext uri="{FF2B5EF4-FFF2-40B4-BE49-F238E27FC236}">
              <a16:creationId xmlns="" xmlns:a16="http://schemas.microsoft.com/office/drawing/2014/main" id="{7B7724D2-2172-4336-89EA-68703DAC73B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12" name="TextBox 1">
          <a:extLst>
            <a:ext uri="{FF2B5EF4-FFF2-40B4-BE49-F238E27FC236}">
              <a16:creationId xmlns="" xmlns:a16="http://schemas.microsoft.com/office/drawing/2014/main" id="{CE5F647D-DDA8-4965-9CF1-A886B474D39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13" name="TextBox 1">
          <a:extLst>
            <a:ext uri="{FF2B5EF4-FFF2-40B4-BE49-F238E27FC236}">
              <a16:creationId xmlns="" xmlns:a16="http://schemas.microsoft.com/office/drawing/2014/main" id="{0AE95A51-2440-4510-8B77-6673FCD74C2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14" name="TextBox 1">
          <a:extLst>
            <a:ext uri="{FF2B5EF4-FFF2-40B4-BE49-F238E27FC236}">
              <a16:creationId xmlns="" xmlns:a16="http://schemas.microsoft.com/office/drawing/2014/main" id="{913DFBC9-1529-44CE-B161-52542C75B19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15" name="TextBox 1">
          <a:extLst>
            <a:ext uri="{FF2B5EF4-FFF2-40B4-BE49-F238E27FC236}">
              <a16:creationId xmlns="" xmlns:a16="http://schemas.microsoft.com/office/drawing/2014/main" id="{68CE99FB-3069-4D2B-BCB2-E08743EB398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16" name="TextBox 1">
          <a:extLst>
            <a:ext uri="{FF2B5EF4-FFF2-40B4-BE49-F238E27FC236}">
              <a16:creationId xmlns="" xmlns:a16="http://schemas.microsoft.com/office/drawing/2014/main" id="{3532CDBC-FD34-4C7F-8BF4-BF5D5106C90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17" name="TextBox 1">
          <a:extLst>
            <a:ext uri="{FF2B5EF4-FFF2-40B4-BE49-F238E27FC236}">
              <a16:creationId xmlns="" xmlns:a16="http://schemas.microsoft.com/office/drawing/2014/main" id="{BF8E0510-AE98-43FE-ADD8-0C17D360D6D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18" name="TextBox 1">
          <a:extLst>
            <a:ext uri="{FF2B5EF4-FFF2-40B4-BE49-F238E27FC236}">
              <a16:creationId xmlns="" xmlns:a16="http://schemas.microsoft.com/office/drawing/2014/main" id="{CB867B04-89B0-4300-9978-5C08675718D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19" name="TextBox 1">
          <a:extLst>
            <a:ext uri="{FF2B5EF4-FFF2-40B4-BE49-F238E27FC236}">
              <a16:creationId xmlns="" xmlns:a16="http://schemas.microsoft.com/office/drawing/2014/main" id="{D061DF73-E461-4F58-9FBB-65F751FD1D2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20" name="TextBox 1">
          <a:extLst>
            <a:ext uri="{FF2B5EF4-FFF2-40B4-BE49-F238E27FC236}">
              <a16:creationId xmlns="" xmlns:a16="http://schemas.microsoft.com/office/drawing/2014/main" id="{9EC12D58-8D5F-45D9-9DD9-3E0DC865A27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21" name="TextBox 1">
          <a:extLst>
            <a:ext uri="{FF2B5EF4-FFF2-40B4-BE49-F238E27FC236}">
              <a16:creationId xmlns="" xmlns:a16="http://schemas.microsoft.com/office/drawing/2014/main" id="{E7E97D8B-2970-43FC-AA7A-88A57769DDA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22" name="TextBox 1">
          <a:extLst>
            <a:ext uri="{FF2B5EF4-FFF2-40B4-BE49-F238E27FC236}">
              <a16:creationId xmlns="" xmlns:a16="http://schemas.microsoft.com/office/drawing/2014/main" id="{F93532F4-65B0-4678-A329-04C453F08EF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23" name="TextBox 1">
          <a:extLst>
            <a:ext uri="{FF2B5EF4-FFF2-40B4-BE49-F238E27FC236}">
              <a16:creationId xmlns="" xmlns:a16="http://schemas.microsoft.com/office/drawing/2014/main" id="{F475A37E-4628-4279-BDEB-39A67D4E30C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24" name="TextBox 1">
          <a:extLst>
            <a:ext uri="{FF2B5EF4-FFF2-40B4-BE49-F238E27FC236}">
              <a16:creationId xmlns="" xmlns:a16="http://schemas.microsoft.com/office/drawing/2014/main" id="{7F7BDDEC-59B6-4EDD-AA52-3DD972F4246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25" name="TextBox 1">
          <a:extLst>
            <a:ext uri="{FF2B5EF4-FFF2-40B4-BE49-F238E27FC236}">
              <a16:creationId xmlns="" xmlns:a16="http://schemas.microsoft.com/office/drawing/2014/main" id="{01260B2E-5815-4ECA-9FAE-F82F5EF4D3D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26" name="TextBox 1">
          <a:extLst>
            <a:ext uri="{FF2B5EF4-FFF2-40B4-BE49-F238E27FC236}">
              <a16:creationId xmlns="" xmlns:a16="http://schemas.microsoft.com/office/drawing/2014/main" id="{A1104F0B-5FEC-48FF-BEAE-550CE761955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27" name="TextBox 1">
          <a:extLst>
            <a:ext uri="{FF2B5EF4-FFF2-40B4-BE49-F238E27FC236}">
              <a16:creationId xmlns="" xmlns:a16="http://schemas.microsoft.com/office/drawing/2014/main" id="{A6083203-7441-4DC8-B1AD-39FE193E463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28" name="TextBox 1">
          <a:extLst>
            <a:ext uri="{FF2B5EF4-FFF2-40B4-BE49-F238E27FC236}">
              <a16:creationId xmlns="" xmlns:a16="http://schemas.microsoft.com/office/drawing/2014/main" id="{3D4736B0-AA64-4604-8F68-ED087D0CF80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29" name="TextBox 1">
          <a:extLst>
            <a:ext uri="{FF2B5EF4-FFF2-40B4-BE49-F238E27FC236}">
              <a16:creationId xmlns="" xmlns:a16="http://schemas.microsoft.com/office/drawing/2014/main" id="{5EA8DBDD-4030-41A0-ACC7-AF971B0F4D1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30" name="TextBox 1">
          <a:extLst>
            <a:ext uri="{FF2B5EF4-FFF2-40B4-BE49-F238E27FC236}">
              <a16:creationId xmlns="" xmlns:a16="http://schemas.microsoft.com/office/drawing/2014/main" id="{BCCDD367-A565-4835-B64A-6D2BB15BE61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31" name="TextBox 1">
          <a:extLst>
            <a:ext uri="{FF2B5EF4-FFF2-40B4-BE49-F238E27FC236}">
              <a16:creationId xmlns="" xmlns:a16="http://schemas.microsoft.com/office/drawing/2014/main" id="{F730F3B0-9C93-498F-B4F2-36D0677E99B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32" name="TextBox 1">
          <a:extLst>
            <a:ext uri="{FF2B5EF4-FFF2-40B4-BE49-F238E27FC236}">
              <a16:creationId xmlns="" xmlns:a16="http://schemas.microsoft.com/office/drawing/2014/main" id="{0F9CF7BC-61CD-4F3F-88D7-90701C9BB03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33" name="TextBox 1">
          <a:extLst>
            <a:ext uri="{FF2B5EF4-FFF2-40B4-BE49-F238E27FC236}">
              <a16:creationId xmlns="" xmlns:a16="http://schemas.microsoft.com/office/drawing/2014/main" id="{6DA9006A-7658-4F94-A2E6-04A3D0AD780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34" name="TextBox 1">
          <a:extLst>
            <a:ext uri="{FF2B5EF4-FFF2-40B4-BE49-F238E27FC236}">
              <a16:creationId xmlns="" xmlns:a16="http://schemas.microsoft.com/office/drawing/2014/main" id="{A6E54DCF-9B69-44CD-B0A8-4F3CF00689B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35" name="TextBox 1">
          <a:extLst>
            <a:ext uri="{FF2B5EF4-FFF2-40B4-BE49-F238E27FC236}">
              <a16:creationId xmlns="" xmlns:a16="http://schemas.microsoft.com/office/drawing/2014/main" id="{04A8516A-E5D4-4C62-B6BF-9F04ED235A1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36" name="TextBox 1">
          <a:extLst>
            <a:ext uri="{FF2B5EF4-FFF2-40B4-BE49-F238E27FC236}">
              <a16:creationId xmlns="" xmlns:a16="http://schemas.microsoft.com/office/drawing/2014/main" id="{8121AAE7-600F-46B4-A34D-966AE509778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37" name="TextBox 1">
          <a:extLst>
            <a:ext uri="{FF2B5EF4-FFF2-40B4-BE49-F238E27FC236}">
              <a16:creationId xmlns="" xmlns:a16="http://schemas.microsoft.com/office/drawing/2014/main" id="{519B00B1-FCD3-4F8C-9781-B36C635F1D6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38" name="TextBox 1">
          <a:extLst>
            <a:ext uri="{FF2B5EF4-FFF2-40B4-BE49-F238E27FC236}">
              <a16:creationId xmlns="" xmlns:a16="http://schemas.microsoft.com/office/drawing/2014/main" id="{190D47DC-1A3B-4985-9EF3-EED44534470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39" name="TextBox 1">
          <a:extLst>
            <a:ext uri="{FF2B5EF4-FFF2-40B4-BE49-F238E27FC236}">
              <a16:creationId xmlns="" xmlns:a16="http://schemas.microsoft.com/office/drawing/2014/main" id="{7CC09245-3C1D-49CA-A481-9B412A05FBC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40" name="TextBox 1">
          <a:extLst>
            <a:ext uri="{FF2B5EF4-FFF2-40B4-BE49-F238E27FC236}">
              <a16:creationId xmlns="" xmlns:a16="http://schemas.microsoft.com/office/drawing/2014/main" id="{6DD926B4-62A3-4B10-93B4-3C45E5F0032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41" name="TextBox 1">
          <a:extLst>
            <a:ext uri="{FF2B5EF4-FFF2-40B4-BE49-F238E27FC236}">
              <a16:creationId xmlns="" xmlns:a16="http://schemas.microsoft.com/office/drawing/2014/main" id="{42F3AD96-5F08-44AF-96E0-A7EECD2F102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42" name="TextBox 1">
          <a:extLst>
            <a:ext uri="{FF2B5EF4-FFF2-40B4-BE49-F238E27FC236}">
              <a16:creationId xmlns="" xmlns:a16="http://schemas.microsoft.com/office/drawing/2014/main" id="{848E79D2-D058-432B-9FA0-BC37FBD8DB0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43" name="TextBox 1">
          <a:extLst>
            <a:ext uri="{FF2B5EF4-FFF2-40B4-BE49-F238E27FC236}">
              <a16:creationId xmlns="" xmlns:a16="http://schemas.microsoft.com/office/drawing/2014/main" id="{15CFE910-A643-4097-8E84-280F93410AF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44" name="TextBox 1">
          <a:extLst>
            <a:ext uri="{FF2B5EF4-FFF2-40B4-BE49-F238E27FC236}">
              <a16:creationId xmlns="" xmlns:a16="http://schemas.microsoft.com/office/drawing/2014/main" id="{EAD1D3C8-8B15-4601-9840-97BD3E19B2C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45" name="TextBox 1">
          <a:extLst>
            <a:ext uri="{FF2B5EF4-FFF2-40B4-BE49-F238E27FC236}">
              <a16:creationId xmlns="" xmlns:a16="http://schemas.microsoft.com/office/drawing/2014/main" id="{A16F41E2-0F24-4E3B-B755-6AA5CC52EF2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46" name="TextBox 1">
          <a:extLst>
            <a:ext uri="{FF2B5EF4-FFF2-40B4-BE49-F238E27FC236}">
              <a16:creationId xmlns="" xmlns:a16="http://schemas.microsoft.com/office/drawing/2014/main" id="{3B5EB9F0-9E5B-42D3-BF34-3D582887BE6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47" name="TextBox 1">
          <a:extLst>
            <a:ext uri="{FF2B5EF4-FFF2-40B4-BE49-F238E27FC236}">
              <a16:creationId xmlns="" xmlns:a16="http://schemas.microsoft.com/office/drawing/2014/main" id="{894DF6E6-93D6-4A4E-8519-A3404D2FA31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48" name="TextBox 1">
          <a:extLst>
            <a:ext uri="{FF2B5EF4-FFF2-40B4-BE49-F238E27FC236}">
              <a16:creationId xmlns="" xmlns:a16="http://schemas.microsoft.com/office/drawing/2014/main" id="{F6BDC7AC-D2EE-4BF4-B111-882909FEFB1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49" name="TextBox 1">
          <a:extLst>
            <a:ext uri="{FF2B5EF4-FFF2-40B4-BE49-F238E27FC236}">
              <a16:creationId xmlns="" xmlns:a16="http://schemas.microsoft.com/office/drawing/2014/main" id="{5F3B2594-A01F-43DB-A069-60FF3B2B474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50" name="TextBox 1">
          <a:extLst>
            <a:ext uri="{FF2B5EF4-FFF2-40B4-BE49-F238E27FC236}">
              <a16:creationId xmlns="" xmlns:a16="http://schemas.microsoft.com/office/drawing/2014/main" id="{11196F84-73A6-442E-9080-D98DE42D4D7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51" name="TextBox 1">
          <a:extLst>
            <a:ext uri="{FF2B5EF4-FFF2-40B4-BE49-F238E27FC236}">
              <a16:creationId xmlns="" xmlns:a16="http://schemas.microsoft.com/office/drawing/2014/main" id="{BE88F67D-7043-417A-94F8-54791E0D56A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52" name="TextBox 1">
          <a:extLst>
            <a:ext uri="{FF2B5EF4-FFF2-40B4-BE49-F238E27FC236}">
              <a16:creationId xmlns="" xmlns:a16="http://schemas.microsoft.com/office/drawing/2014/main" id="{3D413773-2E15-4E18-B96E-0DC87F0800B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53" name="TextBox 1">
          <a:extLst>
            <a:ext uri="{FF2B5EF4-FFF2-40B4-BE49-F238E27FC236}">
              <a16:creationId xmlns="" xmlns:a16="http://schemas.microsoft.com/office/drawing/2014/main" id="{4F235F05-9AD5-4F8B-B993-BBF4BEC855E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54" name="TextBox 1">
          <a:extLst>
            <a:ext uri="{FF2B5EF4-FFF2-40B4-BE49-F238E27FC236}">
              <a16:creationId xmlns="" xmlns:a16="http://schemas.microsoft.com/office/drawing/2014/main" id="{A83C7409-D49A-4F42-A29A-987109B1C33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55" name="TextBox 1">
          <a:extLst>
            <a:ext uri="{FF2B5EF4-FFF2-40B4-BE49-F238E27FC236}">
              <a16:creationId xmlns="" xmlns:a16="http://schemas.microsoft.com/office/drawing/2014/main" id="{B44D252B-E5AF-4E63-B4E4-DBF650A9C4E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56" name="TextBox 1">
          <a:extLst>
            <a:ext uri="{FF2B5EF4-FFF2-40B4-BE49-F238E27FC236}">
              <a16:creationId xmlns="" xmlns:a16="http://schemas.microsoft.com/office/drawing/2014/main" id="{C1422067-59CB-49D5-AD45-8374FC042C7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57" name="TextBox 1">
          <a:extLst>
            <a:ext uri="{FF2B5EF4-FFF2-40B4-BE49-F238E27FC236}">
              <a16:creationId xmlns="" xmlns:a16="http://schemas.microsoft.com/office/drawing/2014/main" id="{8B6B05E1-151C-4D27-A2C7-4779FF8C7E1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58" name="TextBox 1">
          <a:extLst>
            <a:ext uri="{FF2B5EF4-FFF2-40B4-BE49-F238E27FC236}">
              <a16:creationId xmlns="" xmlns:a16="http://schemas.microsoft.com/office/drawing/2014/main" id="{8C3272F0-95E3-4349-BE01-9746560E06C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59" name="TextBox 1">
          <a:extLst>
            <a:ext uri="{FF2B5EF4-FFF2-40B4-BE49-F238E27FC236}">
              <a16:creationId xmlns="" xmlns:a16="http://schemas.microsoft.com/office/drawing/2014/main" id="{AE5225AC-1A06-4F0A-A468-E70381780D0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60" name="TextBox 1">
          <a:extLst>
            <a:ext uri="{FF2B5EF4-FFF2-40B4-BE49-F238E27FC236}">
              <a16:creationId xmlns="" xmlns:a16="http://schemas.microsoft.com/office/drawing/2014/main" id="{9596C5A2-7887-49AF-AB3D-A6A7B8085F2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61" name="TextBox 1">
          <a:extLst>
            <a:ext uri="{FF2B5EF4-FFF2-40B4-BE49-F238E27FC236}">
              <a16:creationId xmlns="" xmlns:a16="http://schemas.microsoft.com/office/drawing/2014/main" id="{F46F6850-DF0B-40EC-A9FF-A9FEBD4691A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62" name="TextBox 1">
          <a:extLst>
            <a:ext uri="{FF2B5EF4-FFF2-40B4-BE49-F238E27FC236}">
              <a16:creationId xmlns="" xmlns:a16="http://schemas.microsoft.com/office/drawing/2014/main" id="{7E3D454A-1E69-4C77-9371-4F5589A6C9C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63" name="TextBox 1">
          <a:extLst>
            <a:ext uri="{FF2B5EF4-FFF2-40B4-BE49-F238E27FC236}">
              <a16:creationId xmlns="" xmlns:a16="http://schemas.microsoft.com/office/drawing/2014/main" id="{9C4F43BB-961D-4110-91F8-94C01106A0C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64" name="TextBox 1">
          <a:extLst>
            <a:ext uri="{FF2B5EF4-FFF2-40B4-BE49-F238E27FC236}">
              <a16:creationId xmlns="" xmlns:a16="http://schemas.microsoft.com/office/drawing/2014/main" id="{95D016F1-889E-4670-AD2E-954547FC1C6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65" name="TextBox 1">
          <a:extLst>
            <a:ext uri="{FF2B5EF4-FFF2-40B4-BE49-F238E27FC236}">
              <a16:creationId xmlns="" xmlns:a16="http://schemas.microsoft.com/office/drawing/2014/main" id="{863DF738-FA83-47EC-91EB-0A210DD61BC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66" name="TextBox 1">
          <a:extLst>
            <a:ext uri="{FF2B5EF4-FFF2-40B4-BE49-F238E27FC236}">
              <a16:creationId xmlns="" xmlns:a16="http://schemas.microsoft.com/office/drawing/2014/main" id="{AA0BB547-996B-4312-968C-088B4F91F01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67" name="TextBox 1">
          <a:extLst>
            <a:ext uri="{FF2B5EF4-FFF2-40B4-BE49-F238E27FC236}">
              <a16:creationId xmlns="" xmlns:a16="http://schemas.microsoft.com/office/drawing/2014/main" id="{A5B82B4C-0EBF-465C-97BF-9C4C6AD84D9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68" name="TextBox 1">
          <a:extLst>
            <a:ext uri="{FF2B5EF4-FFF2-40B4-BE49-F238E27FC236}">
              <a16:creationId xmlns="" xmlns:a16="http://schemas.microsoft.com/office/drawing/2014/main" id="{752760A2-3815-45A1-99C9-30C2ED390C9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69" name="TextBox 1">
          <a:extLst>
            <a:ext uri="{FF2B5EF4-FFF2-40B4-BE49-F238E27FC236}">
              <a16:creationId xmlns="" xmlns:a16="http://schemas.microsoft.com/office/drawing/2014/main" id="{0B956A64-DCCC-458E-85E7-4197A3AA4AB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70" name="TextBox 1">
          <a:extLst>
            <a:ext uri="{FF2B5EF4-FFF2-40B4-BE49-F238E27FC236}">
              <a16:creationId xmlns="" xmlns:a16="http://schemas.microsoft.com/office/drawing/2014/main" id="{ED99E6CE-C9D5-409A-AA61-D49667578C2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71" name="TextBox 1">
          <a:extLst>
            <a:ext uri="{FF2B5EF4-FFF2-40B4-BE49-F238E27FC236}">
              <a16:creationId xmlns="" xmlns:a16="http://schemas.microsoft.com/office/drawing/2014/main" id="{8102FA94-F345-4F4C-9A63-BFF76259D09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72" name="TextBox 1">
          <a:extLst>
            <a:ext uri="{FF2B5EF4-FFF2-40B4-BE49-F238E27FC236}">
              <a16:creationId xmlns="" xmlns:a16="http://schemas.microsoft.com/office/drawing/2014/main" id="{2E7D65F5-2A71-4868-B407-49BC1AB3579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73" name="TextBox 1">
          <a:extLst>
            <a:ext uri="{FF2B5EF4-FFF2-40B4-BE49-F238E27FC236}">
              <a16:creationId xmlns="" xmlns:a16="http://schemas.microsoft.com/office/drawing/2014/main" id="{D9A51DCF-2294-421F-8CAE-78BCAA062CF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74" name="TextBox 1">
          <a:extLst>
            <a:ext uri="{FF2B5EF4-FFF2-40B4-BE49-F238E27FC236}">
              <a16:creationId xmlns="" xmlns:a16="http://schemas.microsoft.com/office/drawing/2014/main" id="{75D6E4D6-3AB2-4431-9B8D-830F2FF65E9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75" name="TextBox 1">
          <a:extLst>
            <a:ext uri="{FF2B5EF4-FFF2-40B4-BE49-F238E27FC236}">
              <a16:creationId xmlns="" xmlns:a16="http://schemas.microsoft.com/office/drawing/2014/main" id="{3A0C9F0D-BED7-4593-A3CF-7818D07CA93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76" name="TextBox 1">
          <a:extLst>
            <a:ext uri="{FF2B5EF4-FFF2-40B4-BE49-F238E27FC236}">
              <a16:creationId xmlns="" xmlns:a16="http://schemas.microsoft.com/office/drawing/2014/main" id="{0C690607-3F58-47C5-A802-0AEFDAA54BD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77" name="TextBox 1">
          <a:extLst>
            <a:ext uri="{FF2B5EF4-FFF2-40B4-BE49-F238E27FC236}">
              <a16:creationId xmlns="" xmlns:a16="http://schemas.microsoft.com/office/drawing/2014/main" id="{E343C89B-B393-4148-A0FA-145D15CB873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78" name="TextBox 1">
          <a:extLst>
            <a:ext uri="{FF2B5EF4-FFF2-40B4-BE49-F238E27FC236}">
              <a16:creationId xmlns="" xmlns:a16="http://schemas.microsoft.com/office/drawing/2014/main" id="{895FED82-2778-4BEF-810E-529A23EA2F3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79" name="TextBox 1">
          <a:extLst>
            <a:ext uri="{FF2B5EF4-FFF2-40B4-BE49-F238E27FC236}">
              <a16:creationId xmlns="" xmlns:a16="http://schemas.microsoft.com/office/drawing/2014/main" id="{E7F7E6F0-A536-4775-AAFF-46254B066E2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80" name="TextBox 1">
          <a:extLst>
            <a:ext uri="{FF2B5EF4-FFF2-40B4-BE49-F238E27FC236}">
              <a16:creationId xmlns="" xmlns:a16="http://schemas.microsoft.com/office/drawing/2014/main" id="{DD8C95E7-4731-4898-8A7E-5044E503509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81" name="TextBox 1">
          <a:extLst>
            <a:ext uri="{FF2B5EF4-FFF2-40B4-BE49-F238E27FC236}">
              <a16:creationId xmlns="" xmlns:a16="http://schemas.microsoft.com/office/drawing/2014/main" id="{2B99FB98-C080-4268-B56B-1732016F363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82" name="TextBox 1">
          <a:extLst>
            <a:ext uri="{FF2B5EF4-FFF2-40B4-BE49-F238E27FC236}">
              <a16:creationId xmlns="" xmlns:a16="http://schemas.microsoft.com/office/drawing/2014/main" id="{DE384A48-2817-402C-AEA6-2F433C710EA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83" name="TextBox 1">
          <a:extLst>
            <a:ext uri="{FF2B5EF4-FFF2-40B4-BE49-F238E27FC236}">
              <a16:creationId xmlns="" xmlns:a16="http://schemas.microsoft.com/office/drawing/2014/main" id="{6606B6E3-86DB-444C-88C4-EB65FCBDAA4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84" name="TextBox 1">
          <a:extLst>
            <a:ext uri="{FF2B5EF4-FFF2-40B4-BE49-F238E27FC236}">
              <a16:creationId xmlns="" xmlns:a16="http://schemas.microsoft.com/office/drawing/2014/main" id="{51567524-663A-41E8-8C8D-80198745BDD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85" name="TextBox 1">
          <a:extLst>
            <a:ext uri="{FF2B5EF4-FFF2-40B4-BE49-F238E27FC236}">
              <a16:creationId xmlns="" xmlns:a16="http://schemas.microsoft.com/office/drawing/2014/main" id="{05A785DF-153A-4147-8B68-356AC89280F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86" name="TextBox 1">
          <a:extLst>
            <a:ext uri="{FF2B5EF4-FFF2-40B4-BE49-F238E27FC236}">
              <a16:creationId xmlns="" xmlns:a16="http://schemas.microsoft.com/office/drawing/2014/main" id="{8525D99E-C3A0-4449-A1F7-C8FE3552FD9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87" name="TextBox 1">
          <a:extLst>
            <a:ext uri="{FF2B5EF4-FFF2-40B4-BE49-F238E27FC236}">
              <a16:creationId xmlns="" xmlns:a16="http://schemas.microsoft.com/office/drawing/2014/main" id="{AFD7D2E3-4C5A-4C6B-A2BB-9616BFA3ACF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88" name="TextBox 1">
          <a:extLst>
            <a:ext uri="{FF2B5EF4-FFF2-40B4-BE49-F238E27FC236}">
              <a16:creationId xmlns="" xmlns:a16="http://schemas.microsoft.com/office/drawing/2014/main" id="{1D98CB20-E5C2-44B7-94AE-0CE4A88D9A6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89" name="TextBox 1">
          <a:extLst>
            <a:ext uri="{FF2B5EF4-FFF2-40B4-BE49-F238E27FC236}">
              <a16:creationId xmlns="" xmlns:a16="http://schemas.microsoft.com/office/drawing/2014/main" id="{2D61D562-5690-475E-B6AE-2E3A23B72ED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90" name="TextBox 1">
          <a:extLst>
            <a:ext uri="{FF2B5EF4-FFF2-40B4-BE49-F238E27FC236}">
              <a16:creationId xmlns="" xmlns:a16="http://schemas.microsoft.com/office/drawing/2014/main" id="{AF0251C7-CB24-4FCD-927A-1B5C3E022EE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91" name="TextBox 1">
          <a:extLst>
            <a:ext uri="{FF2B5EF4-FFF2-40B4-BE49-F238E27FC236}">
              <a16:creationId xmlns="" xmlns:a16="http://schemas.microsoft.com/office/drawing/2014/main" id="{1B7A6BDE-D586-4EC8-B6E9-5F82D2E8C57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92" name="TextBox 1">
          <a:extLst>
            <a:ext uri="{FF2B5EF4-FFF2-40B4-BE49-F238E27FC236}">
              <a16:creationId xmlns="" xmlns:a16="http://schemas.microsoft.com/office/drawing/2014/main" id="{049F2240-0BB5-4409-B018-01CFEF85AE0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93" name="TextBox 1">
          <a:extLst>
            <a:ext uri="{FF2B5EF4-FFF2-40B4-BE49-F238E27FC236}">
              <a16:creationId xmlns="" xmlns:a16="http://schemas.microsoft.com/office/drawing/2014/main" id="{B0976C2C-0979-47C0-8D6F-271A1BB242F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94" name="TextBox 1">
          <a:extLst>
            <a:ext uri="{FF2B5EF4-FFF2-40B4-BE49-F238E27FC236}">
              <a16:creationId xmlns="" xmlns:a16="http://schemas.microsoft.com/office/drawing/2014/main" id="{AAD68A8A-B6FA-4D47-A372-E99763918EE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95" name="TextBox 1">
          <a:extLst>
            <a:ext uri="{FF2B5EF4-FFF2-40B4-BE49-F238E27FC236}">
              <a16:creationId xmlns="" xmlns:a16="http://schemas.microsoft.com/office/drawing/2014/main" id="{B9488A82-270E-438D-AF97-4CE171A3695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96" name="TextBox 1">
          <a:extLst>
            <a:ext uri="{FF2B5EF4-FFF2-40B4-BE49-F238E27FC236}">
              <a16:creationId xmlns="" xmlns:a16="http://schemas.microsoft.com/office/drawing/2014/main" id="{1ED5885D-0B72-4ACC-BF33-785036A633F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97" name="TextBox 1">
          <a:extLst>
            <a:ext uri="{FF2B5EF4-FFF2-40B4-BE49-F238E27FC236}">
              <a16:creationId xmlns="" xmlns:a16="http://schemas.microsoft.com/office/drawing/2014/main" id="{EEC4705D-2A0D-45AD-AA36-8C0B12FDD33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98" name="TextBox 1">
          <a:extLst>
            <a:ext uri="{FF2B5EF4-FFF2-40B4-BE49-F238E27FC236}">
              <a16:creationId xmlns="" xmlns:a16="http://schemas.microsoft.com/office/drawing/2014/main" id="{8892A32E-42F4-4AD3-BF5F-5798D93EC8D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1999" name="TextBox 1">
          <a:extLst>
            <a:ext uri="{FF2B5EF4-FFF2-40B4-BE49-F238E27FC236}">
              <a16:creationId xmlns="" xmlns:a16="http://schemas.microsoft.com/office/drawing/2014/main" id="{F0EE4F31-3750-402A-96D2-2B2641088C6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00" name="TextBox 1">
          <a:extLst>
            <a:ext uri="{FF2B5EF4-FFF2-40B4-BE49-F238E27FC236}">
              <a16:creationId xmlns="" xmlns:a16="http://schemas.microsoft.com/office/drawing/2014/main" id="{955CD54C-1861-4A5A-8D28-156F3BA2814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01" name="TextBox 1">
          <a:extLst>
            <a:ext uri="{FF2B5EF4-FFF2-40B4-BE49-F238E27FC236}">
              <a16:creationId xmlns="" xmlns:a16="http://schemas.microsoft.com/office/drawing/2014/main" id="{76FF23C2-527B-446A-A030-15D9FEA88B8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02" name="TextBox 1">
          <a:extLst>
            <a:ext uri="{FF2B5EF4-FFF2-40B4-BE49-F238E27FC236}">
              <a16:creationId xmlns="" xmlns:a16="http://schemas.microsoft.com/office/drawing/2014/main" id="{A7038967-2956-42B7-8E67-20E95D905D4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03" name="TextBox 1">
          <a:extLst>
            <a:ext uri="{FF2B5EF4-FFF2-40B4-BE49-F238E27FC236}">
              <a16:creationId xmlns="" xmlns:a16="http://schemas.microsoft.com/office/drawing/2014/main" id="{15984CD1-9E5A-4301-848F-1B740ABB7D5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04" name="TextBox 1">
          <a:extLst>
            <a:ext uri="{FF2B5EF4-FFF2-40B4-BE49-F238E27FC236}">
              <a16:creationId xmlns="" xmlns:a16="http://schemas.microsoft.com/office/drawing/2014/main" id="{8C223829-96EA-4221-BFE5-68543D6E97A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05" name="TextBox 1">
          <a:extLst>
            <a:ext uri="{FF2B5EF4-FFF2-40B4-BE49-F238E27FC236}">
              <a16:creationId xmlns="" xmlns:a16="http://schemas.microsoft.com/office/drawing/2014/main" id="{C5CB25B1-D4AD-4DCE-B431-F2B6AC509E2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06" name="TextBox 1">
          <a:extLst>
            <a:ext uri="{FF2B5EF4-FFF2-40B4-BE49-F238E27FC236}">
              <a16:creationId xmlns="" xmlns:a16="http://schemas.microsoft.com/office/drawing/2014/main" id="{6DEFAA32-C13B-41D9-A45C-D43DB43BDA8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07" name="TextBox 1">
          <a:extLst>
            <a:ext uri="{FF2B5EF4-FFF2-40B4-BE49-F238E27FC236}">
              <a16:creationId xmlns="" xmlns:a16="http://schemas.microsoft.com/office/drawing/2014/main" id="{833AD197-9ADE-40F9-9892-84ED32475B3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08" name="TextBox 1">
          <a:extLst>
            <a:ext uri="{FF2B5EF4-FFF2-40B4-BE49-F238E27FC236}">
              <a16:creationId xmlns="" xmlns:a16="http://schemas.microsoft.com/office/drawing/2014/main" id="{01C4720B-FCF9-4850-AAED-21968248BEC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09" name="TextBox 1">
          <a:extLst>
            <a:ext uri="{FF2B5EF4-FFF2-40B4-BE49-F238E27FC236}">
              <a16:creationId xmlns="" xmlns:a16="http://schemas.microsoft.com/office/drawing/2014/main" id="{A94FE2CB-F8D5-4E2C-A8C2-D990039DF3E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10" name="TextBox 1">
          <a:extLst>
            <a:ext uri="{FF2B5EF4-FFF2-40B4-BE49-F238E27FC236}">
              <a16:creationId xmlns="" xmlns:a16="http://schemas.microsoft.com/office/drawing/2014/main" id="{0AC8692E-C161-4FD9-8EEB-561067817C9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11" name="TextBox 1">
          <a:extLst>
            <a:ext uri="{FF2B5EF4-FFF2-40B4-BE49-F238E27FC236}">
              <a16:creationId xmlns="" xmlns:a16="http://schemas.microsoft.com/office/drawing/2014/main" id="{230D6A28-4074-41CF-8909-027E057EBFF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12" name="TextBox 1">
          <a:extLst>
            <a:ext uri="{FF2B5EF4-FFF2-40B4-BE49-F238E27FC236}">
              <a16:creationId xmlns="" xmlns:a16="http://schemas.microsoft.com/office/drawing/2014/main" id="{779BADB5-CBE2-4BE6-862B-65FFA508EE4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13" name="TextBox 1">
          <a:extLst>
            <a:ext uri="{FF2B5EF4-FFF2-40B4-BE49-F238E27FC236}">
              <a16:creationId xmlns="" xmlns:a16="http://schemas.microsoft.com/office/drawing/2014/main" id="{66B59F66-B51E-4613-8A9B-62C077AF4D2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14" name="TextBox 1">
          <a:extLst>
            <a:ext uri="{FF2B5EF4-FFF2-40B4-BE49-F238E27FC236}">
              <a16:creationId xmlns="" xmlns:a16="http://schemas.microsoft.com/office/drawing/2014/main" id="{F730F8FF-4883-498A-94BA-662BEC2E43C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15" name="TextBox 1">
          <a:extLst>
            <a:ext uri="{FF2B5EF4-FFF2-40B4-BE49-F238E27FC236}">
              <a16:creationId xmlns="" xmlns:a16="http://schemas.microsoft.com/office/drawing/2014/main" id="{759C9279-A10A-49F8-BCC7-F49E4C859DF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16" name="TextBox 1">
          <a:extLst>
            <a:ext uri="{FF2B5EF4-FFF2-40B4-BE49-F238E27FC236}">
              <a16:creationId xmlns="" xmlns:a16="http://schemas.microsoft.com/office/drawing/2014/main" id="{D1C94DB1-CD8E-4B54-ABDF-25FA8A03B97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17" name="TextBox 1">
          <a:extLst>
            <a:ext uri="{FF2B5EF4-FFF2-40B4-BE49-F238E27FC236}">
              <a16:creationId xmlns="" xmlns:a16="http://schemas.microsoft.com/office/drawing/2014/main" id="{E248A6C4-7796-4C4F-80DA-6F800F096C4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18" name="TextBox 1">
          <a:extLst>
            <a:ext uri="{FF2B5EF4-FFF2-40B4-BE49-F238E27FC236}">
              <a16:creationId xmlns="" xmlns:a16="http://schemas.microsoft.com/office/drawing/2014/main" id="{16FB69CC-92C5-4609-9A40-F744FB959EF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19" name="TextBox 1">
          <a:extLst>
            <a:ext uri="{FF2B5EF4-FFF2-40B4-BE49-F238E27FC236}">
              <a16:creationId xmlns="" xmlns:a16="http://schemas.microsoft.com/office/drawing/2014/main" id="{04343FD3-5ABC-4594-9996-DFC871043BD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20" name="TextBox 1">
          <a:extLst>
            <a:ext uri="{FF2B5EF4-FFF2-40B4-BE49-F238E27FC236}">
              <a16:creationId xmlns="" xmlns:a16="http://schemas.microsoft.com/office/drawing/2014/main" id="{C4203483-521A-4DC4-944E-3A39A810DE0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21" name="TextBox 1">
          <a:extLst>
            <a:ext uri="{FF2B5EF4-FFF2-40B4-BE49-F238E27FC236}">
              <a16:creationId xmlns="" xmlns:a16="http://schemas.microsoft.com/office/drawing/2014/main" id="{2BA3ECD0-A584-488C-85FE-3C4A5052C66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22" name="TextBox 1">
          <a:extLst>
            <a:ext uri="{FF2B5EF4-FFF2-40B4-BE49-F238E27FC236}">
              <a16:creationId xmlns="" xmlns:a16="http://schemas.microsoft.com/office/drawing/2014/main" id="{D5C3C811-CB7C-4FF3-857F-267444850BE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23" name="TextBox 1">
          <a:extLst>
            <a:ext uri="{FF2B5EF4-FFF2-40B4-BE49-F238E27FC236}">
              <a16:creationId xmlns="" xmlns:a16="http://schemas.microsoft.com/office/drawing/2014/main" id="{58DFD44D-08F4-445B-AC98-906463FD6B7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24" name="TextBox 1">
          <a:extLst>
            <a:ext uri="{FF2B5EF4-FFF2-40B4-BE49-F238E27FC236}">
              <a16:creationId xmlns="" xmlns:a16="http://schemas.microsoft.com/office/drawing/2014/main" id="{47DAF0D0-73F5-49B1-B1A2-1E2C437A1B4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25" name="TextBox 1">
          <a:extLst>
            <a:ext uri="{FF2B5EF4-FFF2-40B4-BE49-F238E27FC236}">
              <a16:creationId xmlns="" xmlns:a16="http://schemas.microsoft.com/office/drawing/2014/main" id="{C72A6AF9-3044-449D-ACD5-FA600CB3E4F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26" name="TextBox 1">
          <a:extLst>
            <a:ext uri="{FF2B5EF4-FFF2-40B4-BE49-F238E27FC236}">
              <a16:creationId xmlns="" xmlns:a16="http://schemas.microsoft.com/office/drawing/2014/main" id="{67E42735-3835-4328-B697-D234C1226E3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27" name="TextBox 1">
          <a:extLst>
            <a:ext uri="{FF2B5EF4-FFF2-40B4-BE49-F238E27FC236}">
              <a16:creationId xmlns="" xmlns:a16="http://schemas.microsoft.com/office/drawing/2014/main" id="{3AA21A4E-FAB4-479B-B692-8EE19D780B6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28" name="TextBox 1">
          <a:extLst>
            <a:ext uri="{FF2B5EF4-FFF2-40B4-BE49-F238E27FC236}">
              <a16:creationId xmlns="" xmlns:a16="http://schemas.microsoft.com/office/drawing/2014/main" id="{74332B01-010B-4455-B14C-90B2C4D3003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29" name="TextBox 1">
          <a:extLst>
            <a:ext uri="{FF2B5EF4-FFF2-40B4-BE49-F238E27FC236}">
              <a16:creationId xmlns="" xmlns:a16="http://schemas.microsoft.com/office/drawing/2014/main" id="{9207E772-260C-4C60-9E16-254A76FEBAA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30" name="TextBox 1">
          <a:extLst>
            <a:ext uri="{FF2B5EF4-FFF2-40B4-BE49-F238E27FC236}">
              <a16:creationId xmlns="" xmlns:a16="http://schemas.microsoft.com/office/drawing/2014/main" id="{457EBBB7-E940-458B-A6B4-19327505ED6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31" name="TextBox 1">
          <a:extLst>
            <a:ext uri="{FF2B5EF4-FFF2-40B4-BE49-F238E27FC236}">
              <a16:creationId xmlns="" xmlns:a16="http://schemas.microsoft.com/office/drawing/2014/main" id="{87BDD700-D6F5-4B81-99C1-7F2D8CDE190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32" name="TextBox 1">
          <a:extLst>
            <a:ext uri="{FF2B5EF4-FFF2-40B4-BE49-F238E27FC236}">
              <a16:creationId xmlns="" xmlns:a16="http://schemas.microsoft.com/office/drawing/2014/main" id="{A0E066EE-63F8-4627-B41C-AAF1CB4E858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33" name="TextBox 1">
          <a:extLst>
            <a:ext uri="{FF2B5EF4-FFF2-40B4-BE49-F238E27FC236}">
              <a16:creationId xmlns="" xmlns:a16="http://schemas.microsoft.com/office/drawing/2014/main" id="{368C571B-C7DF-4BCF-9ED4-164D48805F3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34" name="TextBox 1">
          <a:extLst>
            <a:ext uri="{FF2B5EF4-FFF2-40B4-BE49-F238E27FC236}">
              <a16:creationId xmlns="" xmlns:a16="http://schemas.microsoft.com/office/drawing/2014/main" id="{07BA4ED6-2B04-4964-A1FC-5813BF6F123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35" name="TextBox 1">
          <a:extLst>
            <a:ext uri="{FF2B5EF4-FFF2-40B4-BE49-F238E27FC236}">
              <a16:creationId xmlns="" xmlns:a16="http://schemas.microsoft.com/office/drawing/2014/main" id="{9546941B-951F-4056-A33E-D915D0E38B8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36" name="TextBox 1">
          <a:extLst>
            <a:ext uri="{FF2B5EF4-FFF2-40B4-BE49-F238E27FC236}">
              <a16:creationId xmlns="" xmlns:a16="http://schemas.microsoft.com/office/drawing/2014/main" id="{49105148-059C-40B5-8DCF-8FAF06D86A3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37" name="TextBox 1">
          <a:extLst>
            <a:ext uri="{FF2B5EF4-FFF2-40B4-BE49-F238E27FC236}">
              <a16:creationId xmlns="" xmlns:a16="http://schemas.microsoft.com/office/drawing/2014/main" id="{5436AA74-F4D8-4C68-8C35-46D93E0445C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38" name="TextBox 1">
          <a:extLst>
            <a:ext uri="{FF2B5EF4-FFF2-40B4-BE49-F238E27FC236}">
              <a16:creationId xmlns="" xmlns:a16="http://schemas.microsoft.com/office/drawing/2014/main" id="{C45288D1-924D-425C-B9EA-5B728F6BE95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39" name="TextBox 1">
          <a:extLst>
            <a:ext uri="{FF2B5EF4-FFF2-40B4-BE49-F238E27FC236}">
              <a16:creationId xmlns="" xmlns:a16="http://schemas.microsoft.com/office/drawing/2014/main" id="{08C42BFE-7D58-4188-BE31-4B4293C1884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40" name="TextBox 1">
          <a:extLst>
            <a:ext uri="{FF2B5EF4-FFF2-40B4-BE49-F238E27FC236}">
              <a16:creationId xmlns="" xmlns:a16="http://schemas.microsoft.com/office/drawing/2014/main" id="{E73B7762-942B-4A40-B726-98FD5C480F1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41" name="TextBox 1">
          <a:extLst>
            <a:ext uri="{FF2B5EF4-FFF2-40B4-BE49-F238E27FC236}">
              <a16:creationId xmlns="" xmlns:a16="http://schemas.microsoft.com/office/drawing/2014/main" id="{6452E405-86CD-43F7-A450-8250935E4DB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42" name="TextBox 1">
          <a:extLst>
            <a:ext uri="{FF2B5EF4-FFF2-40B4-BE49-F238E27FC236}">
              <a16:creationId xmlns="" xmlns:a16="http://schemas.microsoft.com/office/drawing/2014/main" id="{472389EB-AFFC-4691-AEAE-02D07637376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43" name="TextBox 1">
          <a:extLst>
            <a:ext uri="{FF2B5EF4-FFF2-40B4-BE49-F238E27FC236}">
              <a16:creationId xmlns="" xmlns:a16="http://schemas.microsoft.com/office/drawing/2014/main" id="{0870C8FC-8752-4DE5-99E7-D9C8BD974C5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44" name="TextBox 1">
          <a:extLst>
            <a:ext uri="{FF2B5EF4-FFF2-40B4-BE49-F238E27FC236}">
              <a16:creationId xmlns="" xmlns:a16="http://schemas.microsoft.com/office/drawing/2014/main" id="{5CFA513C-F1C4-4857-BF0D-F4F2B0C7F2A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45" name="TextBox 1">
          <a:extLst>
            <a:ext uri="{FF2B5EF4-FFF2-40B4-BE49-F238E27FC236}">
              <a16:creationId xmlns="" xmlns:a16="http://schemas.microsoft.com/office/drawing/2014/main" id="{F6237DBD-6795-493A-A580-1F6D9A260AB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46" name="TextBox 1">
          <a:extLst>
            <a:ext uri="{FF2B5EF4-FFF2-40B4-BE49-F238E27FC236}">
              <a16:creationId xmlns="" xmlns:a16="http://schemas.microsoft.com/office/drawing/2014/main" id="{9ED8F6B9-9B1F-40C9-8D1F-4ECFD08A308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47" name="TextBox 1">
          <a:extLst>
            <a:ext uri="{FF2B5EF4-FFF2-40B4-BE49-F238E27FC236}">
              <a16:creationId xmlns="" xmlns:a16="http://schemas.microsoft.com/office/drawing/2014/main" id="{AE921B1A-0D33-4EDB-BE22-DD676C0C1AB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48" name="TextBox 1">
          <a:extLst>
            <a:ext uri="{FF2B5EF4-FFF2-40B4-BE49-F238E27FC236}">
              <a16:creationId xmlns="" xmlns:a16="http://schemas.microsoft.com/office/drawing/2014/main" id="{80B53523-10E9-4A7E-8694-E09F563D6C0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49" name="TextBox 1">
          <a:extLst>
            <a:ext uri="{FF2B5EF4-FFF2-40B4-BE49-F238E27FC236}">
              <a16:creationId xmlns="" xmlns:a16="http://schemas.microsoft.com/office/drawing/2014/main" id="{3B7941BE-9CDA-44F7-BA45-B5FA3920F5A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50" name="TextBox 1">
          <a:extLst>
            <a:ext uri="{FF2B5EF4-FFF2-40B4-BE49-F238E27FC236}">
              <a16:creationId xmlns="" xmlns:a16="http://schemas.microsoft.com/office/drawing/2014/main" id="{CF1BDD48-BD51-446C-AF07-4CC0C2CF5BB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51" name="TextBox 1">
          <a:extLst>
            <a:ext uri="{FF2B5EF4-FFF2-40B4-BE49-F238E27FC236}">
              <a16:creationId xmlns="" xmlns:a16="http://schemas.microsoft.com/office/drawing/2014/main" id="{326EEC88-2500-4DBD-8B97-C70B1414B42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52" name="TextBox 1">
          <a:extLst>
            <a:ext uri="{FF2B5EF4-FFF2-40B4-BE49-F238E27FC236}">
              <a16:creationId xmlns="" xmlns:a16="http://schemas.microsoft.com/office/drawing/2014/main" id="{69F72BBF-763C-4395-87ED-BD59291CCE1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53" name="TextBox 1">
          <a:extLst>
            <a:ext uri="{FF2B5EF4-FFF2-40B4-BE49-F238E27FC236}">
              <a16:creationId xmlns="" xmlns:a16="http://schemas.microsoft.com/office/drawing/2014/main" id="{3C2268DE-086A-48A6-A37C-307F8655B43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54" name="TextBox 1">
          <a:extLst>
            <a:ext uri="{FF2B5EF4-FFF2-40B4-BE49-F238E27FC236}">
              <a16:creationId xmlns="" xmlns:a16="http://schemas.microsoft.com/office/drawing/2014/main" id="{0AFE6C15-F406-4BD7-A601-C1950DA44E8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55" name="TextBox 1">
          <a:extLst>
            <a:ext uri="{FF2B5EF4-FFF2-40B4-BE49-F238E27FC236}">
              <a16:creationId xmlns="" xmlns:a16="http://schemas.microsoft.com/office/drawing/2014/main" id="{7C49D7FA-46B1-44FE-83E1-9D5D8A35D0A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56" name="TextBox 1">
          <a:extLst>
            <a:ext uri="{FF2B5EF4-FFF2-40B4-BE49-F238E27FC236}">
              <a16:creationId xmlns="" xmlns:a16="http://schemas.microsoft.com/office/drawing/2014/main" id="{9FC97048-1F2C-4780-A128-34A56BE6FD7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57" name="TextBox 1">
          <a:extLst>
            <a:ext uri="{FF2B5EF4-FFF2-40B4-BE49-F238E27FC236}">
              <a16:creationId xmlns="" xmlns:a16="http://schemas.microsoft.com/office/drawing/2014/main" id="{73351714-5175-49D8-8510-E7A30B67E38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58" name="TextBox 1">
          <a:extLst>
            <a:ext uri="{FF2B5EF4-FFF2-40B4-BE49-F238E27FC236}">
              <a16:creationId xmlns="" xmlns:a16="http://schemas.microsoft.com/office/drawing/2014/main" id="{A8EEF4A1-4DB0-4A14-96DC-B8ECC53B22F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59" name="TextBox 1">
          <a:extLst>
            <a:ext uri="{FF2B5EF4-FFF2-40B4-BE49-F238E27FC236}">
              <a16:creationId xmlns="" xmlns:a16="http://schemas.microsoft.com/office/drawing/2014/main" id="{54E29C67-11DD-4784-A4BE-F98E0F6DC60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60" name="TextBox 1">
          <a:extLst>
            <a:ext uri="{FF2B5EF4-FFF2-40B4-BE49-F238E27FC236}">
              <a16:creationId xmlns="" xmlns:a16="http://schemas.microsoft.com/office/drawing/2014/main" id="{1C884A1A-C1CE-4F50-A976-B71546B933C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61" name="TextBox 1">
          <a:extLst>
            <a:ext uri="{FF2B5EF4-FFF2-40B4-BE49-F238E27FC236}">
              <a16:creationId xmlns="" xmlns:a16="http://schemas.microsoft.com/office/drawing/2014/main" id="{08D1838F-6F64-43D4-9201-1724B875516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62" name="TextBox 1">
          <a:extLst>
            <a:ext uri="{FF2B5EF4-FFF2-40B4-BE49-F238E27FC236}">
              <a16:creationId xmlns="" xmlns:a16="http://schemas.microsoft.com/office/drawing/2014/main" id="{BAA3342A-6C7A-4D71-9AEC-556F1F2A0E7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63" name="TextBox 1">
          <a:extLst>
            <a:ext uri="{FF2B5EF4-FFF2-40B4-BE49-F238E27FC236}">
              <a16:creationId xmlns="" xmlns:a16="http://schemas.microsoft.com/office/drawing/2014/main" id="{FEE071C2-7721-4D9F-856B-AC82F490A26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64" name="TextBox 1">
          <a:extLst>
            <a:ext uri="{FF2B5EF4-FFF2-40B4-BE49-F238E27FC236}">
              <a16:creationId xmlns="" xmlns:a16="http://schemas.microsoft.com/office/drawing/2014/main" id="{193770D5-EBC6-4DA7-8A6B-44320072931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65" name="TextBox 1">
          <a:extLst>
            <a:ext uri="{FF2B5EF4-FFF2-40B4-BE49-F238E27FC236}">
              <a16:creationId xmlns="" xmlns:a16="http://schemas.microsoft.com/office/drawing/2014/main" id="{71CF03A6-5077-4103-A222-54715CBE6BD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66" name="TextBox 1">
          <a:extLst>
            <a:ext uri="{FF2B5EF4-FFF2-40B4-BE49-F238E27FC236}">
              <a16:creationId xmlns="" xmlns:a16="http://schemas.microsoft.com/office/drawing/2014/main" id="{B827D837-4CE6-4572-9E33-55B2ABA5DEB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67" name="TextBox 1">
          <a:extLst>
            <a:ext uri="{FF2B5EF4-FFF2-40B4-BE49-F238E27FC236}">
              <a16:creationId xmlns="" xmlns:a16="http://schemas.microsoft.com/office/drawing/2014/main" id="{1708E7FD-7025-4440-AF62-D0E884C44ED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68" name="TextBox 1">
          <a:extLst>
            <a:ext uri="{FF2B5EF4-FFF2-40B4-BE49-F238E27FC236}">
              <a16:creationId xmlns="" xmlns:a16="http://schemas.microsoft.com/office/drawing/2014/main" id="{A5D5DDE2-638E-40DF-94A0-106928651D7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69" name="TextBox 1">
          <a:extLst>
            <a:ext uri="{FF2B5EF4-FFF2-40B4-BE49-F238E27FC236}">
              <a16:creationId xmlns="" xmlns:a16="http://schemas.microsoft.com/office/drawing/2014/main" id="{9605CF82-96E7-4EFF-8852-38F5F71EE79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70" name="TextBox 1">
          <a:extLst>
            <a:ext uri="{FF2B5EF4-FFF2-40B4-BE49-F238E27FC236}">
              <a16:creationId xmlns="" xmlns:a16="http://schemas.microsoft.com/office/drawing/2014/main" id="{94A04FC1-33E2-45D2-B6DB-B5696B55207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71" name="TextBox 1">
          <a:extLst>
            <a:ext uri="{FF2B5EF4-FFF2-40B4-BE49-F238E27FC236}">
              <a16:creationId xmlns="" xmlns:a16="http://schemas.microsoft.com/office/drawing/2014/main" id="{0BA39B32-A9D7-4AC6-8753-FE76FE7708A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72" name="TextBox 1">
          <a:extLst>
            <a:ext uri="{FF2B5EF4-FFF2-40B4-BE49-F238E27FC236}">
              <a16:creationId xmlns="" xmlns:a16="http://schemas.microsoft.com/office/drawing/2014/main" id="{8198B274-E37C-4814-A4B6-306E8F7B2CF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73" name="TextBox 1">
          <a:extLst>
            <a:ext uri="{FF2B5EF4-FFF2-40B4-BE49-F238E27FC236}">
              <a16:creationId xmlns="" xmlns:a16="http://schemas.microsoft.com/office/drawing/2014/main" id="{6D23A904-1FBA-4F94-9434-F1A6053F41F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74" name="TextBox 1">
          <a:extLst>
            <a:ext uri="{FF2B5EF4-FFF2-40B4-BE49-F238E27FC236}">
              <a16:creationId xmlns="" xmlns:a16="http://schemas.microsoft.com/office/drawing/2014/main" id="{2DDA0DC2-35CF-4D26-BDB6-9CC76B7B16F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75" name="TextBox 1">
          <a:extLst>
            <a:ext uri="{FF2B5EF4-FFF2-40B4-BE49-F238E27FC236}">
              <a16:creationId xmlns="" xmlns:a16="http://schemas.microsoft.com/office/drawing/2014/main" id="{C33CF3F5-0DD0-47F8-9829-DD24A268FAD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76" name="TextBox 1">
          <a:extLst>
            <a:ext uri="{FF2B5EF4-FFF2-40B4-BE49-F238E27FC236}">
              <a16:creationId xmlns="" xmlns:a16="http://schemas.microsoft.com/office/drawing/2014/main" id="{72E6410C-DD12-4904-892E-3A208A351D7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77" name="TextBox 1">
          <a:extLst>
            <a:ext uri="{FF2B5EF4-FFF2-40B4-BE49-F238E27FC236}">
              <a16:creationId xmlns="" xmlns:a16="http://schemas.microsoft.com/office/drawing/2014/main" id="{89681F23-5C79-4BE8-8617-D905158D9DB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78" name="TextBox 1">
          <a:extLst>
            <a:ext uri="{FF2B5EF4-FFF2-40B4-BE49-F238E27FC236}">
              <a16:creationId xmlns="" xmlns:a16="http://schemas.microsoft.com/office/drawing/2014/main" id="{7DA4438B-3E52-457F-A12F-7768E0D3AE8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79" name="TextBox 1">
          <a:extLst>
            <a:ext uri="{FF2B5EF4-FFF2-40B4-BE49-F238E27FC236}">
              <a16:creationId xmlns="" xmlns:a16="http://schemas.microsoft.com/office/drawing/2014/main" id="{A68F2FA4-BA93-4C18-BAD5-4CCEADF39A4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80" name="TextBox 1">
          <a:extLst>
            <a:ext uri="{FF2B5EF4-FFF2-40B4-BE49-F238E27FC236}">
              <a16:creationId xmlns="" xmlns:a16="http://schemas.microsoft.com/office/drawing/2014/main" id="{48DBF2A4-E574-400F-8D11-02D69F1F834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81" name="TextBox 1">
          <a:extLst>
            <a:ext uri="{FF2B5EF4-FFF2-40B4-BE49-F238E27FC236}">
              <a16:creationId xmlns="" xmlns:a16="http://schemas.microsoft.com/office/drawing/2014/main" id="{F7BF7445-6F53-4DDD-A174-93C391627E8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82" name="TextBox 1">
          <a:extLst>
            <a:ext uri="{FF2B5EF4-FFF2-40B4-BE49-F238E27FC236}">
              <a16:creationId xmlns="" xmlns:a16="http://schemas.microsoft.com/office/drawing/2014/main" id="{2DD37BCB-B436-438D-A51B-1F8C5E337B5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83" name="TextBox 1">
          <a:extLst>
            <a:ext uri="{FF2B5EF4-FFF2-40B4-BE49-F238E27FC236}">
              <a16:creationId xmlns="" xmlns:a16="http://schemas.microsoft.com/office/drawing/2014/main" id="{E2D54E18-AAB7-421D-8F32-EE25EE7DE5B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84" name="TextBox 1">
          <a:extLst>
            <a:ext uri="{FF2B5EF4-FFF2-40B4-BE49-F238E27FC236}">
              <a16:creationId xmlns="" xmlns:a16="http://schemas.microsoft.com/office/drawing/2014/main" id="{D605E638-8F29-4575-88E7-8CE09C6A5CB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85" name="TextBox 1">
          <a:extLst>
            <a:ext uri="{FF2B5EF4-FFF2-40B4-BE49-F238E27FC236}">
              <a16:creationId xmlns="" xmlns:a16="http://schemas.microsoft.com/office/drawing/2014/main" id="{B4FB0D2C-8581-4BD2-B7F0-CE3F67E9E64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86" name="TextBox 1">
          <a:extLst>
            <a:ext uri="{FF2B5EF4-FFF2-40B4-BE49-F238E27FC236}">
              <a16:creationId xmlns="" xmlns:a16="http://schemas.microsoft.com/office/drawing/2014/main" id="{A92ADCA9-890A-4AE0-AA5E-03CD388946F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87" name="TextBox 1">
          <a:extLst>
            <a:ext uri="{FF2B5EF4-FFF2-40B4-BE49-F238E27FC236}">
              <a16:creationId xmlns="" xmlns:a16="http://schemas.microsoft.com/office/drawing/2014/main" id="{EF83F4A0-32CC-4C43-B154-7974EEE06D7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88" name="TextBox 1">
          <a:extLst>
            <a:ext uri="{FF2B5EF4-FFF2-40B4-BE49-F238E27FC236}">
              <a16:creationId xmlns="" xmlns:a16="http://schemas.microsoft.com/office/drawing/2014/main" id="{CECAEE99-29B1-40B8-A932-F684B2C4B0F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89" name="TextBox 1">
          <a:extLst>
            <a:ext uri="{FF2B5EF4-FFF2-40B4-BE49-F238E27FC236}">
              <a16:creationId xmlns="" xmlns:a16="http://schemas.microsoft.com/office/drawing/2014/main" id="{1410690F-6C45-4CE4-8771-1F8483A5106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90" name="TextBox 1">
          <a:extLst>
            <a:ext uri="{FF2B5EF4-FFF2-40B4-BE49-F238E27FC236}">
              <a16:creationId xmlns="" xmlns:a16="http://schemas.microsoft.com/office/drawing/2014/main" id="{6DDF3CFC-E6A6-46C0-8B0A-5160F364E01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91" name="TextBox 1">
          <a:extLst>
            <a:ext uri="{FF2B5EF4-FFF2-40B4-BE49-F238E27FC236}">
              <a16:creationId xmlns="" xmlns:a16="http://schemas.microsoft.com/office/drawing/2014/main" id="{00A76D87-A087-4A2A-81BD-6BD8F79FAC8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92" name="TextBox 1">
          <a:extLst>
            <a:ext uri="{FF2B5EF4-FFF2-40B4-BE49-F238E27FC236}">
              <a16:creationId xmlns="" xmlns:a16="http://schemas.microsoft.com/office/drawing/2014/main" id="{372CA257-D849-43F3-AE70-EA6C905F5E8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93" name="TextBox 1">
          <a:extLst>
            <a:ext uri="{FF2B5EF4-FFF2-40B4-BE49-F238E27FC236}">
              <a16:creationId xmlns="" xmlns:a16="http://schemas.microsoft.com/office/drawing/2014/main" id="{4D3D80D9-82E2-492C-8775-BA7B02EFFCE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94" name="TextBox 1">
          <a:extLst>
            <a:ext uri="{FF2B5EF4-FFF2-40B4-BE49-F238E27FC236}">
              <a16:creationId xmlns="" xmlns:a16="http://schemas.microsoft.com/office/drawing/2014/main" id="{C51CD8FF-5328-47B6-A907-D36DF20F11D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95" name="TextBox 1">
          <a:extLst>
            <a:ext uri="{FF2B5EF4-FFF2-40B4-BE49-F238E27FC236}">
              <a16:creationId xmlns="" xmlns:a16="http://schemas.microsoft.com/office/drawing/2014/main" id="{3CABC4CC-59BE-45FD-A7AC-E1F9F684C69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96" name="TextBox 1">
          <a:extLst>
            <a:ext uri="{FF2B5EF4-FFF2-40B4-BE49-F238E27FC236}">
              <a16:creationId xmlns="" xmlns:a16="http://schemas.microsoft.com/office/drawing/2014/main" id="{CB70D3B5-D2A6-47DD-90BB-2E7AB965B85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97" name="TextBox 1">
          <a:extLst>
            <a:ext uri="{FF2B5EF4-FFF2-40B4-BE49-F238E27FC236}">
              <a16:creationId xmlns="" xmlns:a16="http://schemas.microsoft.com/office/drawing/2014/main" id="{8CA8D65F-9239-4CDA-B287-334567C2223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98" name="TextBox 1">
          <a:extLst>
            <a:ext uri="{FF2B5EF4-FFF2-40B4-BE49-F238E27FC236}">
              <a16:creationId xmlns="" xmlns:a16="http://schemas.microsoft.com/office/drawing/2014/main" id="{EE839C79-041D-4203-A4F5-694E069E988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099" name="TextBox 1">
          <a:extLst>
            <a:ext uri="{FF2B5EF4-FFF2-40B4-BE49-F238E27FC236}">
              <a16:creationId xmlns="" xmlns:a16="http://schemas.microsoft.com/office/drawing/2014/main" id="{D58DDFAF-0105-4EAC-8B42-EB4938721EF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00" name="TextBox 1">
          <a:extLst>
            <a:ext uri="{FF2B5EF4-FFF2-40B4-BE49-F238E27FC236}">
              <a16:creationId xmlns="" xmlns:a16="http://schemas.microsoft.com/office/drawing/2014/main" id="{85998E0F-38C0-4345-B8DF-601DA0F396E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01" name="TextBox 1">
          <a:extLst>
            <a:ext uri="{FF2B5EF4-FFF2-40B4-BE49-F238E27FC236}">
              <a16:creationId xmlns="" xmlns:a16="http://schemas.microsoft.com/office/drawing/2014/main" id="{F49131BF-5D74-47BB-8093-CD54911A0BB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02" name="TextBox 1">
          <a:extLst>
            <a:ext uri="{FF2B5EF4-FFF2-40B4-BE49-F238E27FC236}">
              <a16:creationId xmlns="" xmlns:a16="http://schemas.microsoft.com/office/drawing/2014/main" id="{00FB6F8F-BE46-4DE9-88EC-4280AC1CE0E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03" name="TextBox 1">
          <a:extLst>
            <a:ext uri="{FF2B5EF4-FFF2-40B4-BE49-F238E27FC236}">
              <a16:creationId xmlns="" xmlns:a16="http://schemas.microsoft.com/office/drawing/2014/main" id="{3207D50A-1AC7-4F7A-B2CC-5EDC0F16234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04" name="TextBox 1">
          <a:extLst>
            <a:ext uri="{FF2B5EF4-FFF2-40B4-BE49-F238E27FC236}">
              <a16:creationId xmlns="" xmlns:a16="http://schemas.microsoft.com/office/drawing/2014/main" id="{BED0521F-BED2-4F02-A48A-CB862532FF7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05" name="TextBox 1">
          <a:extLst>
            <a:ext uri="{FF2B5EF4-FFF2-40B4-BE49-F238E27FC236}">
              <a16:creationId xmlns="" xmlns:a16="http://schemas.microsoft.com/office/drawing/2014/main" id="{B2434D8F-4E55-423B-A19F-0741FD92C42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06" name="TextBox 1">
          <a:extLst>
            <a:ext uri="{FF2B5EF4-FFF2-40B4-BE49-F238E27FC236}">
              <a16:creationId xmlns="" xmlns:a16="http://schemas.microsoft.com/office/drawing/2014/main" id="{1B8CBC55-1974-477E-93B8-1197861DC51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07" name="TextBox 1">
          <a:extLst>
            <a:ext uri="{FF2B5EF4-FFF2-40B4-BE49-F238E27FC236}">
              <a16:creationId xmlns="" xmlns:a16="http://schemas.microsoft.com/office/drawing/2014/main" id="{2EBBD676-112F-472D-8F1C-9F4C7240E1C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08" name="TextBox 1">
          <a:extLst>
            <a:ext uri="{FF2B5EF4-FFF2-40B4-BE49-F238E27FC236}">
              <a16:creationId xmlns="" xmlns:a16="http://schemas.microsoft.com/office/drawing/2014/main" id="{1E24A38F-8992-42FB-9317-CCD57575B78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09" name="TextBox 1">
          <a:extLst>
            <a:ext uri="{FF2B5EF4-FFF2-40B4-BE49-F238E27FC236}">
              <a16:creationId xmlns="" xmlns:a16="http://schemas.microsoft.com/office/drawing/2014/main" id="{89FD9329-A333-4DCF-A216-BA9E959F092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10" name="TextBox 1">
          <a:extLst>
            <a:ext uri="{FF2B5EF4-FFF2-40B4-BE49-F238E27FC236}">
              <a16:creationId xmlns="" xmlns:a16="http://schemas.microsoft.com/office/drawing/2014/main" id="{44EF4321-DE97-4DCA-B9B6-31934C8BB4E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11" name="TextBox 1">
          <a:extLst>
            <a:ext uri="{FF2B5EF4-FFF2-40B4-BE49-F238E27FC236}">
              <a16:creationId xmlns="" xmlns:a16="http://schemas.microsoft.com/office/drawing/2014/main" id="{BDD58C7B-6E2E-4A73-B5A6-3D14816E500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12" name="TextBox 1">
          <a:extLst>
            <a:ext uri="{FF2B5EF4-FFF2-40B4-BE49-F238E27FC236}">
              <a16:creationId xmlns="" xmlns:a16="http://schemas.microsoft.com/office/drawing/2014/main" id="{221B1F62-D4B4-4F7C-A262-63F90D29717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13" name="TextBox 1">
          <a:extLst>
            <a:ext uri="{FF2B5EF4-FFF2-40B4-BE49-F238E27FC236}">
              <a16:creationId xmlns="" xmlns:a16="http://schemas.microsoft.com/office/drawing/2014/main" id="{8B9E3C2D-26B2-46BA-8757-E73C3DEA083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14" name="TextBox 1">
          <a:extLst>
            <a:ext uri="{FF2B5EF4-FFF2-40B4-BE49-F238E27FC236}">
              <a16:creationId xmlns="" xmlns:a16="http://schemas.microsoft.com/office/drawing/2014/main" id="{42689A7B-B109-46B4-A57E-B905D5AA1D0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15" name="TextBox 1">
          <a:extLst>
            <a:ext uri="{FF2B5EF4-FFF2-40B4-BE49-F238E27FC236}">
              <a16:creationId xmlns="" xmlns:a16="http://schemas.microsoft.com/office/drawing/2014/main" id="{3191AF0E-F006-46C6-8D4B-2EEA3FA307C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16" name="TextBox 1">
          <a:extLst>
            <a:ext uri="{FF2B5EF4-FFF2-40B4-BE49-F238E27FC236}">
              <a16:creationId xmlns="" xmlns:a16="http://schemas.microsoft.com/office/drawing/2014/main" id="{B97959E0-793B-4C83-B2A7-2E8ACFF3B9F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17" name="TextBox 1">
          <a:extLst>
            <a:ext uri="{FF2B5EF4-FFF2-40B4-BE49-F238E27FC236}">
              <a16:creationId xmlns="" xmlns:a16="http://schemas.microsoft.com/office/drawing/2014/main" id="{0C8A5135-F496-4B68-A763-213D06A03CE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18" name="TextBox 1">
          <a:extLst>
            <a:ext uri="{FF2B5EF4-FFF2-40B4-BE49-F238E27FC236}">
              <a16:creationId xmlns="" xmlns:a16="http://schemas.microsoft.com/office/drawing/2014/main" id="{614A44D1-7722-40F1-AFCC-1573C500290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19" name="TextBox 1">
          <a:extLst>
            <a:ext uri="{FF2B5EF4-FFF2-40B4-BE49-F238E27FC236}">
              <a16:creationId xmlns="" xmlns:a16="http://schemas.microsoft.com/office/drawing/2014/main" id="{4A9F0D74-05A5-436C-9EF5-60AB5CA8922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20" name="TextBox 1">
          <a:extLst>
            <a:ext uri="{FF2B5EF4-FFF2-40B4-BE49-F238E27FC236}">
              <a16:creationId xmlns="" xmlns:a16="http://schemas.microsoft.com/office/drawing/2014/main" id="{DDDCA8B6-D6FF-4D37-9DAA-D91A7D69264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21" name="TextBox 1">
          <a:extLst>
            <a:ext uri="{FF2B5EF4-FFF2-40B4-BE49-F238E27FC236}">
              <a16:creationId xmlns="" xmlns:a16="http://schemas.microsoft.com/office/drawing/2014/main" id="{0A9BB70C-E908-4B64-B1D1-AB48F3ACE80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22" name="TextBox 1">
          <a:extLst>
            <a:ext uri="{FF2B5EF4-FFF2-40B4-BE49-F238E27FC236}">
              <a16:creationId xmlns="" xmlns:a16="http://schemas.microsoft.com/office/drawing/2014/main" id="{8E84F62F-35D7-43E6-A018-66C7FAD0615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23" name="TextBox 1">
          <a:extLst>
            <a:ext uri="{FF2B5EF4-FFF2-40B4-BE49-F238E27FC236}">
              <a16:creationId xmlns="" xmlns:a16="http://schemas.microsoft.com/office/drawing/2014/main" id="{25A70882-A326-4F5F-A856-14630155420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24" name="TextBox 1">
          <a:extLst>
            <a:ext uri="{FF2B5EF4-FFF2-40B4-BE49-F238E27FC236}">
              <a16:creationId xmlns="" xmlns:a16="http://schemas.microsoft.com/office/drawing/2014/main" id="{FE441F14-F46E-4A3C-8615-033AE9BB8ED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25" name="TextBox 1">
          <a:extLst>
            <a:ext uri="{FF2B5EF4-FFF2-40B4-BE49-F238E27FC236}">
              <a16:creationId xmlns="" xmlns:a16="http://schemas.microsoft.com/office/drawing/2014/main" id="{AF283AE9-CC2C-45D6-989B-484352D4A8F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26" name="TextBox 1">
          <a:extLst>
            <a:ext uri="{FF2B5EF4-FFF2-40B4-BE49-F238E27FC236}">
              <a16:creationId xmlns="" xmlns:a16="http://schemas.microsoft.com/office/drawing/2014/main" id="{FE413B8A-3933-4BC7-980F-B85FD94802C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27" name="TextBox 1">
          <a:extLst>
            <a:ext uri="{FF2B5EF4-FFF2-40B4-BE49-F238E27FC236}">
              <a16:creationId xmlns="" xmlns:a16="http://schemas.microsoft.com/office/drawing/2014/main" id="{BC4ACCEE-F47E-4420-8875-ABC311A79E5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28" name="TextBox 1">
          <a:extLst>
            <a:ext uri="{FF2B5EF4-FFF2-40B4-BE49-F238E27FC236}">
              <a16:creationId xmlns="" xmlns:a16="http://schemas.microsoft.com/office/drawing/2014/main" id="{C450BC63-CB3B-45A9-8858-3EC8FD3AF60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29" name="TextBox 1">
          <a:extLst>
            <a:ext uri="{FF2B5EF4-FFF2-40B4-BE49-F238E27FC236}">
              <a16:creationId xmlns="" xmlns:a16="http://schemas.microsoft.com/office/drawing/2014/main" id="{B598D0E0-029C-4640-9A14-E3991C461AB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30" name="TextBox 1">
          <a:extLst>
            <a:ext uri="{FF2B5EF4-FFF2-40B4-BE49-F238E27FC236}">
              <a16:creationId xmlns="" xmlns:a16="http://schemas.microsoft.com/office/drawing/2014/main" id="{533E1A3A-F845-48B1-B7C1-C5C3EAEA1AB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31" name="TextBox 1">
          <a:extLst>
            <a:ext uri="{FF2B5EF4-FFF2-40B4-BE49-F238E27FC236}">
              <a16:creationId xmlns="" xmlns:a16="http://schemas.microsoft.com/office/drawing/2014/main" id="{AD7B23AE-8F9D-4A0B-B0FE-1930CD23163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32" name="TextBox 1">
          <a:extLst>
            <a:ext uri="{FF2B5EF4-FFF2-40B4-BE49-F238E27FC236}">
              <a16:creationId xmlns="" xmlns:a16="http://schemas.microsoft.com/office/drawing/2014/main" id="{F8927160-2C48-4DF2-A888-1D0E61DDBF3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33" name="TextBox 1">
          <a:extLst>
            <a:ext uri="{FF2B5EF4-FFF2-40B4-BE49-F238E27FC236}">
              <a16:creationId xmlns="" xmlns:a16="http://schemas.microsoft.com/office/drawing/2014/main" id="{9E3C193C-B9D0-4127-91EA-D139815B097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34" name="TextBox 1">
          <a:extLst>
            <a:ext uri="{FF2B5EF4-FFF2-40B4-BE49-F238E27FC236}">
              <a16:creationId xmlns="" xmlns:a16="http://schemas.microsoft.com/office/drawing/2014/main" id="{8B441915-CA13-45DA-BC39-0C41CA708A2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35" name="TextBox 1">
          <a:extLst>
            <a:ext uri="{FF2B5EF4-FFF2-40B4-BE49-F238E27FC236}">
              <a16:creationId xmlns="" xmlns:a16="http://schemas.microsoft.com/office/drawing/2014/main" id="{C506A361-B6C0-4E91-AC12-5FBFEFA8C0D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36" name="TextBox 1">
          <a:extLst>
            <a:ext uri="{FF2B5EF4-FFF2-40B4-BE49-F238E27FC236}">
              <a16:creationId xmlns="" xmlns:a16="http://schemas.microsoft.com/office/drawing/2014/main" id="{BA30AA24-1C81-438B-983A-086552BDC50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37" name="TextBox 1">
          <a:extLst>
            <a:ext uri="{FF2B5EF4-FFF2-40B4-BE49-F238E27FC236}">
              <a16:creationId xmlns="" xmlns:a16="http://schemas.microsoft.com/office/drawing/2014/main" id="{61599CBE-26CC-43C0-BC49-184627DBCA7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38" name="TextBox 1">
          <a:extLst>
            <a:ext uri="{FF2B5EF4-FFF2-40B4-BE49-F238E27FC236}">
              <a16:creationId xmlns="" xmlns:a16="http://schemas.microsoft.com/office/drawing/2014/main" id="{3F274D84-5968-4BE4-90DC-70C425D9343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39" name="TextBox 1">
          <a:extLst>
            <a:ext uri="{FF2B5EF4-FFF2-40B4-BE49-F238E27FC236}">
              <a16:creationId xmlns="" xmlns:a16="http://schemas.microsoft.com/office/drawing/2014/main" id="{EFD521C1-41D9-407A-BC4A-D0C406FEA80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40" name="TextBox 1">
          <a:extLst>
            <a:ext uri="{FF2B5EF4-FFF2-40B4-BE49-F238E27FC236}">
              <a16:creationId xmlns="" xmlns:a16="http://schemas.microsoft.com/office/drawing/2014/main" id="{CAA17D3C-9AA0-4158-B480-CD1DD5400EE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41" name="TextBox 1">
          <a:extLst>
            <a:ext uri="{FF2B5EF4-FFF2-40B4-BE49-F238E27FC236}">
              <a16:creationId xmlns="" xmlns:a16="http://schemas.microsoft.com/office/drawing/2014/main" id="{8D05A5FC-B391-4B6C-93AE-CCD40C524BD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42" name="TextBox 1">
          <a:extLst>
            <a:ext uri="{FF2B5EF4-FFF2-40B4-BE49-F238E27FC236}">
              <a16:creationId xmlns="" xmlns:a16="http://schemas.microsoft.com/office/drawing/2014/main" id="{6F6739E4-E34D-4F7D-953B-2C6D3724A99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43" name="TextBox 1">
          <a:extLst>
            <a:ext uri="{FF2B5EF4-FFF2-40B4-BE49-F238E27FC236}">
              <a16:creationId xmlns="" xmlns:a16="http://schemas.microsoft.com/office/drawing/2014/main" id="{16FED1F1-DDB2-4501-81B6-B875ACB177E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44" name="TextBox 1">
          <a:extLst>
            <a:ext uri="{FF2B5EF4-FFF2-40B4-BE49-F238E27FC236}">
              <a16:creationId xmlns="" xmlns:a16="http://schemas.microsoft.com/office/drawing/2014/main" id="{B6C2A5A3-E744-40D6-AC8C-950A6A8BD05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45" name="TextBox 1">
          <a:extLst>
            <a:ext uri="{FF2B5EF4-FFF2-40B4-BE49-F238E27FC236}">
              <a16:creationId xmlns="" xmlns:a16="http://schemas.microsoft.com/office/drawing/2014/main" id="{395CDB95-9878-4F7E-B403-92B2194F827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46" name="TextBox 1">
          <a:extLst>
            <a:ext uri="{FF2B5EF4-FFF2-40B4-BE49-F238E27FC236}">
              <a16:creationId xmlns="" xmlns:a16="http://schemas.microsoft.com/office/drawing/2014/main" id="{0421C03B-3791-496F-8C89-B8608334030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47" name="TextBox 1">
          <a:extLst>
            <a:ext uri="{FF2B5EF4-FFF2-40B4-BE49-F238E27FC236}">
              <a16:creationId xmlns="" xmlns:a16="http://schemas.microsoft.com/office/drawing/2014/main" id="{99691A71-0B2B-4AA6-A433-2A0A2B282F7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48" name="TextBox 1">
          <a:extLst>
            <a:ext uri="{FF2B5EF4-FFF2-40B4-BE49-F238E27FC236}">
              <a16:creationId xmlns="" xmlns:a16="http://schemas.microsoft.com/office/drawing/2014/main" id="{4B442EC4-BAC5-456B-BEE0-7B3FC8103F4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49" name="TextBox 1">
          <a:extLst>
            <a:ext uri="{FF2B5EF4-FFF2-40B4-BE49-F238E27FC236}">
              <a16:creationId xmlns="" xmlns:a16="http://schemas.microsoft.com/office/drawing/2014/main" id="{91C6510F-750A-4982-A94B-CA1BAF15613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50" name="TextBox 1">
          <a:extLst>
            <a:ext uri="{FF2B5EF4-FFF2-40B4-BE49-F238E27FC236}">
              <a16:creationId xmlns="" xmlns:a16="http://schemas.microsoft.com/office/drawing/2014/main" id="{F5986A5E-5CA2-4A86-8CA2-F9332C56436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51" name="TextBox 1">
          <a:extLst>
            <a:ext uri="{FF2B5EF4-FFF2-40B4-BE49-F238E27FC236}">
              <a16:creationId xmlns="" xmlns:a16="http://schemas.microsoft.com/office/drawing/2014/main" id="{699A3DC3-5629-48D8-BD9F-99FD84EC595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52" name="TextBox 1">
          <a:extLst>
            <a:ext uri="{FF2B5EF4-FFF2-40B4-BE49-F238E27FC236}">
              <a16:creationId xmlns="" xmlns:a16="http://schemas.microsoft.com/office/drawing/2014/main" id="{1EA4F1FE-CC3C-4AAD-8F45-C493284C8A0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53" name="TextBox 1">
          <a:extLst>
            <a:ext uri="{FF2B5EF4-FFF2-40B4-BE49-F238E27FC236}">
              <a16:creationId xmlns="" xmlns:a16="http://schemas.microsoft.com/office/drawing/2014/main" id="{788A7833-364F-4C62-B766-01115C77931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54" name="TextBox 1">
          <a:extLst>
            <a:ext uri="{FF2B5EF4-FFF2-40B4-BE49-F238E27FC236}">
              <a16:creationId xmlns="" xmlns:a16="http://schemas.microsoft.com/office/drawing/2014/main" id="{62448AC3-B42C-4419-8CBF-5CA32A54FF7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55" name="TextBox 1">
          <a:extLst>
            <a:ext uri="{FF2B5EF4-FFF2-40B4-BE49-F238E27FC236}">
              <a16:creationId xmlns="" xmlns:a16="http://schemas.microsoft.com/office/drawing/2014/main" id="{ED85264A-0668-4224-86E6-C44272859B3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56" name="TextBox 1">
          <a:extLst>
            <a:ext uri="{FF2B5EF4-FFF2-40B4-BE49-F238E27FC236}">
              <a16:creationId xmlns="" xmlns:a16="http://schemas.microsoft.com/office/drawing/2014/main" id="{901ED12B-0F75-4F93-87F5-33D4F02E2AB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57" name="TextBox 1">
          <a:extLst>
            <a:ext uri="{FF2B5EF4-FFF2-40B4-BE49-F238E27FC236}">
              <a16:creationId xmlns="" xmlns:a16="http://schemas.microsoft.com/office/drawing/2014/main" id="{78AF3923-2DE0-408E-936C-8B5F85E941D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58" name="TextBox 1">
          <a:extLst>
            <a:ext uri="{FF2B5EF4-FFF2-40B4-BE49-F238E27FC236}">
              <a16:creationId xmlns="" xmlns:a16="http://schemas.microsoft.com/office/drawing/2014/main" id="{8D123331-1F36-4E85-9A9E-862DF2E19CB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59" name="TextBox 1">
          <a:extLst>
            <a:ext uri="{FF2B5EF4-FFF2-40B4-BE49-F238E27FC236}">
              <a16:creationId xmlns="" xmlns:a16="http://schemas.microsoft.com/office/drawing/2014/main" id="{8D775410-8CFB-40F3-A2A6-01E35C522F2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60" name="TextBox 1">
          <a:extLst>
            <a:ext uri="{FF2B5EF4-FFF2-40B4-BE49-F238E27FC236}">
              <a16:creationId xmlns="" xmlns:a16="http://schemas.microsoft.com/office/drawing/2014/main" id="{27CFE4C5-323E-49DB-93A5-3494653B492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61" name="TextBox 1">
          <a:extLst>
            <a:ext uri="{FF2B5EF4-FFF2-40B4-BE49-F238E27FC236}">
              <a16:creationId xmlns="" xmlns:a16="http://schemas.microsoft.com/office/drawing/2014/main" id="{E8A77A9D-9F8A-40BB-A5C7-B1B698DC844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62" name="TextBox 1">
          <a:extLst>
            <a:ext uri="{FF2B5EF4-FFF2-40B4-BE49-F238E27FC236}">
              <a16:creationId xmlns="" xmlns:a16="http://schemas.microsoft.com/office/drawing/2014/main" id="{28D23116-FFDF-41B7-AF19-46F9D6FFD7B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63" name="TextBox 1">
          <a:extLst>
            <a:ext uri="{FF2B5EF4-FFF2-40B4-BE49-F238E27FC236}">
              <a16:creationId xmlns="" xmlns:a16="http://schemas.microsoft.com/office/drawing/2014/main" id="{4FDC4838-028F-486C-906E-B98415A4F09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64" name="TextBox 1">
          <a:extLst>
            <a:ext uri="{FF2B5EF4-FFF2-40B4-BE49-F238E27FC236}">
              <a16:creationId xmlns="" xmlns:a16="http://schemas.microsoft.com/office/drawing/2014/main" id="{270EB5C6-55E8-400C-A832-AA9D94DDECC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65" name="TextBox 1">
          <a:extLst>
            <a:ext uri="{FF2B5EF4-FFF2-40B4-BE49-F238E27FC236}">
              <a16:creationId xmlns="" xmlns:a16="http://schemas.microsoft.com/office/drawing/2014/main" id="{3061C524-17F6-4CA1-A0FD-CA1E38BAD04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66" name="TextBox 1">
          <a:extLst>
            <a:ext uri="{FF2B5EF4-FFF2-40B4-BE49-F238E27FC236}">
              <a16:creationId xmlns="" xmlns:a16="http://schemas.microsoft.com/office/drawing/2014/main" id="{D79226B1-47A6-47BE-B5C0-171DA858F7D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67" name="TextBox 1">
          <a:extLst>
            <a:ext uri="{FF2B5EF4-FFF2-40B4-BE49-F238E27FC236}">
              <a16:creationId xmlns="" xmlns:a16="http://schemas.microsoft.com/office/drawing/2014/main" id="{F6618B12-C09F-4898-B996-D517258069D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68" name="TextBox 1">
          <a:extLst>
            <a:ext uri="{FF2B5EF4-FFF2-40B4-BE49-F238E27FC236}">
              <a16:creationId xmlns="" xmlns:a16="http://schemas.microsoft.com/office/drawing/2014/main" id="{35119151-28E7-4A65-88BB-5DADDA1DBCA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69" name="TextBox 1">
          <a:extLst>
            <a:ext uri="{FF2B5EF4-FFF2-40B4-BE49-F238E27FC236}">
              <a16:creationId xmlns="" xmlns:a16="http://schemas.microsoft.com/office/drawing/2014/main" id="{57A78498-A9CA-45BB-B927-8C00138EF4B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70" name="TextBox 1">
          <a:extLst>
            <a:ext uri="{FF2B5EF4-FFF2-40B4-BE49-F238E27FC236}">
              <a16:creationId xmlns="" xmlns:a16="http://schemas.microsoft.com/office/drawing/2014/main" id="{02C00C02-8A00-489A-B1D3-BC105DCB044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71" name="TextBox 1">
          <a:extLst>
            <a:ext uri="{FF2B5EF4-FFF2-40B4-BE49-F238E27FC236}">
              <a16:creationId xmlns="" xmlns:a16="http://schemas.microsoft.com/office/drawing/2014/main" id="{C2865EFE-792E-4CA2-AA1B-0C25B85D471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72" name="TextBox 1">
          <a:extLst>
            <a:ext uri="{FF2B5EF4-FFF2-40B4-BE49-F238E27FC236}">
              <a16:creationId xmlns="" xmlns:a16="http://schemas.microsoft.com/office/drawing/2014/main" id="{AD8E5047-4A4D-41C6-A602-9FFF9E1706C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73" name="TextBox 1">
          <a:extLst>
            <a:ext uri="{FF2B5EF4-FFF2-40B4-BE49-F238E27FC236}">
              <a16:creationId xmlns="" xmlns:a16="http://schemas.microsoft.com/office/drawing/2014/main" id="{78D6215C-8E7E-49CA-A3E0-24E5085CE2E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74" name="TextBox 1">
          <a:extLst>
            <a:ext uri="{FF2B5EF4-FFF2-40B4-BE49-F238E27FC236}">
              <a16:creationId xmlns="" xmlns:a16="http://schemas.microsoft.com/office/drawing/2014/main" id="{80C863DE-2610-4806-B22C-57D361D44A0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75" name="TextBox 1">
          <a:extLst>
            <a:ext uri="{FF2B5EF4-FFF2-40B4-BE49-F238E27FC236}">
              <a16:creationId xmlns="" xmlns:a16="http://schemas.microsoft.com/office/drawing/2014/main" id="{22F71A6D-116E-4652-B763-2656A83B657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76" name="TextBox 1">
          <a:extLst>
            <a:ext uri="{FF2B5EF4-FFF2-40B4-BE49-F238E27FC236}">
              <a16:creationId xmlns="" xmlns:a16="http://schemas.microsoft.com/office/drawing/2014/main" id="{04404647-CCC2-4411-AD09-BDE80E542CB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77" name="TextBox 1">
          <a:extLst>
            <a:ext uri="{FF2B5EF4-FFF2-40B4-BE49-F238E27FC236}">
              <a16:creationId xmlns="" xmlns:a16="http://schemas.microsoft.com/office/drawing/2014/main" id="{AFAC697F-7FA6-4186-893E-E4D6C740C73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78" name="TextBox 1">
          <a:extLst>
            <a:ext uri="{FF2B5EF4-FFF2-40B4-BE49-F238E27FC236}">
              <a16:creationId xmlns="" xmlns:a16="http://schemas.microsoft.com/office/drawing/2014/main" id="{6E19A9DC-50C6-423B-93CC-B4E2E39031D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79" name="TextBox 1">
          <a:extLst>
            <a:ext uri="{FF2B5EF4-FFF2-40B4-BE49-F238E27FC236}">
              <a16:creationId xmlns="" xmlns:a16="http://schemas.microsoft.com/office/drawing/2014/main" id="{38012BB6-1DB5-42B4-892D-E55C1403640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80" name="TextBox 1">
          <a:extLst>
            <a:ext uri="{FF2B5EF4-FFF2-40B4-BE49-F238E27FC236}">
              <a16:creationId xmlns="" xmlns:a16="http://schemas.microsoft.com/office/drawing/2014/main" id="{9EBC96FA-35D5-4251-9133-62B274E9A96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81" name="TextBox 1">
          <a:extLst>
            <a:ext uri="{FF2B5EF4-FFF2-40B4-BE49-F238E27FC236}">
              <a16:creationId xmlns="" xmlns:a16="http://schemas.microsoft.com/office/drawing/2014/main" id="{3E78DA60-12B6-4C15-B765-BF76BC564D5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82" name="TextBox 1">
          <a:extLst>
            <a:ext uri="{FF2B5EF4-FFF2-40B4-BE49-F238E27FC236}">
              <a16:creationId xmlns="" xmlns:a16="http://schemas.microsoft.com/office/drawing/2014/main" id="{1987142A-2DD1-4E1C-A4A2-626B1DF1818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83" name="TextBox 1">
          <a:extLst>
            <a:ext uri="{FF2B5EF4-FFF2-40B4-BE49-F238E27FC236}">
              <a16:creationId xmlns="" xmlns:a16="http://schemas.microsoft.com/office/drawing/2014/main" id="{FF8BBE08-763C-4EF3-A49D-EE0361EAF3A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84" name="TextBox 1">
          <a:extLst>
            <a:ext uri="{FF2B5EF4-FFF2-40B4-BE49-F238E27FC236}">
              <a16:creationId xmlns="" xmlns:a16="http://schemas.microsoft.com/office/drawing/2014/main" id="{4F36BF4D-D226-45AA-85B7-DC772F83886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85" name="TextBox 1">
          <a:extLst>
            <a:ext uri="{FF2B5EF4-FFF2-40B4-BE49-F238E27FC236}">
              <a16:creationId xmlns="" xmlns:a16="http://schemas.microsoft.com/office/drawing/2014/main" id="{1E03FAE1-C8FD-4D3C-A402-41230AAEAD9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86" name="TextBox 1">
          <a:extLst>
            <a:ext uri="{FF2B5EF4-FFF2-40B4-BE49-F238E27FC236}">
              <a16:creationId xmlns="" xmlns:a16="http://schemas.microsoft.com/office/drawing/2014/main" id="{8B9B9B90-2455-4B19-8BE2-9227DB9EB9A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87" name="TextBox 1">
          <a:extLst>
            <a:ext uri="{FF2B5EF4-FFF2-40B4-BE49-F238E27FC236}">
              <a16:creationId xmlns="" xmlns:a16="http://schemas.microsoft.com/office/drawing/2014/main" id="{D2A8A82D-986E-47F1-B19F-DBE95D9840E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88" name="TextBox 1">
          <a:extLst>
            <a:ext uri="{FF2B5EF4-FFF2-40B4-BE49-F238E27FC236}">
              <a16:creationId xmlns="" xmlns:a16="http://schemas.microsoft.com/office/drawing/2014/main" id="{E120C98A-9759-451F-8D1A-2078514A531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89" name="TextBox 1">
          <a:extLst>
            <a:ext uri="{FF2B5EF4-FFF2-40B4-BE49-F238E27FC236}">
              <a16:creationId xmlns="" xmlns:a16="http://schemas.microsoft.com/office/drawing/2014/main" id="{088ACAA6-7023-4177-ACB0-196050949B6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90" name="TextBox 1">
          <a:extLst>
            <a:ext uri="{FF2B5EF4-FFF2-40B4-BE49-F238E27FC236}">
              <a16:creationId xmlns="" xmlns:a16="http://schemas.microsoft.com/office/drawing/2014/main" id="{F3A67AE3-0C81-46D6-9BA6-44E16139FE0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91" name="TextBox 1">
          <a:extLst>
            <a:ext uri="{FF2B5EF4-FFF2-40B4-BE49-F238E27FC236}">
              <a16:creationId xmlns="" xmlns:a16="http://schemas.microsoft.com/office/drawing/2014/main" id="{87FD91DF-02BB-489F-B7B8-B50291F00F4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92" name="TextBox 1">
          <a:extLst>
            <a:ext uri="{FF2B5EF4-FFF2-40B4-BE49-F238E27FC236}">
              <a16:creationId xmlns="" xmlns:a16="http://schemas.microsoft.com/office/drawing/2014/main" id="{44188EFF-A331-489B-BFCE-141BFAB537B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93" name="TextBox 1">
          <a:extLst>
            <a:ext uri="{FF2B5EF4-FFF2-40B4-BE49-F238E27FC236}">
              <a16:creationId xmlns="" xmlns:a16="http://schemas.microsoft.com/office/drawing/2014/main" id="{69904723-4B89-4112-ABCA-AD85818C5E3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94" name="TextBox 1">
          <a:extLst>
            <a:ext uri="{FF2B5EF4-FFF2-40B4-BE49-F238E27FC236}">
              <a16:creationId xmlns="" xmlns:a16="http://schemas.microsoft.com/office/drawing/2014/main" id="{12AB360D-2B15-4277-BD17-05D253B27E7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95" name="TextBox 1">
          <a:extLst>
            <a:ext uri="{FF2B5EF4-FFF2-40B4-BE49-F238E27FC236}">
              <a16:creationId xmlns="" xmlns:a16="http://schemas.microsoft.com/office/drawing/2014/main" id="{06984BE2-C49E-4936-99CD-53D6E9ADD42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96" name="TextBox 1">
          <a:extLst>
            <a:ext uri="{FF2B5EF4-FFF2-40B4-BE49-F238E27FC236}">
              <a16:creationId xmlns="" xmlns:a16="http://schemas.microsoft.com/office/drawing/2014/main" id="{BCFD94D6-01E1-4DB4-AF84-01E2889B8FD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97" name="TextBox 1">
          <a:extLst>
            <a:ext uri="{FF2B5EF4-FFF2-40B4-BE49-F238E27FC236}">
              <a16:creationId xmlns="" xmlns:a16="http://schemas.microsoft.com/office/drawing/2014/main" id="{F08C101D-6C76-4993-BC25-DB83FB17233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98" name="TextBox 1">
          <a:extLst>
            <a:ext uri="{FF2B5EF4-FFF2-40B4-BE49-F238E27FC236}">
              <a16:creationId xmlns="" xmlns:a16="http://schemas.microsoft.com/office/drawing/2014/main" id="{BA057C22-5579-4449-A14E-F3EED9C627E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199" name="TextBox 1">
          <a:extLst>
            <a:ext uri="{FF2B5EF4-FFF2-40B4-BE49-F238E27FC236}">
              <a16:creationId xmlns="" xmlns:a16="http://schemas.microsoft.com/office/drawing/2014/main" id="{E88E860D-A268-493A-AB0A-A9C2D330B94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00" name="TextBox 1">
          <a:extLst>
            <a:ext uri="{FF2B5EF4-FFF2-40B4-BE49-F238E27FC236}">
              <a16:creationId xmlns="" xmlns:a16="http://schemas.microsoft.com/office/drawing/2014/main" id="{883B77DA-8D60-49FF-9E31-64E3138EA84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01" name="TextBox 1">
          <a:extLst>
            <a:ext uri="{FF2B5EF4-FFF2-40B4-BE49-F238E27FC236}">
              <a16:creationId xmlns="" xmlns:a16="http://schemas.microsoft.com/office/drawing/2014/main" id="{45E4F94B-20A0-4F7D-926A-23821136580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02" name="TextBox 1">
          <a:extLst>
            <a:ext uri="{FF2B5EF4-FFF2-40B4-BE49-F238E27FC236}">
              <a16:creationId xmlns="" xmlns:a16="http://schemas.microsoft.com/office/drawing/2014/main" id="{3064A26F-0F0C-4873-9F5F-17BFC1D7370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03" name="TextBox 1">
          <a:extLst>
            <a:ext uri="{FF2B5EF4-FFF2-40B4-BE49-F238E27FC236}">
              <a16:creationId xmlns="" xmlns:a16="http://schemas.microsoft.com/office/drawing/2014/main" id="{C0B27C7D-AD11-44D9-B3EA-D23EE531204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04" name="TextBox 1">
          <a:extLst>
            <a:ext uri="{FF2B5EF4-FFF2-40B4-BE49-F238E27FC236}">
              <a16:creationId xmlns="" xmlns:a16="http://schemas.microsoft.com/office/drawing/2014/main" id="{46EEABA3-FE82-44EF-B47B-8C0B3C4FC45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05" name="TextBox 1">
          <a:extLst>
            <a:ext uri="{FF2B5EF4-FFF2-40B4-BE49-F238E27FC236}">
              <a16:creationId xmlns="" xmlns:a16="http://schemas.microsoft.com/office/drawing/2014/main" id="{9093DCE0-D01B-49F1-B065-739ADBF8488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06" name="TextBox 1">
          <a:extLst>
            <a:ext uri="{FF2B5EF4-FFF2-40B4-BE49-F238E27FC236}">
              <a16:creationId xmlns="" xmlns:a16="http://schemas.microsoft.com/office/drawing/2014/main" id="{3B3F99F4-5220-49BB-8E00-B2A52ED7A29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07" name="TextBox 1">
          <a:extLst>
            <a:ext uri="{FF2B5EF4-FFF2-40B4-BE49-F238E27FC236}">
              <a16:creationId xmlns="" xmlns:a16="http://schemas.microsoft.com/office/drawing/2014/main" id="{E4C2A92D-EA0B-41CA-B578-5C2A835C496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08" name="TextBox 1">
          <a:extLst>
            <a:ext uri="{FF2B5EF4-FFF2-40B4-BE49-F238E27FC236}">
              <a16:creationId xmlns="" xmlns:a16="http://schemas.microsoft.com/office/drawing/2014/main" id="{A5C80CF0-1B06-4C0D-A6C5-B3D83E80F87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09" name="TextBox 1">
          <a:extLst>
            <a:ext uri="{FF2B5EF4-FFF2-40B4-BE49-F238E27FC236}">
              <a16:creationId xmlns="" xmlns:a16="http://schemas.microsoft.com/office/drawing/2014/main" id="{80EDD95F-9DBE-4ECE-BE29-D88FFC812F2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10" name="TextBox 1">
          <a:extLst>
            <a:ext uri="{FF2B5EF4-FFF2-40B4-BE49-F238E27FC236}">
              <a16:creationId xmlns="" xmlns:a16="http://schemas.microsoft.com/office/drawing/2014/main" id="{E3FC139A-6130-437A-B7B7-B54CFBC1C33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11" name="TextBox 1">
          <a:extLst>
            <a:ext uri="{FF2B5EF4-FFF2-40B4-BE49-F238E27FC236}">
              <a16:creationId xmlns="" xmlns:a16="http://schemas.microsoft.com/office/drawing/2014/main" id="{FC592ABC-3286-4BD1-88EE-5E29A9AFD6A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12" name="TextBox 1">
          <a:extLst>
            <a:ext uri="{FF2B5EF4-FFF2-40B4-BE49-F238E27FC236}">
              <a16:creationId xmlns="" xmlns:a16="http://schemas.microsoft.com/office/drawing/2014/main" id="{20C11FC6-86F2-4D07-9C2F-F8273AD19F8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13" name="TextBox 1">
          <a:extLst>
            <a:ext uri="{FF2B5EF4-FFF2-40B4-BE49-F238E27FC236}">
              <a16:creationId xmlns="" xmlns:a16="http://schemas.microsoft.com/office/drawing/2014/main" id="{B838E4C6-8138-488B-8B75-35870A26745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14" name="TextBox 1">
          <a:extLst>
            <a:ext uri="{FF2B5EF4-FFF2-40B4-BE49-F238E27FC236}">
              <a16:creationId xmlns="" xmlns:a16="http://schemas.microsoft.com/office/drawing/2014/main" id="{5545EDAC-2590-4EC0-AB61-68958DF466F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15" name="TextBox 1">
          <a:extLst>
            <a:ext uri="{FF2B5EF4-FFF2-40B4-BE49-F238E27FC236}">
              <a16:creationId xmlns="" xmlns:a16="http://schemas.microsoft.com/office/drawing/2014/main" id="{3FE934A9-92C1-48BF-BB51-2C581D21C37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16" name="TextBox 1">
          <a:extLst>
            <a:ext uri="{FF2B5EF4-FFF2-40B4-BE49-F238E27FC236}">
              <a16:creationId xmlns="" xmlns:a16="http://schemas.microsoft.com/office/drawing/2014/main" id="{0139CF31-94B9-4422-ADEE-EE224535CC2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17" name="TextBox 1">
          <a:extLst>
            <a:ext uri="{FF2B5EF4-FFF2-40B4-BE49-F238E27FC236}">
              <a16:creationId xmlns="" xmlns:a16="http://schemas.microsoft.com/office/drawing/2014/main" id="{22547AB8-65CF-45C3-A552-004390284C6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18" name="TextBox 1">
          <a:extLst>
            <a:ext uri="{FF2B5EF4-FFF2-40B4-BE49-F238E27FC236}">
              <a16:creationId xmlns="" xmlns:a16="http://schemas.microsoft.com/office/drawing/2014/main" id="{048E498A-A11A-4EAC-BB04-A251FA98BF4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19" name="TextBox 1">
          <a:extLst>
            <a:ext uri="{FF2B5EF4-FFF2-40B4-BE49-F238E27FC236}">
              <a16:creationId xmlns="" xmlns:a16="http://schemas.microsoft.com/office/drawing/2014/main" id="{13ACD027-971B-467D-8B33-575FE463D69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20" name="TextBox 1">
          <a:extLst>
            <a:ext uri="{FF2B5EF4-FFF2-40B4-BE49-F238E27FC236}">
              <a16:creationId xmlns="" xmlns:a16="http://schemas.microsoft.com/office/drawing/2014/main" id="{E7BC84C8-4D5F-4481-8124-517032FABF2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21" name="TextBox 1">
          <a:extLst>
            <a:ext uri="{FF2B5EF4-FFF2-40B4-BE49-F238E27FC236}">
              <a16:creationId xmlns="" xmlns:a16="http://schemas.microsoft.com/office/drawing/2014/main" id="{61AFFAE5-0EC3-44FB-9CF9-682B558CF72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22" name="TextBox 1">
          <a:extLst>
            <a:ext uri="{FF2B5EF4-FFF2-40B4-BE49-F238E27FC236}">
              <a16:creationId xmlns="" xmlns:a16="http://schemas.microsoft.com/office/drawing/2014/main" id="{E0C43955-675A-4DBA-972F-4EDE8D90A29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23" name="TextBox 1">
          <a:extLst>
            <a:ext uri="{FF2B5EF4-FFF2-40B4-BE49-F238E27FC236}">
              <a16:creationId xmlns="" xmlns:a16="http://schemas.microsoft.com/office/drawing/2014/main" id="{00512454-5BEF-4B53-B49D-F938BC13B8D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24" name="TextBox 1">
          <a:extLst>
            <a:ext uri="{FF2B5EF4-FFF2-40B4-BE49-F238E27FC236}">
              <a16:creationId xmlns="" xmlns:a16="http://schemas.microsoft.com/office/drawing/2014/main" id="{FBE5F417-8144-4EAF-83BD-818B206963D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25" name="TextBox 1">
          <a:extLst>
            <a:ext uri="{FF2B5EF4-FFF2-40B4-BE49-F238E27FC236}">
              <a16:creationId xmlns="" xmlns:a16="http://schemas.microsoft.com/office/drawing/2014/main" id="{C506F627-EFB1-4052-B191-9700BFFFAF0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26" name="TextBox 1">
          <a:extLst>
            <a:ext uri="{FF2B5EF4-FFF2-40B4-BE49-F238E27FC236}">
              <a16:creationId xmlns="" xmlns:a16="http://schemas.microsoft.com/office/drawing/2014/main" id="{3EBB89E0-5C7F-4802-B25B-7135F73DB06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27" name="TextBox 1">
          <a:extLst>
            <a:ext uri="{FF2B5EF4-FFF2-40B4-BE49-F238E27FC236}">
              <a16:creationId xmlns="" xmlns:a16="http://schemas.microsoft.com/office/drawing/2014/main" id="{3F411C08-D761-4559-840A-0EAD6A35C1E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28" name="TextBox 1">
          <a:extLst>
            <a:ext uri="{FF2B5EF4-FFF2-40B4-BE49-F238E27FC236}">
              <a16:creationId xmlns="" xmlns:a16="http://schemas.microsoft.com/office/drawing/2014/main" id="{5CAC8143-2F0A-4119-854D-D07EC4C7B07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29" name="TextBox 1">
          <a:extLst>
            <a:ext uri="{FF2B5EF4-FFF2-40B4-BE49-F238E27FC236}">
              <a16:creationId xmlns="" xmlns:a16="http://schemas.microsoft.com/office/drawing/2014/main" id="{CBB9722D-95AF-4316-BE76-FE251623D30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30" name="TextBox 1">
          <a:extLst>
            <a:ext uri="{FF2B5EF4-FFF2-40B4-BE49-F238E27FC236}">
              <a16:creationId xmlns="" xmlns:a16="http://schemas.microsoft.com/office/drawing/2014/main" id="{012F2B06-E7DD-4576-8669-2724B9581E1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31" name="TextBox 1">
          <a:extLst>
            <a:ext uri="{FF2B5EF4-FFF2-40B4-BE49-F238E27FC236}">
              <a16:creationId xmlns="" xmlns:a16="http://schemas.microsoft.com/office/drawing/2014/main" id="{96EF2E07-D41B-45EE-BEEB-E3CBE5A3123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32" name="TextBox 1">
          <a:extLst>
            <a:ext uri="{FF2B5EF4-FFF2-40B4-BE49-F238E27FC236}">
              <a16:creationId xmlns="" xmlns:a16="http://schemas.microsoft.com/office/drawing/2014/main" id="{CBF65117-006A-4564-97EE-C14C9C88CC8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33" name="TextBox 1">
          <a:extLst>
            <a:ext uri="{FF2B5EF4-FFF2-40B4-BE49-F238E27FC236}">
              <a16:creationId xmlns="" xmlns:a16="http://schemas.microsoft.com/office/drawing/2014/main" id="{B856D4EF-CCC1-4D06-BB3B-377FA73262C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34" name="TextBox 1">
          <a:extLst>
            <a:ext uri="{FF2B5EF4-FFF2-40B4-BE49-F238E27FC236}">
              <a16:creationId xmlns="" xmlns:a16="http://schemas.microsoft.com/office/drawing/2014/main" id="{274C111C-C272-47B5-85D9-12D9DEA92E2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35" name="TextBox 1">
          <a:extLst>
            <a:ext uri="{FF2B5EF4-FFF2-40B4-BE49-F238E27FC236}">
              <a16:creationId xmlns="" xmlns:a16="http://schemas.microsoft.com/office/drawing/2014/main" id="{5A74F745-33D6-4FD6-96B5-F5389C88990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36" name="TextBox 1">
          <a:extLst>
            <a:ext uri="{FF2B5EF4-FFF2-40B4-BE49-F238E27FC236}">
              <a16:creationId xmlns="" xmlns:a16="http://schemas.microsoft.com/office/drawing/2014/main" id="{6462C9A6-54A2-4C3C-BA4E-447B91F2830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37" name="TextBox 1">
          <a:extLst>
            <a:ext uri="{FF2B5EF4-FFF2-40B4-BE49-F238E27FC236}">
              <a16:creationId xmlns="" xmlns:a16="http://schemas.microsoft.com/office/drawing/2014/main" id="{3CCE2A00-7BB3-4BEE-9258-2EF536678F9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38" name="TextBox 1">
          <a:extLst>
            <a:ext uri="{FF2B5EF4-FFF2-40B4-BE49-F238E27FC236}">
              <a16:creationId xmlns="" xmlns:a16="http://schemas.microsoft.com/office/drawing/2014/main" id="{9D3F1A86-CF59-4447-9D0F-FBCE31BDA9C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39" name="TextBox 1">
          <a:extLst>
            <a:ext uri="{FF2B5EF4-FFF2-40B4-BE49-F238E27FC236}">
              <a16:creationId xmlns="" xmlns:a16="http://schemas.microsoft.com/office/drawing/2014/main" id="{9E4E767A-B312-4EC1-9266-36ADB772491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40" name="TextBox 1">
          <a:extLst>
            <a:ext uri="{FF2B5EF4-FFF2-40B4-BE49-F238E27FC236}">
              <a16:creationId xmlns="" xmlns:a16="http://schemas.microsoft.com/office/drawing/2014/main" id="{CA1E2A24-E460-4F38-B68B-2AD97202512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41" name="TextBox 1">
          <a:extLst>
            <a:ext uri="{FF2B5EF4-FFF2-40B4-BE49-F238E27FC236}">
              <a16:creationId xmlns="" xmlns:a16="http://schemas.microsoft.com/office/drawing/2014/main" id="{5A205DF9-7672-4700-AAC8-9F8E6E38029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42" name="TextBox 1">
          <a:extLst>
            <a:ext uri="{FF2B5EF4-FFF2-40B4-BE49-F238E27FC236}">
              <a16:creationId xmlns="" xmlns:a16="http://schemas.microsoft.com/office/drawing/2014/main" id="{CB145D3D-CB7E-4B51-A91F-6EE501D3ADF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43" name="TextBox 1">
          <a:extLst>
            <a:ext uri="{FF2B5EF4-FFF2-40B4-BE49-F238E27FC236}">
              <a16:creationId xmlns="" xmlns:a16="http://schemas.microsoft.com/office/drawing/2014/main" id="{3D918B38-E805-4341-845B-3FDB2FD2AB9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44" name="TextBox 1">
          <a:extLst>
            <a:ext uri="{FF2B5EF4-FFF2-40B4-BE49-F238E27FC236}">
              <a16:creationId xmlns="" xmlns:a16="http://schemas.microsoft.com/office/drawing/2014/main" id="{96496E25-FD0F-4C2D-A86C-A44226038C7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45" name="TextBox 1">
          <a:extLst>
            <a:ext uri="{FF2B5EF4-FFF2-40B4-BE49-F238E27FC236}">
              <a16:creationId xmlns="" xmlns:a16="http://schemas.microsoft.com/office/drawing/2014/main" id="{992A8DF6-27EB-4070-ABC2-5621A290375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46" name="TextBox 1">
          <a:extLst>
            <a:ext uri="{FF2B5EF4-FFF2-40B4-BE49-F238E27FC236}">
              <a16:creationId xmlns="" xmlns:a16="http://schemas.microsoft.com/office/drawing/2014/main" id="{EFE9923C-9B11-401E-B3DE-99AA797D07F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47" name="TextBox 1">
          <a:extLst>
            <a:ext uri="{FF2B5EF4-FFF2-40B4-BE49-F238E27FC236}">
              <a16:creationId xmlns="" xmlns:a16="http://schemas.microsoft.com/office/drawing/2014/main" id="{2E0EC2A1-1CAB-4B47-B178-0FEFC763688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48" name="TextBox 1">
          <a:extLst>
            <a:ext uri="{FF2B5EF4-FFF2-40B4-BE49-F238E27FC236}">
              <a16:creationId xmlns="" xmlns:a16="http://schemas.microsoft.com/office/drawing/2014/main" id="{A4321FBC-F3B6-4D7E-8153-0E5142F4DBC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49" name="TextBox 1">
          <a:extLst>
            <a:ext uri="{FF2B5EF4-FFF2-40B4-BE49-F238E27FC236}">
              <a16:creationId xmlns="" xmlns:a16="http://schemas.microsoft.com/office/drawing/2014/main" id="{1E6BAD58-BCAE-4D89-A6FB-61A44FBB15E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50" name="TextBox 1">
          <a:extLst>
            <a:ext uri="{FF2B5EF4-FFF2-40B4-BE49-F238E27FC236}">
              <a16:creationId xmlns="" xmlns:a16="http://schemas.microsoft.com/office/drawing/2014/main" id="{5B45C44B-2CA8-4093-9E7A-11E1AFF8441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51" name="TextBox 1">
          <a:extLst>
            <a:ext uri="{FF2B5EF4-FFF2-40B4-BE49-F238E27FC236}">
              <a16:creationId xmlns="" xmlns:a16="http://schemas.microsoft.com/office/drawing/2014/main" id="{DF03502C-7F14-4616-BFD8-F1E99FA7CF8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52" name="TextBox 1">
          <a:extLst>
            <a:ext uri="{FF2B5EF4-FFF2-40B4-BE49-F238E27FC236}">
              <a16:creationId xmlns="" xmlns:a16="http://schemas.microsoft.com/office/drawing/2014/main" id="{4C8EC8A7-C35D-442F-8F2C-9448FC911C7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53" name="TextBox 1">
          <a:extLst>
            <a:ext uri="{FF2B5EF4-FFF2-40B4-BE49-F238E27FC236}">
              <a16:creationId xmlns="" xmlns:a16="http://schemas.microsoft.com/office/drawing/2014/main" id="{8C827211-AF4A-42F0-BB54-2D4E899383B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54" name="TextBox 1">
          <a:extLst>
            <a:ext uri="{FF2B5EF4-FFF2-40B4-BE49-F238E27FC236}">
              <a16:creationId xmlns="" xmlns:a16="http://schemas.microsoft.com/office/drawing/2014/main" id="{C38515D5-6FF3-48C2-AF90-2B378116FE7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55" name="TextBox 1">
          <a:extLst>
            <a:ext uri="{FF2B5EF4-FFF2-40B4-BE49-F238E27FC236}">
              <a16:creationId xmlns="" xmlns:a16="http://schemas.microsoft.com/office/drawing/2014/main" id="{D5521923-2E15-4A02-BBD0-29947F97B27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56" name="TextBox 1">
          <a:extLst>
            <a:ext uri="{FF2B5EF4-FFF2-40B4-BE49-F238E27FC236}">
              <a16:creationId xmlns="" xmlns:a16="http://schemas.microsoft.com/office/drawing/2014/main" id="{583D28E0-C058-47EC-8DB1-AE2228F05AF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57" name="TextBox 1">
          <a:extLst>
            <a:ext uri="{FF2B5EF4-FFF2-40B4-BE49-F238E27FC236}">
              <a16:creationId xmlns="" xmlns:a16="http://schemas.microsoft.com/office/drawing/2014/main" id="{41067560-FACA-45EC-A062-EE2CE442EFD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58" name="TextBox 1">
          <a:extLst>
            <a:ext uri="{FF2B5EF4-FFF2-40B4-BE49-F238E27FC236}">
              <a16:creationId xmlns="" xmlns:a16="http://schemas.microsoft.com/office/drawing/2014/main" id="{C7B08948-0589-4777-BB7E-35BCD2A5779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59" name="TextBox 1">
          <a:extLst>
            <a:ext uri="{FF2B5EF4-FFF2-40B4-BE49-F238E27FC236}">
              <a16:creationId xmlns="" xmlns:a16="http://schemas.microsoft.com/office/drawing/2014/main" id="{8866D7E7-2CD0-46C2-9774-5ED8D592471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60" name="TextBox 1">
          <a:extLst>
            <a:ext uri="{FF2B5EF4-FFF2-40B4-BE49-F238E27FC236}">
              <a16:creationId xmlns="" xmlns:a16="http://schemas.microsoft.com/office/drawing/2014/main" id="{E839F764-F559-4665-9A82-873B555D5D9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61" name="TextBox 1">
          <a:extLst>
            <a:ext uri="{FF2B5EF4-FFF2-40B4-BE49-F238E27FC236}">
              <a16:creationId xmlns="" xmlns:a16="http://schemas.microsoft.com/office/drawing/2014/main" id="{0E47CEC4-D0BC-4396-B355-DA49DD24E8B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62" name="TextBox 1">
          <a:extLst>
            <a:ext uri="{FF2B5EF4-FFF2-40B4-BE49-F238E27FC236}">
              <a16:creationId xmlns="" xmlns:a16="http://schemas.microsoft.com/office/drawing/2014/main" id="{D6CCFFAB-1D8E-42BC-97D5-0D8FE6EA267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63" name="TextBox 1">
          <a:extLst>
            <a:ext uri="{FF2B5EF4-FFF2-40B4-BE49-F238E27FC236}">
              <a16:creationId xmlns="" xmlns:a16="http://schemas.microsoft.com/office/drawing/2014/main" id="{1C593840-E1CC-47AE-A0A7-66A6A8789CE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64" name="TextBox 1">
          <a:extLst>
            <a:ext uri="{FF2B5EF4-FFF2-40B4-BE49-F238E27FC236}">
              <a16:creationId xmlns="" xmlns:a16="http://schemas.microsoft.com/office/drawing/2014/main" id="{B684AA37-0044-443A-BA5E-3D2EB0770E0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65" name="TextBox 1">
          <a:extLst>
            <a:ext uri="{FF2B5EF4-FFF2-40B4-BE49-F238E27FC236}">
              <a16:creationId xmlns="" xmlns:a16="http://schemas.microsoft.com/office/drawing/2014/main" id="{A9CABB18-4897-4B3C-B07C-99BF90CF506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66" name="TextBox 1">
          <a:extLst>
            <a:ext uri="{FF2B5EF4-FFF2-40B4-BE49-F238E27FC236}">
              <a16:creationId xmlns="" xmlns:a16="http://schemas.microsoft.com/office/drawing/2014/main" id="{7234DDCB-D759-425E-BEB4-89672414B3E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67" name="TextBox 1">
          <a:extLst>
            <a:ext uri="{FF2B5EF4-FFF2-40B4-BE49-F238E27FC236}">
              <a16:creationId xmlns="" xmlns:a16="http://schemas.microsoft.com/office/drawing/2014/main" id="{4060DE69-E433-460B-B55C-76755872C2E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68" name="TextBox 1">
          <a:extLst>
            <a:ext uri="{FF2B5EF4-FFF2-40B4-BE49-F238E27FC236}">
              <a16:creationId xmlns="" xmlns:a16="http://schemas.microsoft.com/office/drawing/2014/main" id="{26F324FE-8E4B-4FA3-B67C-7A018AD68EB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69" name="TextBox 1">
          <a:extLst>
            <a:ext uri="{FF2B5EF4-FFF2-40B4-BE49-F238E27FC236}">
              <a16:creationId xmlns="" xmlns:a16="http://schemas.microsoft.com/office/drawing/2014/main" id="{8033250D-38F7-49A9-8A46-2CB903A851A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70" name="TextBox 1">
          <a:extLst>
            <a:ext uri="{FF2B5EF4-FFF2-40B4-BE49-F238E27FC236}">
              <a16:creationId xmlns="" xmlns:a16="http://schemas.microsoft.com/office/drawing/2014/main" id="{1D3B29D4-9D39-47D9-8189-419527AA3A2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71" name="TextBox 1">
          <a:extLst>
            <a:ext uri="{FF2B5EF4-FFF2-40B4-BE49-F238E27FC236}">
              <a16:creationId xmlns="" xmlns:a16="http://schemas.microsoft.com/office/drawing/2014/main" id="{860FA48E-5065-4A45-9512-B44515D94A7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72" name="TextBox 1">
          <a:extLst>
            <a:ext uri="{FF2B5EF4-FFF2-40B4-BE49-F238E27FC236}">
              <a16:creationId xmlns="" xmlns:a16="http://schemas.microsoft.com/office/drawing/2014/main" id="{C48B4A35-77C8-416C-9FB4-6C6A086AB2F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73" name="TextBox 1">
          <a:extLst>
            <a:ext uri="{FF2B5EF4-FFF2-40B4-BE49-F238E27FC236}">
              <a16:creationId xmlns="" xmlns:a16="http://schemas.microsoft.com/office/drawing/2014/main" id="{A6767505-E5C3-4EDD-995F-83BDD166549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74" name="TextBox 1">
          <a:extLst>
            <a:ext uri="{FF2B5EF4-FFF2-40B4-BE49-F238E27FC236}">
              <a16:creationId xmlns="" xmlns:a16="http://schemas.microsoft.com/office/drawing/2014/main" id="{4511F8EB-52DE-4011-B3BE-9E78D444911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75" name="TextBox 1">
          <a:extLst>
            <a:ext uri="{FF2B5EF4-FFF2-40B4-BE49-F238E27FC236}">
              <a16:creationId xmlns="" xmlns:a16="http://schemas.microsoft.com/office/drawing/2014/main" id="{F95F986B-261F-4A6C-A91E-C5BCC7A1F7F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76" name="TextBox 1">
          <a:extLst>
            <a:ext uri="{FF2B5EF4-FFF2-40B4-BE49-F238E27FC236}">
              <a16:creationId xmlns="" xmlns:a16="http://schemas.microsoft.com/office/drawing/2014/main" id="{8F189665-65F5-44DE-A855-27264871970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77" name="TextBox 1">
          <a:extLst>
            <a:ext uri="{FF2B5EF4-FFF2-40B4-BE49-F238E27FC236}">
              <a16:creationId xmlns="" xmlns:a16="http://schemas.microsoft.com/office/drawing/2014/main" id="{B44718EE-C5DE-4577-BB8F-7CB5C29DAD9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78" name="TextBox 1">
          <a:extLst>
            <a:ext uri="{FF2B5EF4-FFF2-40B4-BE49-F238E27FC236}">
              <a16:creationId xmlns="" xmlns:a16="http://schemas.microsoft.com/office/drawing/2014/main" id="{BAC4B321-1283-4362-8E03-461BC64276C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79" name="TextBox 1">
          <a:extLst>
            <a:ext uri="{FF2B5EF4-FFF2-40B4-BE49-F238E27FC236}">
              <a16:creationId xmlns="" xmlns:a16="http://schemas.microsoft.com/office/drawing/2014/main" id="{E487A297-DC1E-48CC-A052-2C5B81BA274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80" name="TextBox 1">
          <a:extLst>
            <a:ext uri="{FF2B5EF4-FFF2-40B4-BE49-F238E27FC236}">
              <a16:creationId xmlns="" xmlns:a16="http://schemas.microsoft.com/office/drawing/2014/main" id="{1925ED50-6195-4E0F-9D1E-82941AEAB60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81" name="TextBox 1">
          <a:extLst>
            <a:ext uri="{FF2B5EF4-FFF2-40B4-BE49-F238E27FC236}">
              <a16:creationId xmlns="" xmlns:a16="http://schemas.microsoft.com/office/drawing/2014/main" id="{B977E386-94F8-4E20-9830-BDC88B99263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82" name="TextBox 1">
          <a:extLst>
            <a:ext uri="{FF2B5EF4-FFF2-40B4-BE49-F238E27FC236}">
              <a16:creationId xmlns="" xmlns:a16="http://schemas.microsoft.com/office/drawing/2014/main" id="{2C090DAD-0492-4F72-9154-B068034CAB6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83" name="TextBox 1">
          <a:extLst>
            <a:ext uri="{FF2B5EF4-FFF2-40B4-BE49-F238E27FC236}">
              <a16:creationId xmlns="" xmlns:a16="http://schemas.microsoft.com/office/drawing/2014/main" id="{F10E31A7-49DE-4807-BC8E-44CB4C3EAF6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84" name="TextBox 1">
          <a:extLst>
            <a:ext uri="{FF2B5EF4-FFF2-40B4-BE49-F238E27FC236}">
              <a16:creationId xmlns="" xmlns:a16="http://schemas.microsoft.com/office/drawing/2014/main" id="{C43CFC1A-0311-4439-BFF3-145344CDFB1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85" name="TextBox 1">
          <a:extLst>
            <a:ext uri="{FF2B5EF4-FFF2-40B4-BE49-F238E27FC236}">
              <a16:creationId xmlns="" xmlns:a16="http://schemas.microsoft.com/office/drawing/2014/main" id="{A83E928C-2C04-4CE7-8170-ECCC729D65F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86" name="TextBox 1">
          <a:extLst>
            <a:ext uri="{FF2B5EF4-FFF2-40B4-BE49-F238E27FC236}">
              <a16:creationId xmlns="" xmlns:a16="http://schemas.microsoft.com/office/drawing/2014/main" id="{16C6A9F1-FE8D-4554-91E2-21ACC4F9C16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87" name="TextBox 1">
          <a:extLst>
            <a:ext uri="{FF2B5EF4-FFF2-40B4-BE49-F238E27FC236}">
              <a16:creationId xmlns="" xmlns:a16="http://schemas.microsoft.com/office/drawing/2014/main" id="{7DBBB43F-FD4F-4BE3-A9D0-3E76B1866DD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88" name="TextBox 1">
          <a:extLst>
            <a:ext uri="{FF2B5EF4-FFF2-40B4-BE49-F238E27FC236}">
              <a16:creationId xmlns="" xmlns:a16="http://schemas.microsoft.com/office/drawing/2014/main" id="{A6804B45-74A0-4B81-9A5D-CCB9882CA08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89" name="TextBox 1">
          <a:extLst>
            <a:ext uri="{FF2B5EF4-FFF2-40B4-BE49-F238E27FC236}">
              <a16:creationId xmlns="" xmlns:a16="http://schemas.microsoft.com/office/drawing/2014/main" id="{7AC545A2-F391-4622-8B78-1F883B864B8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90" name="TextBox 1">
          <a:extLst>
            <a:ext uri="{FF2B5EF4-FFF2-40B4-BE49-F238E27FC236}">
              <a16:creationId xmlns="" xmlns:a16="http://schemas.microsoft.com/office/drawing/2014/main" id="{B7BDA1B3-B976-486D-A46E-1E62A5E691C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91" name="TextBox 1">
          <a:extLst>
            <a:ext uri="{FF2B5EF4-FFF2-40B4-BE49-F238E27FC236}">
              <a16:creationId xmlns="" xmlns:a16="http://schemas.microsoft.com/office/drawing/2014/main" id="{54C46F77-EEB7-4CB3-B7ED-C638B94296D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92" name="TextBox 1">
          <a:extLst>
            <a:ext uri="{FF2B5EF4-FFF2-40B4-BE49-F238E27FC236}">
              <a16:creationId xmlns="" xmlns:a16="http://schemas.microsoft.com/office/drawing/2014/main" id="{944EA85F-BBDF-47E6-B472-E9030E33625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93" name="TextBox 1">
          <a:extLst>
            <a:ext uri="{FF2B5EF4-FFF2-40B4-BE49-F238E27FC236}">
              <a16:creationId xmlns="" xmlns:a16="http://schemas.microsoft.com/office/drawing/2014/main" id="{0CEF84F1-CE64-40E7-A992-434F22DCDBB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94" name="TextBox 1">
          <a:extLst>
            <a:ext uri="{FF2B5EF4-FFF2-40B4-BE49-F238E27FC236}">
              <a16:creationId xmlns="" xmlns:a16="http://schemas.microsoft.com/office/drawing/2014/main" id="{26635FDB-63A2-43AD-8A02-95BD9D3C4CF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95" name="TextBox 1">
          <a:extLst>
            <a:ext uri="{FF2B5EF4-FFF2-40B4-BE49-F238E27FC236}">
              <a16:creationId xmlns="" xmlns:a16="http://schemas.microsoft.com/office/drawing/2014/main" id="{A6947631-B7F7-4D31-BF7F-636C582AB31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96" name="TextBox 1">
          <a:extLst>
            <a:ext uri="{FF2B5EF4-FFF2-40B4-BE49-F238E27FC236}">
              <a16:creationId xmlns="" xmlns:a16="http://schemas.microsoft.com/office/drawing/2014/main" id="{B753F99F-49D9-4E8B-8F73-7DBE1AC471D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97" name="TextBox 1">
          <a:extLst>
            <a:ext uri="{FF2B5EF4-FFF2-40B4-BE49-F238E27FC236}">
              <a16:creationId xmlns="" xmlns:a16="http://schemas.microsoft.com/office/drawing/2014/main" id="{C9CDF092-748E-45CE-B5C1-C9464D7660E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98" name="TextBox 1">
          <a:extLst>
            <a:ext uri="{FF2B5EF4-FFF2-40B4-BE49-F238E27FC236}">
              <a16:creationId xmlns="" xmlns:a16="http://schemas.microsoft.com/office/drawing/2014/main" id="{8611B14A-10A9-4AD9-9D69-3CA9A43F306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299" name="TextBox 1">
          <a:extLst>
            <a:ext uri="{FF2B5EF4-FFF2-40B4-BE49-F238E27FC236}">
              <a16:creationId xmlns="" xmlns:a16="http://schemas.microsoft.com/office/drawing/2014/main" id="{C1DB0186-E799-4215-94C5-6820501815F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00" name="TextBox 1">
          <a:extLst>
            <a:ext uri="{FF2B5EF4-FFF2-40B4-BE49-F238E27FC236}">
              <a16:creationId xmlns="" xmlns:a16="http://schemas.microsoft.com/office/drawing/2014/main" id="{D1EE45A0-5D21-4507-8382-A602DFE3CFB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01" name="TextBox 1">
          <a:extLst>
            <a:ext uri="{FF2B5EF4-FFF2-40B4-BE49-F238E27FC236}">
              <a16:creationId xmlns="" xmlns:a16="http://schemas.microsoft.com/office/drawing/2014/main" id="{F62750B3-F27A-4C79-A535-97EFEAD7E4E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02" name="TextBox 1">
          <a:extLst>
            <a:ext uri="{FF2B5EF4-FFF2-40B4-BE49-F238E27FC236}">
              <a16:creationId xmlns="" xmlns:a16="http://schemas.microsoft.com/office/drawing/2014/main" id="{08B3175E-A3B4-42BD-8B3F-EDB9AA7FC75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03" name="TextBox 1">
          <a:extLst>
            <a:ext uri="{FF2B5EF4-FFF2-40B4-BE49-F238E27FC236}">
              <a16:creationId xmlns="" xmlns:a16="http://schemas.microsoft.com/office/drawing/2014/main" id="{9B19D1AB-5577-4124-AB93-4F337271A6B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04" name="TextBox 1">
          <a:extLst>
            <a:ext uri="{FF2B5EF4-FFF2-40B4-BE49-F238E27FC236}">
              <a16:creationId xmlns="" xmlns:a16="http://schemas.microsoft.com/office/drawing/2014/main" id="{905FBA90-51F3-45CB-B417-9A8013A75E0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05" name="TextBox 1">
          <a:extLst>
            <a:ext uri="{FF2B5EF4-FFF2-40B4-BE49-F238E27FC236}">
              <a16:creationId xmlns="" xmlns:a16="http://schemas.microsoft.com/office/drawing/2014/main" id="{7412B1F2-5858-437E-9283-FE1AAE45646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06" name="TextBox 1">
          <a:extLst>
            <a:ext uri="{FF2B5EF4-FFF2-40B4-BE49-F238E27FC236}">
              <a16:creationId xmlns="" xmlns:a16="http://schemas.microsoft.com/office/drawing/2014/main" id="{166DEB29-CAE3-42BA-8326-973180D7F68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07" name="TextBox 1">
          <a:extLst>
            <a:ext uri="{FF2B5EF4-FFF2-40B4-BE49-F238E27FC236}">
              <a16:creationId xmlns="" xmlns:a16="http://schemas.microsoft.com/office/drawing/2014/main" id="{F3456E7E-8EBC-4B0C-BB1F-C1BC538150B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08" name="TextBox 1">
          <a:extLst>
            <a:ext uri="{FF2B5EF4-FFF2-40B4-BE49-F238E27FC236}">
              <a16:creationId xmlns="" xmlns:a16="http://schemas.microsoft.com/office/drawing/2014/main" id="{1530B905-6B48-43B5-B9A6-56E5FC8AC2D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09" name="TextBox 1">
          <a:extLst>
            <a:ext uri="{FF2B5EF4-FFF2-40B4-BE49-F238E27FC236}">
              <a16:creationId xmlns="" xmlns:a16="http://schemas.microsoft.com/office/drawing/2014/main" id="{C97B3037-0993-4597-A8F5-E0D2937285F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10" name="TextBox 1">
          <a:extLst>
            <a:ext uri="{FF2B5EF4-FFF2-40B4-BE49-F238E27FC236}">
              <a16:creationId xmlns="" xmlns:a16="http://schemas.microsoft.com/office/drawing/2014/main" id="{3ADA170C-B857-4DF1-8989-E482980D14B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11" name="TextBox 1">
          <a:extLst>
            <a:ext uri="{FF2B5EF4-FFF2-40B4-BE49-F238E27FC236}">
              <a16:creationId xmlns="" xmlns:a16="http://schemas.microsoft.com/office/drawing/2014/main" id="{830EF2DA-9281-48E1-BBBF-0052394829F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12" name="TextBox 1">
          <a:extLst>
            <a:ext uri="{FF2B5EF4-FFF2-40B4-BE49-F238E27FC236}">
              <a16:creationId xmlns="" xmlns:a16="http://schemas.microsoft.com/office/drawing/2014/main" id="{34470A05-A07F-4153-80B5-E1F9251AA77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13" name="TextBox 1">
          <a:extLst>
            <a:ext uri="{FF2B5EF4-FFF2-40B4-BE49-F238E27FC236}">
              <a16:creationId xmlns="" xmlns:a16="http://schemas.microsoft.com/office/drawing/2014/main" id="{0DF9949F-20F4-4E92-94FC-66903D3B75F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14" name="TextBox 1">
          <a:extLst>
            <a:ext uri="{FF2B5EF4-FFF2-40B4-BE49-F238E27FC236}">
              <a16:creationId xmlns="" xmlns:a16="http://schemas.microsoft.com/office/drawing/2014/main" id="{86733565-E5ED-417D-BBF8-313088245C3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15" name="TextBox 1">
          <a:extLst>
            <a:ext uri="{FF2B5EF4-FFF2-40B4-BE49-F238E27FC236}">
              <a16:creationId xmlns="" xmlns:a16="http://schemas.microsoft.com/office/drawing/2014/main" id="{CAD0F60A-48E5-45FB-BC4B-09A2D086981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16" name="TextBox 1">
          <a:extLst>
            <a:ext uri="{FF2B5EF4-FFF2-40B4-BE49-F238E27FC236}">
              <a16:creationId xmlns="" xmlns:a16="http://schemas.microsoft.com/office/drawing/2014/main" id="{28FE348B-A8DC-4032-A822-A3E86731042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17" name="TextBox 1">
          <a:extLst>
            <a:ext uri="{FF2B5EF4-FFF2-40B4-BE49-F238E27FC236}">
              <a16:creationId xmlns="" xmlns:a16="http://schemas.microsoft.com/office/drawing/2014/main" id="{8249BD92-21A8-494C-BEA2-D7D29F281E7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18" name="TextBox 1">
          <a:extLst>
            <a:ext uri="{FF2B5EF4-FFF2-40B4-BE49-F238E27FC236}">
              <a16:creationId xmlns="" xmlns:a16="http://schemas.microsoft.com/office/drawing/2014/main" id="{6A9A7566-B899-48B6-BB5B-80B7E1CA74A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19" name="TextBox 1">
          <a:extLst>
            <a:ext uri="{FF2B5EF4-FFF2-40B4-BE49-F238E27FC236}">
              <a16:creationId xmlns="" xmlns:a16="http://schemas.microsoft.com/office/drawing/2014/main" id="{7AAA7A25-6E70-497B-9E17-94B73987416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20" name="TextBox 1">
          <a:extLst>
            <a:ext uri="{FF2B5EF4-FFF2-40B4-BE49-F238E27FC236}">
              <a16:creationId xmlns="" xmlns:a16="http://schemas.microsoft.com/office/drawing/2014/main" id="{A854624D-5684-425D-8873-A65042D4FE7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21" name="TextBox 1">
          <a:extLst>
            <a:ext uri="{FF2B5EF4-FFF2-40B4-BE49-F238E27FC236}">
              <a16:creationId xmlns="" xmlns:a16="http://schemas.microsoft.com/office/drawing/2014/main" id="{66D846D9-0C9B-4A8F-937C-8320E9EF694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22" name="TextBox 1">
          <a:extLst>
            <a:ext uri="{FF2B5EF4-FFF2-40B4-BE49-F238E27FC236}">
              <a16:creationId xmlns="" xmlns:a16="http://schemas.microsoft.com/office/drawing/2014/main" id="{8D281751-468F-4291-A6AD-5DE3F6967D5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23" name="TextBox 1">
          <a:extLst>
            <a:ext uri="{FF2B5EF4-FFF2-40B4-BE49-F238E27FC236}">
              <a16:creationId xmlns="" xmlns:a16="http://schemas.microsoft.com/office/drawing/2014/main" id="{964C1CDC-0E68-4F5A-8836-46CBBB5AA6E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24" name="TextBox 1">
          <a:extLst>
            <a:ext uri="{FF2B5EF4-FFF2-40B4-BE49-F238E27FC236}">
              <a16:creationId xmlns="" xmlns:a16="http://schemas.microsoft.com/office/drawing/2014/main" id="{CEC3CD44-5388-4D7D-A490-DD0CE339124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25" name="TextBox 1">
          <a:extLst>
            <a:ext uri="{FF2B5EF4-FFF2-40B4-BE49-F238E27FC236}">
              <a16:creationId xmlns="" xmlns:a16="http://schemas.microsoft.com/office/drawing/2014/main" id="{E12564FE-BB1D-4EA4-8E7A-79DF85C099D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26" name="TextBox 1">
          <a:extLst>
            <a:ext uri="{FF2B5EF4-FFF2-40B4-BE49-F238E27FC236}">
              <a16:creationId xmlns="" xmlns:a16="http://schemas.microsoft.com/office/drawing/2014/main" id="{C6B03A36-6C86-466E-B3A1-7DFCA9A5224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27" name="TextBox 1">
          <a:extLst>
            <a:ext uri="{FF2B5EF4-FFF2-40B4-BE49-F238E27FC236}">
              <a16:creationId xmlns="" xmlns:a16="http://schemas.microsoft.com/office/drawing/2014/main" id="{78FAC3C4-FEAD-45DB-A577-AC5C2534A32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28" name="TextBox 1">
          <a:extLst>
            <a:ext uri="{FF2B5EF4-FFF2-40B4-BE49-F238E27FC236}">
              <a16:creationId xmlns="" xmlns:a16="http://schemas.microsoft.com/office/drawing/2014/main" id="{69608212-EFDD-42DB-BDD6-9374C1BB97B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29" name="TextBox 1">
          <a:extLst>
            <a:ext uri="{FF2B5EF4-FFF2-40B4-BE49-F238E27FC236}">
              <a16:creationId xmlns="" xmlns:a16="http://schemas.microsoft.com/office/drawing/2014/main" id="{9C4660F0-7312-493C-8F66-E358B363947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30" name="TextBox 1">
          <a:extLst>
            <a:ext uri="{FF2B5EF4-FFF2-40B4-BE49-F238E27FC236}">
              <a16:creationId xmlns="" xmlns:a16="http://schemas.microsoft.com/office/drawing/2014/main" id="{14F20727-5EAB-42D4-9AA0-76A6F9C4050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31" name="TextBox 1">
          <a:extLst>
            <a:ext uri="{FF2B5EF4-FFF2-40B4-BE49-F238E27FC236}">
              <a16:creationId xmlns="" xmlns:a16="http://schemas.microsoft.com/office/drawing/2014/main" id="{74581A18-F4AC-465B-AA72-0314F8BB5C1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32" name="TextBox 1">
          <a:extLst>
            <a:ext uri="{FF2B5EF4-FFF2-40B4-BE49-F238E27FC236}">
              <a16:creationId xmlns="" xmlns:a16="http://schemas.microsoft.com/office/drawing/2014/main" id="{05952BA2-3594-440D-9CD3-7270C0571D2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33" name="TextBox 1">
          <a:extLst>
            <a:ext uri="{FF2B5EF4-FFF2-40B4-BE49-F238E27FC236}">
              <a16:creationId xmlns="" xmlns:a16="http://schemas.microsoft.com/office/drawing/2014/main" id="{8FC19D46-4369-4ADB-B7F4-B82CCB78B0D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34" name="TextBox 1">
          <a:extLst>
            <a:ext uri="{FF2B5EF4-FFF2-40B4-BE49-F238E27FC236}">
              <a16:creationId xmlns="" xmlns:a16="http://schemas.microsoft.com/office/drawing/2014/main" id="{19F2EBE0-F983-4030-A87F-E149E8A1C5F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35" name="TextBox 1">
          <a:extLst>
            <a:ext uri="{FF2B5EF4-FFF2-40B4-BE49-F238E27FC236}">
              <a16:creationId xmlns="" xmlns:a16="http://schemas.microsoft.com/office/drawing/2014/main" id="{62E24F4C-C5DF-4FFC-B038-0FFB0057057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36" name="TextBox 1">
          <a:extLst>
            <a:ext uri="{FF2B5EF4-FFF2-40B4-BE49-F238E27FC236}">
              <a16:creationId xmlns="" xmlns:a16="http://schemas.microsoft.com/office/drawing/2014/main" id="{0B08CE83-5E60-4D25-8E4E-ADB7852AB86E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37" name="TextBox 1">
          <a:extLst>
            <a:ext uri="{FF2B5EF4-FFF2-40B4-BE49-F238E27FC236}">
              <a16:creationId xmlns="" xmlns:a16="http://schemas.microsoft.com/office/drawing/2014/main" id="{18A01ABE-13B8-4C24-AC29-580CB0CD892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38" name="TextBox 1">
          <a:extLst>
            <a:ext uri="{FF2B5EF4-FFF2-40B4-BE49-F238E27FC236}">
              <a16:creationId xmlns="" xmlns:a16="http://schemas.microsoft.com/office/drawing/2014/main" id="{FBED88E6-6956-47C6-A407-1A2ACA4F410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39" name="TextBox 1">
          <a:extLst>
            <a:ext uri="{FF2B5EF4-FFF2-40B4-BE49-F238E27FC236}">
              <a16:creationId xmlns="" xmlns:a16="http://schemas.microsoft.com/office/drawing/2014/main" id="{781D3A1D-6039-4BA2-A42D-1B46FC1481A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40" name="TextBox 1">
          <a:extLst>
            <a:ext uri="{FF2B5EF4-FFF2-40B4-BE49-F238E27FC236}">
              <a16:creationId xmlns="" xmlns:a16="http://schemas.microsoft.com/office/drawing/2014/main" id="{AE2FD52E-AC51-47C5-8541-CBAFE23F963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41" name="TextBox 1">
          <a:extLst>
            <a:ext uri="{FF2B5EF4-FFF2-40B4-BE49-F238E27FC236}">
              <a16:creationId xmlns="" xmlns:a16="http://schemas.microsoft.com/office/drawing/2014/main" id="{70728B55-8A93-44BB-8626-685F1909E67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42" name="TextBox 1">
          <a:extLst>
            <a:ext uri="{FF2B5EF4-FFF2-40B4-BE49-F238E27FC236}">
              <a16:creationId xmlns="" xmlns:a16="http://schemas.microsoft.com/office/drawing/2014/main" id="{D19FF2F1-9C50-40DE-928A-F3407E94A47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43" name="TextBox 1">
          <a:extLst>
            <a:ext uri="{FF2B5EF4-FFF2-40B4-BE49-F238E27FC236}">
              <a16:creationId xmlns="" xmlns:a16="http://schemas.microsoft.com/office/drawing/2014/main" id="{F1D89EB2-3A36-47EC-9F06-91B9A8E3F18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44" name="TextBox 1">
          <a:extLst>
            <a:ext uri="{FF2B5EF4-FFF2-40B4-BE49-F238E27FC236}">
              <a16:creationId xmlns="" xmlns:a16="http://schemas.microsoft.com/office/drawing/2014/main" id="{53E499CC-CD65-4A0E-AC00-81D228A374A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45" name="TextBox 1">
          <a:extLst>
            <a:ext uri="{FF2B5EF4-FFF2-40B4-BE49-F238E27FC236}">
              <a16:creationId xmlns="" xmlns:a16="http://schemas.microsoft.com/office/drawing/2014/main" id="{5B8F1325-C97D-4512-B48B-21586480622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46" name="TextBox 1">
          <a:extLst>
            <a:ext uri="{FF2B5EF4-FFF2-40B4-BE49-F238E27FC236}">
              <a16:creationId xmlns="" xmlns:a16="http://schemas.microsoft.com/office/drawing/2014/main" id="{8ADA868F-B213-48D6-8228-7B66FAF7B48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47" name="TextBox 1">
          <a:extLst>
            <a:ext uri="{FF2B5EF4-FFF2-40B4-BE49-F238E27FC236}">
              <a16:creationId xmlns="" xmlns:a16="http://schemas.microsoft.com/office/drawing/2014/main" id="{2AE5B6AE-4D1B-43B7-9B5C-00B954A15DE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48" name="TextBox 1">
          <a:extLst>
            <a:ext uri="{FF2B5EF4-FFF2-40B4-BE49-F238E27FC236}">
              <a16:creationId xmlns="" xmlns:a16="http://schemas.microsoft.com/office/drawing/2014/main" id="{9024A736-FCA0-40F3-9571-F7B6A24D36B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49" name="TextBox 1">
          <a:extLst>
            <a:ext uri="{FF2B5EF4-FFF2-40B4-BE49-F238E27FC236}">
              <a16:creationId xmlns="" xmlns:a16="http://schemas.microsoft.com/office/drawing/2014/main" id="{AA5D76CC-AB54-457B-B654-2DFFD5A116C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50" name="TextBox 1">
          <a:extLst>
            <a:ext uri="{FF2B5EF4-FFF2-40B4-BE49-F238E27FC236}">
              <a16:creationId xmlns="" xmlns:a16="http://schemas.microsoft.com/office/drawing/2014/main" id="{CAFBBF18-552C-4060-B334-7573622C733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51" name="TextBox 1">
          <a:extLst>
            <a:ext uri="{FF2B5EF4-FFF2-40B4-BE49-F238E27FC236}">
              <a16:creationId xmlns="" xmlns:a16="http://schemas.microsoft.com/office/drawing/2014/main" id="{4F4D3892-07D4-47EE-BE56-2B568963B2A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52" name="TextBox 1">
          <a:extLst>
            <a:ext uri="{FF2B5EF4-FFF2-40B4-BE49-F238E27FC236}">
              <a16:creationId xmlns="" xmlns:a16="http://schemas.microsoft.com/office/drawing/2014/main" id="{EE70FD28-0D18-43F5-968A-B322CA52DA3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53" name="TextBox 1">
          <a:extLst>
            <a:ext uri="{FF2B5EF4-FFF2-40B4-BE49-F238E27FC236}">
              <a16:creationId xmlns="" xmlns:a16="http://schemas.microsoft.com/office/drawing/2014/main" id="{8DA3D24B-D886-4F96-911B-D06F4BBB0F5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54" name="TextBox 1">
          <a:extLst>
            <a:ext uri="{FF2B5EF4-FFF2-40B4-BE49-F238E27FC236}">
              <a16:creationId xmlns="" xmlns:a16="http://schemas.microsoft.com/office/drawing/2014/main" id="{3F7AD38B-221F-4DD9-8BD9-8A40346573F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55" name="TextBox 1">
          <a:extLst>
            <a:ext uri="{FF2B5EF4-FFF2-40B4-BE49-F238E27FC236}">
              <a16:creationId xmlns="" xmlns:a16="http://schemas.microsoft.com/office/drawing/2014/main" id="{DC82E99D-D97C-42E3-ABD5-CB5601F36B3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56" name="TextBox 1">
          <a:extLst>
            <a:ext uri="{FF2B5EF4-FFF2-40B4-BE49-F238E27FC236}">
              <a16:creationId xmlns="" xmlns:a16="http://schemas.microsoft.com/office/drawing/2014/main" id="{BC68C679-1AD0-46C0-A99D-958C1BCE60F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57" name="TextBox 1">
          <a:extLst>
            <a:ext uri="{FF2B5EF4-FFF2-40B4-BE49-F238E27FC236}">
              <a16:creationId xmlns="" xmlns:a16="http://schemas.microsoft.com/office/drawing/2014/main" id="{D2340C7E-DD56-439F-B4DC-589EDB07AC1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58" name="TextBox 1">
          <a:extLst>
            <a:ext uri="{FF2B5EF4-FFF2-40B4-BE49-F238E27FC236}">
              <a16:creationId xmlns="" xmlns:a16="http://schemas.microsoft.com/office/drawing/2014/main" id="{1D3F69C0-6A63-437B-A856-31BB7AA62A1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59" name="TextBox 1">
          <a:extLst>
            <a:ext uri="{FF2B5EF4-FFF2-40B4-BE49-F238E27FC236}">
              <a16:creationId xmlns="" xmlns:a16="http://schemas.microsoft.com/office/drawing/2014/main" id="{E7168F24-FDC6-4286-B8A1-A2EB835845C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60" name="TextBox 1">
          <a:extLst>
            <a:ext uri="{FF2B5EF4-FFF2-40B4-BE49-F238E27FC236}">
              <a16:creationId xmlns="" xmlns:a16="http://schemas.microsoft.com/office/drawing/2014/main" id="{3243AF0A-2F43-4ADE-87B0-97D48AFFCFC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61" name="TextBox 1">
          <a:extLst>
            <a:ext uri="{FF2B5EF4-FFF2-40B4-BE49-F238E27FC236}">
              <a16:creationId xmlns="" xmlns:a16="http://schemas.microsoft.com/office/drawing/2014/main" id="{C7084934-0CA1-4113-9AA2-4EA50A90B5A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62" name="TextBox 1">
          <a:extLst>
            <a:ext uri="{FF2B5EF4-FFF2-40B4-BE49-F238E27FC236}">
              <a16:creationId xmlns="" xmlns:a16="http://schemas.microsoft.com/office/drawing/2014/main" id="{1DD1DF23-7143-4656-8A28-8BCF48E91B3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63" name="TextBox 1">
          <a:extLst>
            <a:ext uri="{FF2B5EF4-FFF2-40B4-BE49-F238E27FC236}">
              <a16:creationId xmlns="" xmlns:a16="http://schemas.microsoft.com/office/drawing/2014/main" id="{0BFD4765-66A5-406A-90DA-7D8EC298A74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64" name="TextBox 1">
          <a:extLst>
            <a:ext uri="{FF2B5EF4-FFF2-40B4-BE49-F238E27FC236}">
              <a16:creationId xmlns="" xmlns:a16="http://schemas.microsoft.com/office/drawing/2014/main" id="{3F3A3181-6EFA-4CB6-B90E-0D46652E54A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65" name="TextBox 1">
          <a:extLst>
            <a:ext uri="{FF2B5EF4-FFF2-40B4-BE49-F238E27FC236}">
              <a16:creationId xmlns="" xmlns:a16="http://schemas.microsoft.com/office/drawing/2014/main" id="{F67EAD53-3C3F-4CCF-A3A6-C85765D6D1D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66" name="TextBox 1">
          <a:extLst>
            <a:ext uri="{FF2B5EF4-FFF2-40B4-BE49-F238E27FC236}">
              <a16:creationId xmlns="" xmlns:a16="http://schemas.microsoft.com/office/drawing/2014/main" id="{887485D9-B039-4C40-BA17-34B33E7DC0B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67" name="TextBox 1">
          <a:extLst>
            <a:ext uri="{FF2B5EF4-FFF2-40B4-BE49-F238E27FC236}">
              <a16:creationId xmlns="" xmlns:a16="http://schemas.microsoft.com/office/drawing/2014/main" id="{1A0C745B-93EE-46FE-BDEE-413DE0D7846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68" name="TextBox 1">
          <a:extLst>
            <a:ext uri="{FF2B5EF4-FFF2-40B4-BE49-F238E27FC236}">
              <a16:creationId xmlns="" xmlns:a16="http://schemas.microsoft.com/office/drawing/2014/main" id="{AB6D4240-21D4-492B-BEA1-75D13D27E99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69" name="TextBox 1">
          <a:extLst>
            <a:ext uri="{FF2B5EF4-FFF2-40B4-BE49-F238E27FC236}">
              <a16:creationId xmlns="" xmlns:a16="http://schemas.microsoft.com/office/drawing/2014/main" id="{2B6723E0-CA4A-48AC-820D-381E7AEDFB5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70" name="TextBox 1">
          <a:extLst>
            <a:ext uri="{FF2B5EF4-FFF2-40B4-BE49-F238E27FC236}">
              <a16:creationId xmlns="" xmlns:a16="http://schemas.microsoft.com/office/drawing/2014/main" id="{7830E575-4A55-4E93-8D71-90E0A0121EE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71" name="TextBox 1">
          <a:extLst>
            <a:ext uri="{FF2B5EF4-FFF2-40B4-BE49-F238E27FC236}">
              <a16:creationId xmlns="" xmlns:a16="http://schemas.microsoft.com/office/drawing/2014/main" id="{52B04803-9AE9-49BB-9CB6-324CC076319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72" name="TextBox 1">
          <a:extLst>
            <a:ext uri="{FF2B5EF4-FFF2-40B4-BE49-F238E27FC236}">
              <a16:creationId xmlns="" xmlns:a16="http://schemas.microsoft.com/office/drawing/2014/main" id="{B40B66AA-5EB8-41CB-9B67-8AD497BB23D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73" name="TextBox 1">
          <a:extLst>
            <a:ext uri="{FF2B5EF4-FFF2-40B4-BE49-F238E27FC236}">
              <a16:creationId xmlns="" xmlns:a16="http://schemas.microsoft.com/office/drawing/2014/main" id="{C8F662B6-2C15-4CBF-98BD-CD145C2FB78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74" name="TextBox 1">
          <a:extLst>
            <a:ext uri="{FF2B5EF4-FFF2-40B4-BE49-F238E27FC236}">
              <a16:creationId xmlns="" xmlns:a16="http://schemas.microsoft.com/office/drawing/2014/main" id="{F824DA90-E0B1-4151-A098-A0F812ACD15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75" name="TextBox 1">
          <a:extLst>
            <a:ext uri="{FF2B5EF4-FFF2-40B4-BE49-F238E27FC236}">
              <a16:creationId xmlns="" xmlns:a16="http://schemas.microsoft.com/office/drawing/2014/main" id="{25258E06-94A1-4219-BBDF-E31918D025D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76" name="TextBox 1">
          <a:extLst>
            <a:ext uri="{FF2B5EF4-FFF2-40B4-BE49-F238E27FC236}">
              <a16:creationId xmlns="" xmlns:a16="http://schemas.microsoft.com/office/drawing/2014/main" id="{CE0899D8-4309-4BBE-8B59-6ACCC537BEC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77" name="TextBox 1">
          <a:extLst>
            <a:ext uri="{FF2B5EF4-FFF2-40B4-BE49-F238E27FC236}">
              <a16:creationId xmlns="" xmlns:a16="http://schemas.microsoft.com/office/drawing/2014/main" id="{31053471-D892-446B-8E7D-38A52A410D7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78" name="TextBox 1">
          <a:extLst>
            <a:ext uri="{FF2B5EF4-FFF2-40B4-BE49-F238E27FC236}">
              <a16:creationId xmlns="" xmlns:a16="http://schemas.microsoft.com/office/drawing/2014/main" id="{07685BE5-BD93-4F8D-865C-19E5D95595D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79" name="TextBox 1">
          <a:extLst>
            <a:ext uri="{FF2B5EF4-FFF2-40B4-BE49-F238E27FC236}">
              <a16:creationId xmlns="" xmlns:a16="http://schemas.microsoft.com/office/drawing/2014/main" id="{C3754597-9394-4302-A6CA-4BA153D5D96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80" name="TextBox 1">
          <a:extLst>
            <a:ext uri="{FF2B5EF4-FFF2-40B4-BE49-F238E27FC236}">
              <a16:creationId xmlns="" xmlns:a16="http://schemas.microsoft.com/office/drawing/2014/main" id="{27458897-5237-4860-83C0-9CAB6FA7E51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81" name="TextBox 1">
          <a:extLst>
            <a:ext uri="{FF2B5EF4-FFF2-40B4-BE49-F238E27FC236}">
              <a16:creationId xmlns="" xmlns:a16="http://schemas.microsoft.com/office/drawing/2014/main" id="{F0AF5BC9-7FCA-42D8-A0D6-D13CB912136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82" name="TextBox 1">
          <a:extLst>
            <a:ext uri="{FF2B5EF4-FFF2-40B4-BE49-F238E27FC236}">
              <a16:creationId xmlns="" xmlns:a16="http://schemas.microsoft.com/office/drawing/2014/main" id="{BCD67A02-5211-4281-AB7D-09F235EB9D5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83" name="TextBox 1">
          <a:extLst>
            <a:ext uri="{FF2B5EF4-FFF2-40B4-BE49-F238E27FC236}">
              <a16:creationId xmlns="" xmlns:a16="http://schemas.microsoft.com/office/drawing/2014/main" id="{0A944CE1-076E-4E74-9E5D-C3D06A44754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84" name="TextBox 1">
          <a:extLst>
            <a:ext uri="{FF2B5EF4-FFF2-40B4-BE49-F238E27FC236}">
              <a16:creationId xmlns="" xmlns:a16="http://schemas.microsoft.com/office/drawing/2014/main" id="{BFF889EE-75F0-461F-8310-90D7B42959C8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85" name="TextBox 1">
          <a:extLst>
            <a:ext uri="{FF2B5EF4-FFF2-40B4-BE49-F238E27FC236}">
              <a16:creationId xmlns="" xmlns:a16="http://schemas.microsoft.com/office/drawing/2014/main" id="{B0196D81-858A-4E5C-A055-701467E3DE2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86" name="TextBox 1">
          <a:extLst>
            <a:ext uri="{FF2B5EF4-FFF2-40B4-BE49-F238E27FC236}">
              <a16:creationId xmlns="" xmlns:a16="http://schemas.microsoft.com/office/drawing/2014/main" id="{EA902E24-1722-4364-9C2D-9C36FE6230E4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87" name="TextBox 1">
          <a:extLst>
            <a:ext uri="{FF2B5EF4-FFF2-40B4-BE49-F238E27FC236}">
              <a16:creationId xmlns="" xmlns:a16="http://schemas.microsoft.com/office/drawing/2014/main" id="{0C5813C8-4C3E-4E78-8872-C33B67777B8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88" name="TextBox 1">
          <a:extLst>
            <a:ext uri="{FF2B5EF4-FFF2-40B4-BE49-F238E27FC236}">
              <a16:creationId xmlns="" xmlns:a16="http://schemas.microsoft.com/office/drawing/2014/main" id="{9A648F0C-44E3-47EE-A836-779EC31CF94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89" name="TextBox 1">
          <a:extLst>
            <a:ext uri="{FF2B5EF4-FFF2-40B4-BE49-F238E27FC236}">
              <a16:creationId xmlns="" xmlns:a16="http://schemas.microsoft.com/office/drawing/2014/main" id="{3F59AE0C-4F13-4E55-AB3E-12C16BDB53A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90" name="TextBox 1">
          <a:extLst>
            <a:ext uri="{FF2B5EF4-FFF2-40B4-BE49-F238E27FC236}">
              <a16:creationId xmlns="" xmlns:a16="http://schemas.microsoft.com/office/drawing/2014/main" id="{5262B9D8-D961-432F-A1A8-AEB1695F771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91" name="TextBox 1">
          <a:extLst>
            <a:ext uri="{FF2B5EF4-FFF2-40B4-BE49-F238E27FC236}">
              <a16:creationId xmlns="" xmlns:a16="http://schemas.microsoft.com/office/drawing/2014/main" id="{A85FFB43-D5FC-43DC-A8A3-CF4F39354CF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92" name="TextBox 1">
          <a:extLst>
            <a:ext uri="{FF2B5EF4-FFF2-40B4-BE49-F238E27FC236}">
              <a16:creationId xmlns="" xmlns:a16="http://schemas.microsoft.com/office/drawing/2014/main" id="{C7B3EC16-68F6-48BF-B439-8EF21BB67CF2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93" name="TextBox 1">
          <a:extLst>
            <a:ext uri="{FF2B5EF4-FFF2-40B4-BE49-F238E27FC236}">
              <a16:creationId xmlns="" xmlns:a16="http://schemas.microsoft.com/office/drawing/2014/main" id="{EDAF754A-E872-4BC7-8FA9-EC1691AA56D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94" name="TextBox 1">
          <a:extLst>
            <a:ext uri="{FF2B5EF4-FFF2-40B4-BE49-F238E27FC236}">
              <a16:creationId xmlns="" xmlns:a16="http://schemas.microsoft.com/office/drawing/2014/main" id="{61E04D12-7C1A-4CAA-B924-39E7F8BB808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95" name="TextBox 1">
          <a:extLst>
            <a:ext uri="{FF2B5EF4-FFF2-40B4-BE49-F238E27FC236}">
              <a16:creationId xmlns="" xmlns:a16="http://schemas.microsoft.com/office/drawing/2014/main" id="{A98D8F98-D33E-4C3C-84C7-725BD6876C4B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96" name="TextBox 1">
          <a:extLst>
            <a:ext uri="{FF2B5EF4-FFF2-40B4-BE49-F238E27FC236}">
              <a16:creationId xmlns="" xmlns:a16="http://schemas.microsoft.com/office/drawing/2014/main" id="{EC0006CC-5C37-4504-AF7B-792A5F6AC65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97" name="TextBox 1">
          <a:extLst>
            <a:ext uri="{FF2B5EF4-FFF2-40B4-BE49-F238E27FC236}">
              <a16:creationId xmlns="" xmlns:a16="http://schemas.microsoft.com/office/drawing/2014/main" id="{8C9A35A2-E644-4183-BD55-EECC59140F6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98" name="TextBox 1">
          <a:extLst>
            <a:ext uri="{FF2B5EF4-FFF2-40B4-BE49-F238E27FC236}">
              <a16:creationId xmlns="" xmlns:a16="http://schemas.microsoft.com/office/drawing/2014/main" id="{B16BE2A1-4A3F-4BCF-866B-C780D317731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399" name="TextBox 1">
          <a:extLst>
            <a:ext uri="{FF2B5EF4-FFF2-40B4-BE49-F238E27FC236}">
              <a16:creationId xmlns="" xmlns:a16="http://schemas.microsoft.com/office/drawing/2014/main" id="{1AE5F691-281C-4C2C-BEA7-84F06865A0B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400" name="TextBox 1">
          <a:extLst>
            <a:ext uri="{FF2B5EF4-FFF2-40B4-BE49-F238E27FC236}">
              <a16:creationId xmlns="" xmlns:a16="http://schemas.microsoft.com/office/drawing/2014/main" id="{0E83EA2C-4D20-4430-B209-A9EF3FE22C5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401" name="TextBox 1">
          <a:extLst>
            <a:ext uri="{FF2B5EF4-FFF2-40B4-BE49-F238E27FC236}">
              <a16:creationId xmlns="" xmlns:a16="http://schemas.microsoft.com/office/drawing/2014/main" id="{28C99A73-45CF-486D-BB86-4C3E308157B1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402" name="TextBox 1">
          <a:extLst>
            <a:ext uri="{FF2B5EF4-FFF2-40B4-BE49-F238E27FC236}">
              <a16:creationId xmlns="" xmlns:a16="http://schemas.microsoft.com/office/drawing/2014/main" id="{53F3FD1D-343C-4058-8461-84EA48BAFE93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403" name="TextBox 1">
          <a:extLst>
            <a:ext uri="{FF2B5EF4-FFF2-40B4-BE49-F238E27FC236}">
              <a16:creationId xmlns="" xmlns:a16="http://schemas.microsoft.com/office/drawing/2014/main" id="{44BC47D2-6448-44BA-A97E-74A05FE8AFC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404" name="TextBox 1">
          <a:extLst>
            <a:ext uri="{FF2B5EF4-FFF2-40B4-BE49-F238E27FC236}">
              <a16:creationId xmlns="" xmlns:a16="http://schemas.microsoft.com/office/drawing/2014/main" id="{60C06B0A-CBB5-4E0A-86AF-DC7A1ECFC74D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405" name="TextBox 1">
          <a:extLst>
            <a:ext uri="{FF2B5EF4-FFF2-40B4-BE49-F238E27FC236}">
              <a16:creationId xmlns="" xmlns:a16="http://schemas.microsoft.com/office/drawing/2014/main" id="{B4CAA1CF-E340-41B8-A99C-8A6CCFE58029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406" name="TextBox 1">
          <a:extLst>
            <a:ext uri="{FF2B5EF4-FFF2-40B4-BE49-F238E27FC236}">
              <a16:creationId xmlns="" xmlns:a16="http://schemas.microsoft.com/office/drawing/2014/main" id="{29E49366-2B1C-46C2-86CD-19F06815F36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407" name="TextBox 1">
          <a:extLst>
            <a:ext uri="{FF2B5EF4-FFF2-40B4-BE49-F238E27FC236}">
              <a16:creationId xmlns="" xmlns:a16="http://schemas.microsoft.com/office/drawing/2014/main" id="{7CB3560B-5A51-409C-88E7-D96A13C4BB55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408" name="TextBox 1">
          <a:extLst>
            <a:ext uri="{FF2B5EF4-FFF2-40B4-BE49-F238E27FC236}">
              <a16:creationId xmlns="" xmlns:a16="http://schemas.microsoft.com/office/drawing/2014/main" id="{AFC6AAB5-AC49-49C4-A05C-16B3B047E63F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409" name="TextBox 1">
          <a:extLst>
            <a:ext uri="{FF2B5EF4-FFF2-40B4-BE49-F238E27FC236}">
              <a16:creationId xmlns="" xmlns:a16="http://schemas.microsoft.com/office/drawing/2014/main" id="{54C06015-1AB6-4FB3-B06B-F07B18DE861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410" name="TextBox 1">
          <a:extLst>
            <a:ext uri="{FF2B5EF4-FFF2-40B4-BE49-F238E27FC236}">
              <a16:creationId xmlns="" xmlns:a16="http://schemas.microsoft.com/office/drawing/2014/main" id="{49C93DC1-C854-49EE-9616-8B7BE16C4E50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411" name="TextBox 1">
          <a:extLst>
            <a:ext uri="{FF2B5EF4-FFF2-40B4-BE49-F238E27FC236}">
              <a16:creationId xmlns="" xmlns:a16="http://schemas.microsoft.com/office/drawing/2014/main" id="{2E9A79D1-DCB7-45F5-B3A5-5DFF9B7CF33C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412" name="TextBox 1">
          <a:extLst>
            <a:ext uri="{FF2B5EF4-FFF2-40B4-BE49-F238E27FC236}">
              <a16:creationId xmlns="" xmlns:a16="http://schemas.microsoft.com/office/drawing/2014/main" id="{C54B41EB-A93B-4FA2-9B88-EE5C967B5017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413" name="TextBox 1">
          <a:extLst>
            <a:ext uri="{FF2B5EF4-FFF2-40B4-BE49-F238E27FC236}">
              <a16:creationId xmlns="" xmlns:a16="http://schemas.microsoft.com/office/drawing/2014/main" id="{5C11479B-ACC5-47F8-932C-3437F28B9F5A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722</xdr:row>
      <xdr:rowOff>0</xdr:rowOff>
    </xdr:from>
    <xdr:ext cx="184731" cy="264560"/>
    <xdr:sp macro="" textlink="">
      <xdr:nvSpPr>
        <xdr:cNvPr id="2414" name="TextBox 1">
          <a:extLst>
            <a:ext uri="{FF2B5EF4-FFF2-40B4-BE49-F238E27FC236}">
              <a16:creationId xmlns="" xmlns:a16="http://schemas.microsoft.com/office/drawing/2014/main" id="{2AED7C68-BC51-4FA9-99C5-6C47FA118426}"/>
            </a:ext>
          </a:extLst>
        </xdr:cNvPr>
        <xdr:cNvSpPr txBox="1"/>
      </xdr:nvSpPr>
      <xdr:spPr>
        <a:xfrm>
          <a:off x="2305050" y="26486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75008" cy="311803"/>
    <xdr:sp macro="" textlink="">
      <xdr:nvSpPr>
        <xdr:cNvPr id="2415" name="TextBox 1">
          <a:extLst>
            <a:ext uri="{FF2B5EF4-FFF2-40B4-BE49-F238E27FC236}">
              <a16:creationId xmlns="" xmlns:a16="http://schemas.microsoft.com/office/drawing/2014/main" id="{A529D153-3C01-4565-993B-D4EC63611D3C}"/>
            </a:ext>
          </a:extLst>
        </xdr:cNvPr>
        <xdr:cNvSpPr txBox="1"/>
      </xdr:nvSpPr>
      <xdr:spPr>
        <a:xfrm>
          <a:off x="2305050" y="4819650"/>
          <a:ext cx="175008" cy="3118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75008" cy="310174"/>
    <xdr:sp macro="" textlink="">
      <xdr:nvSpPr>
        <xdr:cNvPr id="2416" name="TextBox 1">
          <a:extLst>
            <a:ext uri="{FF2B5EF4-FFF2-40B4-BE49-F238E27FC236}">
              <a16:creationId xmlns="" xmlns:a16="http://schemas.microsoft.com/office/drawing/2014/main" id="{E4476363-DBAA-40DA-ABCB-AA43143F6EC3}"/>
            </a:ext>
          </a:extLst>
        </xdr:cNvPr>
        <xdr:cNvSpPr txBox="1"/>
      </xdr:nvSpPr>
      <xdr:spPr>
        <a:xfrm>
          <a:off x="2305050" y="4819650"/>
          <a:ext cx="175008" cy="310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75008" cy="310174"/>
    <xdr:sp macro="" textlink="">
      <xdr:nvSpPr>
        <xdr:cNvPr id="2417" name="TextBox 1">
          <a:extLst>
            <a:ext uri="{FF2B5EF4-FFF2-40B4-BE49-F238E27FC236}">
              <a16:creationId xmlns="" xmlns:a16="http://schemas.microsoft.com/office/drawing/2014/main" id="{2C82396B-6F2D-407E-A594-DE249F16492F}"/>
            </a:ext>
          </a:extLst>
        </xdr:cNvPr>
        <xdr:cNvSpPr txBox="1"/>
      </xdr:nvSpPr>
      <xdr:spPr>
        <a:xfrm>
          <a:off x="2305050" y="4819650"/>
          <a:ext cx="175008" cy="310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8172"/>
    <xdr:sp macro="" textlink="">
      <xdr:nvSpPr>
        <xdr:cNvPr id="2418" name="TextBox 1">
          <a:extLst>
            <a:ext uri="{FF2B5EF4-FFF2-40B4-BE49-F238E27FC236}">
              <a16:creationId xmlns="" xmlns:a16="http://schemas.microsoft.com/office/drawing/2014/main" id="{3A26B6FC-9324-4B38-AD49-3F7E95A9310A}"/>
            </a:ext>
          </a:extLst>
        </xdr:cNvPr>
        <xdr:cNvSpPr txBox="1"/>
      </xdr:nvSpPr>
      <xdr:spPr>
        <a:xfrm>
          <a:off x="2305050" y="481965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19" name="TextBox 1">
          <a:extLst>
            <a:ext uri="{FF2B5EF4-FFF2-40B4-BE49-F238E27FC236}">
              <a16:creationId xmlns="" xmlns:a16="http://schemas.microsoft.com/office/drawing/2014/main" id="{FBD36309-9251-4F54-92D9-EB4DF66CC919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20" name="TextBox 1">
          <a:extLst>
            <a:ext uri="{FF2B5EF4-FFF2-40B4-BE49-F238E27FC236}">
              <a16:creationId xmlns="" xmlns:a16="http://schemas.microsoft.com/office/drawing/2014/main" id="{49AE3006-2EF0-4A61-89C1-6267FDBEF0C2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21" name="TextBox 1">
          <a:extLst>
            <a:ext uri="{FF2B5EF4-FFF2-40B4-BE49-F238E27FC236}">
              <a16:creationId xmlns="" xmlns:a16="http://schemas.microsoft.com/office/drawing/2014/main" id="{292A4840-3E02-4A8B-B19A-CDD3ED811704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22" name="TextBox 1">
          <a:extLst>
            <a:ext uri="{FF2B5EF4-FFF2-40B4-BE49-F238E27FC236}">
              <a16:creationId xmlns="" xmlns:a16="http://schemas.microsoft.com/office/drawing/2014/main" id="{33A8DE65-6BD6-46EA-A728-C69CF3CAABF7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23" name="TextBox 1">
          <a:extLst>
            <a:ext uri="{FF2B5EF4-FFF2-40B4-BE49-F238E27FC236}">
              <a16:creationId xmlns="" xmlns:a16="http://schemas.microsoft.com/office/drawing/2014/main" id="{931FE4FE-F68E-45D0-8DA1-7EED90938F1C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24" name="TextBox 1">
          <a:extLst>
            <a:ext uri="{FF2B5EF4-FFF2-40B4-BE49-F238E27FC236}">
              <a16:creationId xmlns="" xmlns:a16="http://schemas.microsoft.com/office/drawing/2014/main" id="{ADD02F64-7C65-4A07-A7D0-40A6C5E485D6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25" name="TextBox 1">
          <a:extLst>
            <a:ext uri="{FF2B5EF4-FFF2-40B4-BE49-F238E27FC236}">
              <a16:creationId xmlns="" xmlns:a16="http://schemas.microsoft.com/office/drawing/2014/main" id="{EBAD215A-21CB-4DC6-84CF-6BCCA52D22A4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26" name="TextBox 1">
          <a:extLst>
            <a:ext uri="{FF2B5EF4-FFF2-40B4-BE49-F238E27FC236}">
              <a16:creationId xmlns="" xmlns:a16="http://schemas.microsoft.com/office/drawing/2014/main" id="{662BA43B-F945-42E3-8195-FAA8DFEBF3C0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27" name="TextBox 1">
          <a:extLst>
            <a:ext uri="{FF2B5EF4-FFF2-40B4-BE49-F238E27FC236}">
              <a16:creationId xmlns="" xmlns:a16="http://schemas.microsoft.com/office/drawing/2014/main" id="{59E2B52E-AD63-4CC6-ADF8-5C95A424012D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8172"/>
    <xdr:sp macro="" textlink="">
      <xdr:nvSpPr>
        <xdr:cNvPr id="2428" name="TextBox 1">
          <a:extLst>
            <a:ext uri="{FF2B5EF4-FFF2-40B4-BE49-F238E27FC236}">
              <a16:creationId xmlns="" xmlns:a16="http://schemas.microsoft.com/office/drawing/2014/main" id="{2530561E-49C1-4A0A-A5A6-422785216073}"/>
            </a:ext>
          </a:extLst>
        </xdr:cNvPr>
        <xdr:cNvSpPr txBox="1"/>
      </xdr:nvSpPr>
      <xdr:spPr>
        <a:xfrm>
          <a:off x="2305050" y="481965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29" name="TextBox 1">
          <a:extLst>
            <a:ext uri="{FF2B5EF4-FFF2-40B4-BE49-F238E27FC236}">
              <a16:creationId xmlns="" xmlns:a16="http://schemas.microsoft.com/office/drawing/2014/main" id="{CB070F11-9EFE-49CA-8974-5BC9939AB229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30" name="TextBox 1">
          <a:extLst>
            <a:ext uri="{FF2B5EF4-FFF2-40B4-BE49-F238E27FC236}">
              <a16:creationId xmlns="" xmlns:a16="http://schemas.microsoft.com/office/drawing/2014/main" id="{A13E5E20-4049-4EF0-B034-93D3A147DD6E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31" name="TextBox 1">
          <a:extLst>
            <a:ext uri="{FF2B5EF4-FFF2-40B4-BE49-F238E27FC236}">
              <a16:creationId xmlns="" xmlns:a16="http://schemas.microsoft.com/office/drawing/2014/main" id="{64240075-101C-4273-9E59-53A85567A5F8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32" name="TextBox 1">
          <a:extLst>
            <a:ext uri="{FF2B5EF4-FFF2-40B4-BE49-F238E27FC236}">
              <a16:creationId xmlns="" xmlns:a16="http://schemas.microsoft.com/office/drawing/2014/main" id="{913E853B-43C8-4359-9F41-3AD802469C3B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33" name="TextBox 1">
          <a:extLst>
            <a:ext uri="{FF2B5EF4-FFF2-40B4-BE49-F238E27FC236}">
              <a16:creationId xmlns="" xmlns:a16="http://schemas.microsoft.com/office/drawing/2014/main" id="{7F268A39-94EC-47A1-8DFE-C1D63A764DB5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34" name="TextBox 1">
          <a:extLst>
            <a:ext uri="{FF2B5EF4-FFF2-40B4-BE49-F238E27FC236}">
              <a16:creationId xmlns="" xmlns:a16="http://schemas.microsoft.com/office/drawing/2014/main" id="{E293C3D2-0D37-4800-899B-AB26B234BCFE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35" name="TextBox 1">
          <a:extLst>
            <a:ext uri="{FF2B5EF4-FFF2-40B4-BE49-F238E27FC236}">
              <a16:creationId xmlns="" xmlns:a16="http://schemas.microsoft.com/office/drawing/2014/main" id="{7F432CC4-8846-40F7-BC09-FBDD7A778FD7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36" name="TextBox 1">
          <a:extLst>
            <a:ext uri="{FF2B5EF4-FFF2-40B4-BE49-F238E27FC236}">
              <a16:creationId xmlns="" xmlns:a16="http://schemas.microsoft.com/office/drawing/2014/main" id="{9B1F8AB3-11E1-4F8A-B849-265F5C5121EE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37" name="TextBox 1">
          <a:extLst>
            <a:ext uri="{FF2B5EF4-FFF2-40B4-BE49-F238E27FC236}">
              <a16:creationId xmlns="" xmlns:a16="http://schemas.microsoft.com/office/drawing/2014/main" id="{BCF34C6E-6EC4-4CED-A835-D83A3FB4F89B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8172"/>
    <xdr:sp macro="" textlink="">
      <xdr:nvSpPr>
        <xdr:cNvPr id="2438" name="TextBox 1">
          <a:extLst>
            <a:ext uri="{FF2B5EF4-FFF2-40B4-BE49-F238E27FC236}">
              <a16:creationId xmlns="" xmlns:a16="http://schemas.microsoft.com/office/drawing/2014/main" id="{4A53301A-ADBD-4E9F-9CB4-925AAFF63149}"/>
            </a:ext>
          </a:extLst>
        </xdr:cNvPr>
        <xdr:cNvSpPr txBox="1"/>
      </xdr:nvSpPr>
      <xdr:spPr>
        <a:xfrm>
          <a:off x="2305050" y="481965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39" name="TextBox 1">
          <a:extLst>
            <a:ext uri="{FF2B5EF4-FFF2-40B4-BE49-F238E27FC236}">
              <a16:creationId xmlns="" xmlns:a16="http://schemas.microsoft.com/office/drawing/2014/main" id="{8B15D10E-FF15-436F-A504-3FCE723349C7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40" name="TextBox 1">
          <a:extLst>
            <a:ext uri="{FF2B5EF4-FFF2-40B4-BE49-F238E27FC236}">
              <a16:creationId xmlns="" xmlns:a16="http://schemas.microsoft.com/office/drawing/2014/main" id="{E6751CCF-7371-4B39-8E54-37F5A36AAEC6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41" name="TextBox 1">
          <a:extLst>
            <a:ext uri="{FF2B5EF4-FFF2-40B4-BE49-F238E27FC236}">
              <a16:creationId xmlns="" xmlns:a16="http://schemas.microsoft.com/office/drawing/2014/main" id="{E47A6A14-7BFA-4EF8-98A6-A35658BC8692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42" name="TextBox 1">
          <a:extLst>
            <a:ext uri="{FF2B5EF4-FFF2-40B4-BE49-F238E27FC236}">
              <a16:creationId xmlns="" xmlns:a16="http://schemas.microsoft.com/office/drawing/2014/main" id="{8E461038-9B6C-407A-883B-017615229ED3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43" name="TextBox 1">
          <a:extLst>
            <a:ext uri="{FF2B5EF4-FFF2-40B4-BE49-F238E27FC236}">
              <a16:creationId xmlns="" xmlns:a16="http://schemas.microsoft.com/office/drawing/2014/main" id="{3D359309-F6D9-4F3B-8F6E-C04F0174353A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44" name="TextBox 1">
          <a:extLst>
            <a:ext uri="{FF2B5EF4-FFF2-40B4-BE49-F238E27FC236}">
              <a16:creationId xmlns="" xmlns:a16="http://schemas.microsoft.com/office/drawing/2014/main" id="{F22FD62A-94AB-42AF-986F-AAD2B1276E80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45" name="TextBox 1">
          <a:extLst>
            <a:ext uri="{FF2B5EF4-FFF2-40B4-BE49-F238E27FC236}">
              <a16:creationId xmlns="" xmlns:a16="http://schemas.microsoft.com/office/drawing/2014/main" id="{08331E9A-CEF7-4768-A760-530EE6AD425D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46" name="TextBox 1">
          <a:extLst>
            <a:ext uri="{FF2B5EF4-FFF2-40B4-BE49-F238E27FC236}">
              <a16:creationId xmlns="" xmlns:a16="http://schemas.microsoft.com/office/drawing/2014/main" id="{FFF5E14F-B98F-40BB-89CD-66AD9D220DF9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47" name="TextBox 1">
          <a:extLst>
            <a:ext uri="{FF2B5EF4-FFF2-40B4-BE49-F238E27FC236}">
              <a16:creationId xmlns="" xmlns:a16="http://schemas.microsoft.com/office/drawing/2014/main" id="{32E356F5-D7DA-4C44-AFDF-F61F4D5AE744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8172"/>
    <xdr:sp macro="" textlink="">
      <xdr:nvSpPr>
        <xdr:cNvPr id="2448" name="TextBox 1">
          <a:extLst>
            <a:ext uri="{FF2B5EF4-FFF2-40B4-BE49-F238E27FC236}">
              <a16:creationId xmlns="" xmlns:a16="http://schemas.microsoft.com/office/drawing/2014/main" id="{5C08B097-3436-4ECA-A9AB-B93BEFDB92D7}"/>
            </a:ext>
          </a:extLst>
        </xdr:cNvPr>
        <xdr:cNvSpPr txBox="1"/>
      </xdr:nvSpPr>
      <xdr:spPr>
        <a:xfrm>
          <a:off x="2305050" y="481965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49" name="TextBox 1">
          <a:extLst>
            <a:ext uri="{FF2B5EF4-FFF2-40B4-BE49-F238E27FC236}">
              <a16:creationId xmlns="" xmlns:a16="http://schemas.microsoft.com/office/drawing/2014/main" id="{F0FF8AD0-4F03-422E-835E-9783AD167083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50" name="TextBox 1">
          <a:extLst>
            <a:ext uri="{FF2B5EF4-FFF2-40B4-BE49-F238E27FC236}">
              <a16:creationId xmlns="" xmlns:a16="http://schemas.microsoft.com/office/drawing/2014/main" id="{FFA97D2D-9D80-4C49-B52A-0A2EF81A2BDC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51" name="TextBox 1">
          <a:extLst>
            <a:ext uri="{FF2B5EF4-FFF2-40B4-BE49-F238E27FC236}">
              <a16:creationId xmlns="" xmlns:a16="http://schemas.microsoft.com/office/drawing/2014/main" id="{0AFFB3A5-05D6-445C-932A-B5DABC40D162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52" name="TextBox 1">
          <a:extLst>
            <a:ext uri="{FF2B5EF4-FFF2-40B4-BE49-F238E27FC236}">
              <a16:creationId xmlns="" xmlns:a16="http://schemas.microsoft.com/office/drawing/2014/main" id="{F5C5669F-AD47-4F10-A0DA-05D6FB483EE5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53" name="TextBox 1">
          <a:extLst>
            <a:ext uri="{FF2B5EF4-FFF2-40B4-BE49-F238E27FC236}">
              <a16:creationId xmlns="" xmlns:a16="http://schemas.microsoft.com/office/drawing/2014/main" id="{F9DF509A-52FF-4D48-9ABC-E421A4A319B9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54" name="TextBox 1">
          <a:extLst>
            <a:ext uri="{FF2B5EF4-FFF2-40B4-BE49-F238E27FC236}">
              <a16:creationId xmlns="" xmlns:a16="http://schemas.microsoft.com/office/drawing/2014/main" id="{9AB79C18-B5F1-483D-B208-9F01DAAA2E13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55" name="TextBox 1">
          <a:extLst>
            <a:ext uri="{FF2B5EF4-FFF2-40B4-BE49-F238E27FC236}">
              <a16:creationId xmlns="" xmlns:a16="http://schemas.microsoft.com/office/drawing/2014/main" id="{B250CFE3-5D10-491C-BF6C-CCAFBC5FD73C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56" name="TextBox 1">
          <a:extLst>
            <a:ext uri="{FF2B5EF4-FFF2-40B4-BE49-F238E27FC236}">
              <a16:creationId xmlns="" xmlns:a16="http://schemas.microsoft.com/office/drawing/2014/main" id="{659E54D0-0017-4D67-902F-E620FB5FF02A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57" name="TextBox 1">
          <a:extLst>
            <a:ext uri="{FF2B5EF4-FFF2-40B4-BE49-F238E27FC236}">
              <a16:creationId xmlns="" xmlns:a16="http://schemas.microsoft.com/office/drawing/2014/main" id="{24AC2C06-2060-4588-B68E-ED2A046BEA1D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58" name="TextBox 1">
          <a:extLst>
            <a:ext uri="{FF2B5EF4-FFF2-40B4-BE49-F238E27FC236}">
              <a16:creationId xmlns="" xmlns:a16="http://schemas.microsoft.com/office/drawing/2014/main" id="{72A79E2F-F4D1-4E49-A5C2-A1C4A42A58A4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59" name="TextBox 1">
          <a:extLst>
            <a:ext uri="{FF2B5EF4-FFF2-40B4-BE49-F238E27FC236}">
              <a16:creationId xmlns="" xmlns:a16="http://schemas.microsoft.com/office/drawing/2014/main" id="{99347711-7547-4E51-85F3-86643B9B61E6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60" name="TextBox 1">
          <a:extLst>
            <a:ext uri="{FF2B5EF4-FFF2-40B4-BE49-F238E27FC236}">
              <a16:creationId xmlns="" xmlns:a16="http://schemas.microsoft.com/office/drawing/2014/main" id="{4FE5E563-1ED0-40E7-B533-6CCBE4A671F0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61" name="TextBox 1">
          <a:extLst>
            <a:ext uri="{FF2B5EF4-FFF2-40B4-BE49-F238E27FC236}">
              <a16:creationId xmlns="" xmlns:a16="http://schemas.microsoft.com/office/drawing/2014/main" id="{3F0A8191-BA7C-45B7-891A-1B43E30489E2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62" name="TextBox 1">
          <a:extLst>
            <a:ext uri="{FF2B5EF4-FFF2-40B4-BE49-F238E27FC236}">
              <a16:creationId xmlns="" xmlns:a16="http://schemas.microsoft.com/office/drawing/2014/main" id="{E8ABC277-F641-436F-AB1E-615F5C82FF2D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63" name="TextBox 1">
          <a:extLst>
            <a:ext uri="{FF2B5EF4-FFF2-40B4-BE49-F238E27FC236}">
              <a16:creationId xmlns="" xmlns:a16="http://schemas.microsoft.com/office/drawing/2014/main" id="{7F541EB7-27F4-4179-8B96-7B82E762EDBF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64" name="TextBox 1">
          <a:extLst>
            <a:ext uri="{FF2B5EF4-FFF2-40B4-BE49-F238E27FC236}">
              <a16:creationId xmlns="" xmlns:a16="http://schemas.microsoft.com/office/drawing/2014/main" id="{3E583503-7C3E-42D1-8966-85CADD485D99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65" name="TextBox 1">
          <a:extLst>
            <a:ext uri="{FF2B5EF4-FFF2-40B4-BE49-F238E27FC236}">
              <a16:creationId xmlns="" xmlns:a16="http://schemas.microsoft.com/office/drawing/2014/main" id="{00A853F8-797F-4B97-9439-9F5948956144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66" name="TextBox 1">
          <a:extLst>
            <a:ext uri="{FF2B5EF4-FFF2-40B4-BE49-F238E27FC236}">
              <a16:creationId xmlns="" xmlns:a16="http://schemas.microsoft.com/office/drawing/2014/main" id="{8228A310-9E18-47B2-8CC7-1CEEEA44B9BE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67" name="TextBox 1">
          <a:extLst>
            <a:ext uri="{FF2B5EF4-FFF2-40B4-BE49-F238E27FC236}">
              <a16:creationId xmlns="" xmlns:a16="http://schemas.microsoft.com/office/drawing/2014/main" id="{01C1BF50-B6AB-4044-9B92-1EE7A9B25127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68" name="TextBox 1">
          <a:extLst>
            <a:ext uri="{FF2B5EF4-FFF2-40B4-BE49-F238E27FC236}">
              <a16:creationId xmlns="" xmlns:a16="http://schemas.microsoft.com/office/drawing/2014/main" id="{92D619E3-957E-43EF-8D23-F6A2206AADF9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69" name="TextBox 1">
          <a:extLst>
            <a:ext uri="{FF2B5EF4-FFF2-40B4-BE49-F238E27FC236}">
              <a16:creationId xmlns="" xmlns:a16="http://schemas.microsoft.com/office/drawing/2014/main" id="{2268250F-D7BB-4C48-B78C-2FCC77FA0F91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70" name="TextBox 1">
          <a:extLst>
            <a:ext uri="{FF2B5EF4-FFF2-40B4-BE49-F238E27FC236}">
              <a16:creationId xmlns="" xmlns:a16="http://schemas.microsoft.com/office/drawing/2014/main" id="{AD7B107E-F7AC-4654-8038-457D62CFD74C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71" name="TextBox 1">
          <a:extLst>
            <a:ext uri="{FF2B5EF4-FFF2-40B4-BE49-F238E27FC236}">
              <a16:creationId xmlns="" xmlns:a16="http://schemas.microsoft.com/office/drawing/2014/main" id="{1F2FE301-C000-42A1-BAC5-3AFB3376DEE5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72" name="TextBox 1">
          <a:extLst>
            <a:ext uri="{FF2B5EF4-FFF2-40B4-BE49-F238E27FC236}">
              <a16:creationId xmlns="" xmlns:a16="http://schemas.microsoft.com/office/drawing/2014/main" id="{F715BF18-7628-46F7-8152-4FFB4467E973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8172"/>
    <xdr:sp macro="" textlink="">
      <xdr:nvSpPr>
        <xdr:cNvPr id="2473" name="TextBox 1">
          <a:extLst>
            <a:ext uri="{FF2B5EF4-FFF2-40B4-BE49-F238E27FC236}">
              <a16:creationId xmlns="" xmlns:a16="http://schemas.microsoft.com/office/drawing/2014/main" id="{D20C5A07-9F8A-493A-98B4-9D311CE7839D}"/>
            </a:ext>
          </a:extLst>
        </xdr:cNvPr>
        <xdr:cNvSpPr txBox="1"/>
      </xdr:nvSpPr>
      <xdr:spPr>
        <a:xfrm>
          <a:off x="2305050" y="481965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74" name="TextBox 1">
          <a:extLst>
            <a:ext uri="{FF2B5EF4-FFF2-40B4-BE49-F238E27FC236}">
              <a16:creationId xmlns="" xmlns:a16="http://schemas.microsoft.com/office/drawing/2014/main" id="{ABDEC9C3-04E7-41FF-B95B-C2629DE7E8F2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75" name="TextBox 1">
          <a:extLst>
            <a:ext uri="{FF2B5EF4-FFF2-40B4-BE49-F238E27FC236}">
              <a16:creationId xmlns="" xmlns:a16="http://schemas.microsoft.com/office/drawing/2014/main" id="{5B021421-F260-4EEF-BE5F-7C9E88B7F4ED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76" name="TextBox 1">
          <a:extLst>
            <a:ext uri="{FF2B5EF4-FFF2-40B4-BE49-F238E27FC236}">
              <a16:creationId xmlns="" xmlns:a16="http://schemas.microsoft.com/office/drawing/2014/main" id="{C8DDF000-894D-40A1-8B4E-B29311735B3F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8172"/>
    <xdr:sp macro="" textlink="">
      <xdr:nvSpPr>
        <xdr:cNvPr id="2477" name="TextBox 1">
          <a:extLst>
            <a:ext uri="{FF2B5EF4-FFF2-40B4-BE49-F238E27FC236}">
              <a16:creationId xmlns="" xmlns:a16="http://schemas.microsoft.com/office/drawing/2014/main" id="{FC419749-31CE-4BD2-B798-961FE3E366EE}"/>
            </a:ext>
          </a:extLst>
        </xdr:cNvPr>
        <xdr:cNvSpPr txBox="1"/>
      </xdr:nvSpPr>
      <xdr:spPr>
        <a:xfrm>
          <a:off x="2305050" y="481965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78" name="TextBox 1">
          <a:extLst>
            <a:ext uri="{FF2B5EF4-FFF2-40B4-BE49-F238E27FC236}">
              <a16:creationId xmlns="" xmlns:a16="http://schemas.microsoft.com/office/drawing/2014/main" id="{AEC4B6AB-2FA5-4E61-BF01-39C920078AD2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79" name="TextBox 1">
          <a:extLst>
            <a:ext uri="{FF2B5EF4-FFF2-40B4-BE49-F238E27FC236}">
              <a16:creationId xmlns="" xmlns:a16="http://schemas.microsoft.com/office/drawing/2014/main" id="{9E98EA6C-C934-46CC-BBC8-ED9C16F1DB1E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80" name="TextBox 1">
          <a:extLst>
            <a:ext uri="{FF2B5EF4-FFF2-40B4-BE49-F238E27FC236}">
              <a16:creationId xmlns="" xmlns:a16="http://schemas.microsoft.com/office/drawing/2014/main" id="{87689AF2-7911-4245-A2A3-532EDE447C92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81" name="TextBox 1">
          <a:extLst>
            <a:ext uri="{FF2B5EF4-FFF2-40B4-BE49-F238E27FC236}">
              <a16:creationId xmlns="" xmlns:a16="http://schemas.microsoft.com/office/drawing/2014/main" id="{958D3394-87FB-4943-9256-7C2E28BE8DFF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82" name="TextBox 1">
          <a:extLst>
            <a:ext uri="{FF2B5EF4-FFF2-40B4-BE49-F238E27FC236}">
              <a16:creationId xmlns="" xmlns:a16="http://schemas.microsoft.com/office/drawing/2014/main" id="{A3BADDB0-EE51-4D12-8DB3-AC832CE4F994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83" name="TextBox 1">
          <a:extLst>
            <a:ext uri="{FF2B5EF4-FFF2-40B4-BE49-F238E27FC236}">
              <a16:creationId xmlns="" xmlns:a16="http://schemas.microsoft.com/office/drawing/2014/main" id="{8D9994C1-EA33-4F17-BA99-D7FED46D7E30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84" name="TextBox 1">
          <a:extLst>
            <a:ext uri="{FF2B5EF4-FFF2-40B4-BE49-F238E27FC236}">
              <a16:creationId xmlns="" xmlns:a16="http://schemas.microsoft.com/office/drawing/2014/main" id="{09225064-C067-44E7-9B34-7F3B4895AB29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85" name="TextBox 1">
          <a:extLst>
            <a:ext uri="{FF2B5EF4-FFF2-40B4-BE49-F238E27FC236}">
              <a16:creationId xmlns="" xmlns:a16="http://schemas.microsoft.com/office/drawing/2014/main" id="{79E08CDC-6B40-4F4F-9C7D-8BA9746F23D2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86" name="TextBox 1">
          <a:extLst>
            <a:ext uri="{FF2B5EF4-FFF2-40B4-BE49-F238E27FC236}">
              <a16:creationId xmlns="" xmlns:a16="http://schemas.microsoft.com/office/drawing/2014/main" id="{CA54E363-60FB-4B36-8603-5DC8747449BF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87" name="TextBox 1">
          <a:extLst>
            <a:ext uri="{FF2B5EF4-FFF2-40B4-BE49-F238E27FC236}">
              <a16:creationId xmlns="" xmlns:a16="http://schemas.microsoft.com/office/drawing/2014/main" id="{23272E0D-F010-4EBB-88CA-54D47D399F38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88" name="TextBox 1">
          <a:extLst>
            <a:ext uri="{FF2B5EF4-FFF2-40B4-BE49-F238E27FC236}">
              <a16:creationId xmlns="" xmlns:a16="http://schemas.microsoft.com/office/drawing/2014/main" id="{A268A0B3-6D45-4D50-B719-7D136DBD938C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89" name="TextBox 1">
          <a:extLst>
            <a:ext uri="{FF2B5EF4-FFF2-40B4-BE49-F238E27FC236}">
              <a16:creationId xmlns="" xmlns:a16="http://schemas.microsoft.com/office/drawing/2014/main" id="{B0D1ECE3-29A3-41B7-855F-3CEAEC7F391B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90" name="TextBox 1">
          <a:extLst>
            <a:ext uri="{FF2B5EF4-FFF2-40B4-BE49-F238E27FC236}">
              <a16:creationId xmlns="" xmlns:a16="http://schemas.microsoft.com/office/drawing/2014/main" id="{AE8C8DF9-AB54-4FE8-960E-DA6D55008274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91" name="TextBox 1">
          <a:extLst>
            <a:ext uri="{FF2B5EF4-FFF2-40B4-BE49-F238E27FC236}">
              <a16:creationId xmlns="" xmlns:a16="http://schemas.microsoft.com/office/drawing/2014/main" id="{0146CADC-6F2B-4D53-B370-BB5F2532AB28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92" name="TextBox 1">
          <a:extLst>
            <a:ext uri="{FF2B5EF4-FFF2-40B4-BE49-F238E27FC236}">
              <a16:creationId xmlns="" xmlns:a16="http://schemas.microsoft.com/office/drawing/2014/main" id="{E874B478-0937-4BFA-B1EF-4F46867FF700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93" name="TextBox 1">
          <a:extLst>
            <a:ext uri="{FF2B5EF4-FFF2-40B4-BE49-F238E27FC236}">
              <a16:creationId xmlns="" xmlns:a16="http://schemas.microsoft.com/office/drawing/2014/main" id="{60173609-97C5-40C3-9196-20E9D15E2E1D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94" name="TextBox 1">
          <a:extLst>
            <a:ext uri="{FF2B5EF4-FFF2-40B4-BE49-F238E27FC236}">
              <a16:creationId xmlns="" xmlns:a16="http://schemas.microsoft.com/office/drawing/2014/main" id="{DA4B286D-C6CD-47B3-96D3-349805CE97CB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95" name="TextBox 1">
          <a:extLst>
            <a:ext uri="{FF2B5EF4-FFF2-40B4-BE49-F238E27FC236}">
              <a16:creationId xmlns="" xmlns:a16="http://schemas.microsoft.com/office/drawing/2014/main" id="{C58E78BA-9C62-4D7C-BDCC-DC873E30D3A4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8172"/>
    <xdr:sp macro="" textlink="">
      <xdr:nvSpPr>
        <xdr:cNvPr id="2496" name="TextBox 1">
          <a:extLst>
            <a:ext uri="{FF2B5EF4-FFF2-40B4-BE49-F238E27FC236}">
              <a16:creationId xmlns="" xmlns:a16="http://schemas.microsoft.com/office/drawing/2014/main" id="{21BBFCBD-807E-4FE2-AFC0-CA73381E7865}"/>
            </a:ext>
          </a:extLst>
        </xdr:cNvPr>
        <xdr:cNvSpPr txBox="1"/>
      </xdr:nvSpPr>
      <xdr:spPr>
        <a:xfrm>
          <a:off x="2305050" y="481965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59419"/>
    <xdr:sp macro="" textlink="">
      <xdr:nvSpPr>
        <xdr:cNvPr id="2497" name="TextBox 1">
          <a:extLst>
            <a:ext uri="{FF2B5EF4-FFF2-40B4-BE49-F238E27FC236}">
              <a16:creationId xmlns="" xmlns:a16="http://schemas.microsoft.com/office/drawing/2014/main" id="{0EA77E98-3638-48DA-9A28-A73E7A26B8F8}"/>
            </a:ext>
          </a:extLst>
        </xdr:cNvPr>
        <xdr:cNvSpPr txBox="1"/>
      </xdr:nvSpPr>
      <xdr:spPr>
        <a:xfrm>
          <a:off x="2305050" y="48196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17</xdr:row>
      <xdr:rowOff>0</xdr:rowOff>
    </xdr:from>
    <xdr:ext cx="194454" cy="365776"/>
    <xdr:sp macro="" textlink="">
      <xdr:nvSpPr>
        <xdr:cNvPr id="2498" name="TextBox 1">
          <a:extLst>
            <a:ext uri="{FF2B5EF4-FFF2-40B4-BE49-F238E27FC236}">
              <a16:creationId xmlns="" xmlns:a16="http://schemas.microsoft.com/office/drawing/2014/main" id="{C9A6FC01-9737-4648-AEB0-D50027BC073C}"/>
            </a:ext>
          </a:extLst>
        </xdr:cNvPr>
        <xdr:cNvSpPr txBox="1"/>
      </xdr:nvSpPr>
      <xdr:spPr>
        <a:xfrm>
          <a:off x="2305050" y="48196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75008" cy="311803"/>
    <xdr:sp macro="" textlink="">
      <xdr:nvSpPr>
        <xdr:cNvPr id="2499" name="TextBox 1">
          <a:extLst>
            <a:ext uri="{FF2B5EF4-FFF2-40B4-BE49-F238E27FC236}">
              <a16:creationId xmlns="" xmlns:a16="http://schemas.microsoft.com/office/drawing/2014/main" id="{E1482FB7-EEEE-425C-878A-F7128497AE7C}"/>
            </a:ext>
          </a:extLst>
        </xdr:cNvPr>
        <xdr:cNvSpPr txBox="1"/>
      </xdr:nvSpPr>
      <xdr:spPr>
        <a:xfrm>
          <a:off x="2305050" y="15316200"/>
          <a:ext cx="175008" cy="3118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75008" cy="310174"/>
    <xdr:sp macro="" textlink="">
      <xdr:nvSpPr>
        <xdr:cNvPr id="2500" name="TextBox 1">
          <a:extLst>
            <a:ext uri="{FF2B5EF4-FFF2-40B4-BE49-F238E27FC236}">
              <a16:creationId xmlns="" xmlns:a16="http://schemas.microsoft.com/office/drawing/2014/main" id="{75FCD53E-CE98-44B4-9CF3-18006797187B}"/>
            </a:ext>
          </a:extLst>
        </xdr:cNvPr>
        <xdr:cNvSpPr txBox="1"/>
      </xdr:nvSpPr>
      <xdr:spPr>
        <a:xfrm>
          <a:off x="2305050" y="15316200"/>
          <a:ext cx="175008" cy="310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75008" cy="310174"/>
    <xdr:sp macro="" textlink="">
      <xdr:nvSpPr>
        <xdr:cNvPr id="2501" name="TextBox 1">
          <a:extLst>
            <a:ext uri="{FF2B5EF4-FFF2-40B4-BE49-F238E27FC236}">
              <a16:creationId xmlns="" xmlns:a16="http://schemas.microsoft.com/office/drawing/2014/main" id="{F18AC28B-778F-48D8-B821-97D5A07DAFC8}"/>
            </a:ext>
          </a:extLst>
        </xdr:cNvPr>
        <xdr:cNvSpPr txBox="1"/>
      </xdr:nvSpPr>
      <xdr:spPr>
        <a:xfrm>
          <a:off x="2305050" y="15316200"/>
          <a:ext cx="175008" cy="310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8172"/>
    <xdr:sp macro="" textlink="">
      <xdr:nvSpPr>
        <xdr:cNvPr id="2502" name="TextBox 1">
          <a:extLst>
            <a:ext uri="{FF2B5EF4-FFF2-40B4-BE49-F238E27FC236}">
              <a16:creationId xmlns="" xmlns:a16="http://schemas.microsoft.com/office/drawing/2014/main" id="{EA7C7DEA-5A02-4645-971A-E0F232271BA6}"/>
            </a:ext>
          </a:extLst>
        </xdr:cNvPr>
        <xdr:cNvSpPr txBox="1"/>
      </xdr:nvSpPr>
      <xdr:spPr>
        <a:xfrm>
          <a:off x="2305050" y="1531620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03" name="TextBox 1">
          <a:extLst>
            <a:ext uri="{FF2B5EF4-FFF2-40B4-BE49-F238E27FC236}">
              <a16:creationId xmlns="" xmlns:a16="http://schemas.microsoft.com/office/drawing/2014/main" id="{44C2FAB2-7C25-4177-9B1D-9959D6197097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04" name="TextBox 1">
          <a:extLst>
            <a:ext uri="{FF2B5EF4-FFF2-40B4-BE49-F238E27FC236}">
              <a16:creationId xmlns="" xmlns:a16="http://schemas.microsoft.com/office/drawing/2014/main" id="{E2BF6DE3-A5B2-4F4A-AD0A-B644AEB7B7C6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05" name="TextBox 1">
          <a:extLst>
            <a:ext uri="{FF2B5EF4-FFF2-40B4-BE49-F238E27FC236}">
              <a16:creationId xmlns="" xmlns:a16="http://schemas.microsoft.com/office/drawing/2014/main" id="{60A4C1D8-4F0B-40BF-BE43-6E0CCD613753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06" name="TextBox 1">
          <a:extLst>
            <a:ext uri="{FF2B5EF4-FFF2-40B4-BE49-F238E27FC236}">
              <a16:creationId xmlns="" xmlns:a16="http://schemas.microsoft.com/office/drawing/2014/main" id="{61E07794-E810-4379-B449-660ACBBBFCC3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07" name="TextBox 1">
          <a:extLst>
            <a:ext uri="{FF2B5EF4-FFF2-40B4-BE49-F238E27FC236}">
              <a16:creationId xmlns="" xmlns:a16="http://schemas.microsoft.com/office/drawing/2014/main" id="{9DCFFB52-52CD-4C51-9B05-DB248E90079B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08" name="TextBox 1">
          <a:extLst>
            <a:ext uri="{FF2B5EF4-FFF2-40B4-BE49-F238E27FC236}">
              <a16:creationId xmlns="" xmlns:a16="http://schemas.microsoft.com/office/drawing/2014/main" id="{38D6692F-4C29-459A-98ED-DF262C833B51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09" name="TextBox 1">
          <a:extLst>
            <a:ext uri="{FF2B5EF4-FFF2-40B4-BE49-F238E27FC236}">
              <a16:creationId xmlns="" xmlns:a16="http://schemas.microsoft.com/office/drawing/2014/main" id="{C514739B-D6E7-4094-B800-166747606E6E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10" name="TextBox 1">
          <a:extLst>
            <a:ext uri="{FF2B5EF4-FFF2-40B4-BE49-F238E27FC236}">
              <a16:creationId xmlns="" xmlns:a16="http://schemas.microsoft.com/office/drawing/2014/main" id="{13CAB300-B738-4F53-8B3F-28DC0A469B08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11" name="TextBox 1">
          <a:extLst>
            <a:ext uri="{FF2B5EF4-FFF2-40B4-BE49-F238E27FC236}">
              <a16:creationId xmlns="" xmlns:a16="http://schemas.microsoft.com/office/drawing/2014/main" id="{C29FC57D-66FE-44EE-B84C-3E1C36D9A258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8172"/>
    <xdr:sp macro="" textlink="">
      <xdr:nvSpPr>
        <xdr:cNvPr id="2512" name="TextBox 1">
          <a:extLst>
            <a:ext uri="{FF2B5EF4-FFF2-40B4-BE49-F238E27FC236}">
              <a16:creationId xmlns="" xmlns:a16="http://schemas.microsoft.com/office/drawing/2014/main" id="{DD086D4C-4C1F-45EA-8BF7-A2E144D98CE9}"/>
            </a:ext>
          </a:extLst>
        </xdr:cNvPr>
        <xdr:cNvSpPr txBox="1"/>
      </xdr:nvSpPr>
      <xdr:spPr>
        <a:xfrm>
          <a:off x="2305050" y="1531620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13" name="TextBox 1">
          <a:extLst>
            <a:ext uri="{FF2B5EF4-FFF2-40B4-BE49-F238E27FC236}">
              <a16:creationId xmlns="" xmlns:a16="http://schemas.microsoft.com/office/drawing/2014/main" id="{7C50B283-262F-4768-B8FD-5B35471D5953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14" name="TextBox 1">
          <a:extLst>
            <a:ext uri="{FF2B5EF4-FFF2-40B4-BE49-F238E27FC236}">
              <a16:creationId xmlns="" xmlns:a16="http://schemas.microsoft.com/office/drawing/2014/main" id="{61451297-3C5C-4A80-99A2-EC51DE7EE1A5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15" name="TextBox 1">
          <a:extLst>
            <a:ext uri="{FF2B5EF4-FFF2-40B4-BE49-F238E27FC236}">
              <a16:creationId xmlns="" xmlns:a16="http://schemas.microsoft.com/office/drawing/2014/main" id="{A5C9AAA4-AE35-4B13-B0A0-681954180F3C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16" name="TextBox 1">
          <a:extLst>
            <a:ext uri="{FF2B5EF4-FFF2-40B4-BE49-F238E27FC236}">
              <a16:creationId xmlns="" xmlns:a16="http://schemas.microsoft.com/office/drawing/2014/main" id="{128B3E40-45E4-475B-A5B0-444581DF89FB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17" name="TextBox 1">
          <a:extLst>
            <a:ext uri="{FF2B5EF4-FFF2-40B4-BE49-F238E27FC236}">
              <a16:creationId xmlns="" xmlns:a16="http://schemas.microsoft.com/office/drawing/2014/main" id="{A6857F18-E257-4832-99D1-ED172D088A77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18" name="TextBox 1">
          <a:extLst>
            <a:ext uri="{FF2B5EF4-FFF2-40B4-BE49-F238E27FC236}">
              <a16:creationId xmlns="" xmlns:a16="http://schemas.microsoft.com/office/drawing/2014/main" id="{7AD40832-1EE4-4AFA-958D-52AD15E25321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19" name="TextBox 1">
          <a:extLst>
            <a:ext uri="{FF2B5EF4-FFF2-40B4-BE49-F238E27FC236}">
              <a16:creationId xmlns="" xmlns:a16="http://schemas.microsoft.com/office/drawing/2014/main" id="{5126C48E-DA24-4A83-8EA7-914304925201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20" name="TextBox 1">
          <a:extLst>
            <a:ext uri="{FF2B5EF4-FFF2-40B4-BE49-F238E27FC236}">
              <a16:creationId xmlns="" xmlns:a16="http://schemas.microsoft.com/office/drawing/2014/main" id="{5B18269B-DDEE-4F1A-8B58-1043C7F2A919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21" name="TextBox 1">
          <a:extLst>
            <a:ext uri="{FF2B5EF4-FFF2-40B4-BE49-F238E27FC236}">
              <a16:creationId xmlns="" xmlns:a16="http://schemas.microsoft.com/office/drawing/2014/main" id="{2861B18F-1BA9-4B21-8D27-365B64EE66D2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8172"/>
    <xdr:sp macro="" textlink="">
      <xdr:nvSpPr>
        <xdr:cNvPr id="2522" name="TextBox 1">
          <a:extLst>
            <a:ext uri="{FF2B5EF4-FFF2-40B4-BE49-F238E27FC236}">
              <a16:creationId xmlns="" xmlns:a16="http://schemas.microsoft.com/office/drawing/2014/main" id="{F8AA22E1-2F74-44D3-82FE-CEEE71C8653E}"/>
            </a:ext>
          </a:extLst>
        </xdr:cNvPr>
        <xdr:cNvSpPr txBox="1"/>
      </xdr:nvSpPr>
      <xdr:spPr>
        <a:xfrm>
          <a:off x="2305050" y="1531620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23" name="TextBox 1">
          <a:extLst>
            <a:ext uri="{FF2B5EF4-FFF2-40B4-BE49-F238E27FC236}">
              <a16:creationId xmlns="" xmlns:a16="http://schemas.microsoft.com/office/drawing/2014/main" id="{AFDD11E8-C74A-4C86-A768-A5B5DD682CBE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24" name="TextBox 1">
          <a:extLst>
            <a:ext uri="{FF2B5EF4-FFF2-40B4-BE49-F238E27FC236}">
              <a16:creationId xmlns="" xmlns:a16="http://schemas.microsoft.com/office/drawing/2014/main" id="{80321677-66EA-4DCB-88B1-621733717FC3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25" name="TextBox 1">
          <a:extLst>
            <a:ext uri="{FF2B5EF4-FFF2-40B4-BE49-F238E27FC236}">
              <a16:creationId xmlns="" xmlns:a16="http://schemas.microsoft.com/office/drawing/2014/main" id="{2C168F69-D741-4761-A9FF-16B648C32A23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26" name="TextBox 1">
          <a:extLst>
            <a:ext uri="{FF2B5EF4-FFF2-40B4-BE49-F238E27FC236}">
              <a16:creationId xmlns="" xmlns:a16="http://schemas.microsoft.com/office/drawing/2014/main" id="{1E5AA8EF-86AC-486C-8985-C17AA58782F5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27" name="TextBox 1">
          <a:extLst>
            <a:ext uri="{FF2B5EF4-FFF2-40B4-BE49-F238E27FC236}">
              <a16:creationId xmlns="" xmlns:a16="http://schemas.microsoft.com/office/drawing/2014/main" id="{72ED6EC9-928C-4E4C-9B4C-01FB9AFD3A54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28" name="TextBox 1">
          <a:extLst>
            <a:ext uri="{FF2B5EF4-FFF2-40B4-BE49-F238E27FC236}">
              <a16:creationId xmlns="" xmlns:a16="http://schemas.microsoft.com/office/drawing/2014/main" id="{44717179-0742-4197-AF95-C47D0DBCE11D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29" name="TextBox 1">
          <a:extLst>
            <a:ext uri="{FF2B5EF4-FFF2-40B4-BE49-F238E27FC236}">
              <a16:creationId xmlns="" xmlns:a16="http://schemas.microsoft.com/office/drawing/2014/main" id="{37733B9E-5C76-4005-879C-81B2214E2B88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30" name="TextBox 1">
          <a:extLst>
            <a:ext uri="{FF2B5EF4-FFF2-40B4-BE49-F238E27FC236}">
              <a16:creationId xmlns="" xmlns:a16="http://schemas.microsoft.com/office/drawing/2014/main" id="{B84A0BA3-B05B-4D53-BD12-1860FD63E715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31" name="TextBox 1">
          <a:extLst>
            <a:ext uri="{FF2B5EF4-FFF2-40B4-BE49-F238E27FC236}">
              <a16:creationId xmlns="" xmlns:a16="http://schemas.microsoft.com/office/drawing/2014/main" id="{DC931C63-04F6-40C9-961E-1D85A9281D7D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8172"/>
    <xdr:sp macro="" textlink="">
      <xdr:nvSpPr>
        <xdr:cNvPr id="2532" name="TextBox 1">
          <a:extLst>
            <a:ext uri="{FF2B5EF4-FFF2-40B4-BE49-F238E27FC236}">
              <a16:creationId xmlns="" xmlns:a16="http://schemas.microsoft.com/office/drawing/2014/main" id="{34F72729-E92A-4B13-9B86-F7AE879140A9}"/>
            </a:ext>
          </a:extLst>
        </xdr:cNvPr>
        <xdr:cNvSpPr txBox="1"/>
      </xdr:nvSpPr>
      <xdr:spPr>
        <a:xfrm>
          <a:off x="2305050" y="1531620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33" name="TextBox 1">
          <a:extLst>
            <a:ext uri="{FF2B5EF4-FFF2-40B4-BE49-F238E27FC236}">
              <a16:creationId xmlns="" xmlns:a16="http://schemas.microsoft.com/office/drawing/2014/main" id="{E48FC046-C853-4934-A479-6870336A0E47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34" name="TextBox 1">
          <a:extLst>
            <a:ext uri="{FF2B5EF4-FFF2-40B4-BE49-F238E27FC236}">
              <a16:creationId xmlns="" xmlns:a16="http://schemas.microsoft.com/office/drawing/2014/main" id="{03FB2702-6772-4D03-99E8-5C92FEB9909E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35" name="TextBox 1">
          <a:extLst>
            <a:ext uri="{FF2B5EF4-FFF2-40B4-BE49-F238E27FC236}">
              <a16:creationId xmlns="" xmlns:a16="http://schemas.microsoft.com/office/drawing/2014/main" id="{D5571C6A-258B-4B3E-9151-FA59C9FC65A4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36" name="TextBox 1">
          <a:extLst>
            <a:ext uri="{FF2B5EF4-FFF2-40B4-BE49-F238E27FC236}">
              <a16:creationId xmlns="" xmlns:a16="http://schemas.microsoft.com/office/drawing/2014/main" id="{FF040073-C753-40E1-82FE-C2900C573F01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37" name="TextBox 1">
          <a:extLst>
            <a:ext uri="{FF2B5EF4-FFF2-40B4-BE49-F238E27FC236}">
              <a16:creationId xmlns="" xmlns:a16="http://schemas.microsoft.com/office/drawing/2014/main" id="{2DF2108C-EE65-4693-8292-F901952F0414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38" name="TextBox 1">
          <a:extLst>
            <a:ext uri="{FF2B5EF4-FFF2-40B4-BE49-F238E27FC236}">
              <a16:creationId xmlns="" xmlns:a16="http://schemas.microsoft.com/office/drawing/2014/main" id="{69B11C8D-AD4D-43E2-A831-46A4AE398B71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39" name="TextBox 1">
          <a:extLst>
            <a:ext uri="{FF2B5EF4-FFF2-40B4-BE49-F238E27FC236}">
              <a16:creationId xmlns="" xmlns:a16="http://schemas.microsoft.com/office/drawing/2014/main" id="{075E000D-B580-4843-ACE6-4A4AF3A2823E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40" name="TextBox 1">
          <a:extLst>
            <a:ext uri="{FF2B5EF4-FFF2-40B4-BE49-F238E27FC236}">
              <a16:creationId xmlns="" xmlns:a16="http://schemas.microsoft.com/office/drawing/2014/main" id="{4B609592-18DC-495B-B4AD-98D1B959E157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41" name="TextBox 1">
          <a:extLst>
            <a:ext uri="{FF2B5EF4-FFF2-40B4-BE49-F238E27FC236}">
              <a16:creationId xmlns="" xmlns:a16="http://schemas.microsoft.com/office/drawing/2014/main" id="{23C52297-03B2-4545-A5B0-3377B1A6CC11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42" name="TextBox 1">
          <a:extLst>
            <a:ext uri="{FF2B5EF4-FFF2-40B4-BE49-F238E27FC236}">
              <a16:creationId xmlns="" xmlns:a16="http://schemas.microsoft.com/office/drawing/2014/main" id="{CE875BE5-D126-4ACD-8F71-F8B448C48EE8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43" name="TextBox 1">
          <a:extLst>
            <a:ext uri="{FF2B5EF4-FFF2-40B4-BE49-F238E27FC236}">
              <a16:creationId xmlns="" xmlns:a16="http://schemas.microsoft.com/office/drawing/2014/main" id="{D032B7B0-7770-47D8-B04F-69CBFDDC2C21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44" name="TextBox 1">
          <a:extLst>
            <a:ext uri="{FF2B5EF4-FFF2-40B4-BE49-F238E27FC236}">
              <a16:creationId xmlns="" xmlns:a16="http://schemas.microsoft.com/office/drawing/2014/main" id="{BD8A5838-F66C-423E-A960-272B990AEB67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45" name="TextBox 1">
          <a:extLst>
            <a:ext uri="{FF2B5EF4-FFF2-40B4-BE49-F238E27FC236}">
              <a16:creationId xmlns="" xmlns:a16="http://schemas.microsoft.com/office/drawing/2014/main" id="{CE3E7BA0-BA9F-4E69-94EB-C1CB53CC549F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46" name="TextBox 1">
          <a:extLst>
            <a:ext uri="{FF2B5EF4-FFF2-40B4-BE49-F238E27FC236}">
              <a16:creationId xmlns="" xmlns:a16="http://schemas.microsoft.com/office/drawing/2014/main" id="{2EC92DA3-92C5-4033-BAA3-1D1339B9586B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47" name="TextBox 1">
          <a:extLst>
            <a:ext uri="{FF2B5EF4-FFF2-40B4-BE49-F238E27FC236}">
              <a16:creationId xmlns="" xmlns:a16="http://schemas.microsoft.com/office/drawing/2014/main" id="{3532F44A-67CC-4F13-B2D5-70A17EB12CBA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48" name="TextBox 1">
          <a:extLst>
            <a:ext uri="{FF2B5EF4-FFF2-40B4-BE49-F238E27FC236}">
              <a16:creationId xmlns="" xmlns:a16="http://schemas.microsoft.com/office/drawing/2014/main" id="{A5189310-0B7F-4D41-8102-2F92CB33DAC4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49" name="TextBox 1">
          <a:extLst>
            <a:ext uri="{FF2B5EF4-FFF2-40B4-BE49-F238E27FC236}">
              <a16:creationId xmlns="" xmlns:a16="http://schemas.microsoft.com/office/drawing/2014/main" id="{58FB3A6A-C19B-4F77-AB90-59E7AC8167C3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50" name="TextBox 1">
          <a:extLst>
            <a:ext uri="{FF2B5EF4-FFF2-40B4-BE49-F238E27FC236}">
              <a16:creationId xmlns="" xmlns:a16="http://schemas.microsoft.com/office/drawing/2014/main" id="{4377C3C0-F1DE-43A1-9F26-4BE97AE36634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51" name="TextBox 1">
          <a:extLst>
            <a:ext uri="{FF2B5EF4-FFF2-40B4-BE49-F238E27FC236}">
              <a16:creationId xmlns="" xmlns:a16="http://schemas.microsoft.com/office/drawing/2014/main" id="{C1E9EA98-F960-4835-8120-080F864B648D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52" name="TextBox 1">
          <a:extLst>
            <a:ext uri="{FF2B5EF4-FFF2-40B4-BE49-F238E27FC236}">
              <a16:creationId xmlns="" xmlns:a16="http://schemas.microsoft.com/office/drawing/2014/main" id="{9C2C50EE-A13C-49F3-9E59-55073C1DE709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53" name="TextBox 1">
          <a:extLst>
            <a:ext uri="{FF2B5EF4-FFF2-40B4-BE49-F238E27FC236}">
              <a16:creationId xmlns="" xmlns:a16="http://schemas.microsoft.com/office/drawing/2014/main" id="{35D44D9E-BC61-40E2-8300-C8B1A59CB1F6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54" name="TextBox 1">
          <a:extLst>
            <a:ext uri="{FF2B5EF4-FFF2-40B4-BE49-F238E27FC236}">
              <a16:creationId xmlns="" xmlns:a16="http://schemas.microsoft.com/office/drawing/2014/main" id="{4E6F80F5-C7DC-494B-8670-5A4947B5EBFA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55" name="TextBox 1">
          <a:extLst>
            <a:ext uri="{FF2B5EF4-FFF2-40B4-BE49-F238E27FC236}">
              <a16:creationId xmlns="" xmlns:a16="http://schemas.microsoft.com/office/drawing/2014/main" id="{F5AF4F0C-2FAD-4B2C-91D9-0A83463FA4E8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56" name="TextBox 1">
          <a:extLst>
            <a:ext uri="{FF2B5EF4-FFF2-40B4-BE49-F238E27FC236}">
              <a16:creationId xmlns="" xmlns:a16="http://schemas.microsoft.com/office/drawing/2014/main" id="{06C4D4DF-CED2-406E-BBED-683BA6D9707A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8172"/>
    <xdr:sp macro="" textlink="">
      <xdr:nvSpPr>
        <xdr:cNvPr id="2557" name="TextBox 1">
          <a:extLst>
            <a:ext uri="{FF2B5EF4-FFF2-40B4-BE49-F238E27FC236}">
              <a16:creationId xmlns="" xmlns:a16="http://schemas.microsoft.com/office/drawing/2014/main" id="{38B2C9CE-30BD-4072-A649-8F2F723DA968}"/>
            </a:ext>
          </a:extLst>
        </xdr:cNvPr>
        <xdr:cNvSpPr txBox="1"/>
      </xdr:nvSpPr>
      <xdr:spPr>
        <a:xfrm>
          <a:off x="2305050" y="1531620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58" name="TextBox 1">
          <a:extLst>
            <a:ext uri="{FF2B5EF4-FFF2-40B4-BE49-F238E27FC236}">
              <a16:creationId xmlns="" xmlns:a16="http://schemas.microsoft.com/office/drawing/2014/main" id="{14BEAC9E-DA6B-42D6-A919-E8F30BB4D1CA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59" name="TextBox 1">
          <a:extLst>
            <a:ext uri="{FF2B5EF4-FFF2-40B4-BE49-F238E27FC236}">
              <a16:creationId xmlns="" xmlns:a16="http://schemas.microsoft.com/office/drawing/2014/main" id="{AD6FD037-BC87-4123-A3E8-969A40FA84CC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60" name="TextBox 1">
          <a:extLst>
            <a:ext uri="{FF2B5EF4-FFF2-40B4-BE49-F238E27FC236}">
              <a16:creationId xmlns="" xmlns:a16="http://schemas.microsoft.com/office/drawing/2014/main" id="{EF967405-3FDC-48AD-9ACA-5FEFB2E2167B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8172"/>
    <xdr:sp macro="" textlink="">
      <xdr:nvSpPr>
        <xdr:cNvPr id="2561" name="TextBox 1">
          <a:extLst>
            <a:ext uri="{FF2B5EF4-FFF2-40B4-BE49-F238E27FC236}">
              <a16:creationId xmlns="" xmlns:a16="http://schemas.microsoft.com/office/drawing/2014/main" id="{A103068D-E28B-404F-9A88-93BA628508E9}"/>
            </a:ext>
          </a:extLst>
        </xdr:cNvPr>
        <xdr:cNvSpPr txBox="1"/>
      </xdr:nvSpPr>
      <xdr:spPr>
        <a:xfrm>
          <a:off x="2305050" y="1531620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62" name="TextBox 1">
          <a:extLst>
            <a:ext uri="{FF2B5EF4-FFF2-40B4-BE49-F238E27FC236}">
              <a16:creationId xmlns="" xmlns:a16="http://schemas.microsoft.com/office/drawing/2014/main" id="{3F7779D5-411B-4D42-8B61-C97DE3AE05C4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63" name="TextBox 1">
          <a:extLst>
            <a:ext uri="{FF2B5EF4-FFF2-40B4-BE49-F238E27FC236}">
              <a16:creationId xmlns="" xmlns:a16="http://schemas.microsoft.com/office/drawing/2014/main" id="{F9585EE9-A9B9-4540-AFAD-258DE10FD7D6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64" name="TextBox 1">
          <a:extLst>
            <a:ext uri="{FF2B5EF4-FFF2-40B4-BE49-F238E27FC236}">
              <a16:creationId xmlns="" xmlns:a16="http://schemas.microsoft.com/office/drawing/2014/main" id="{C956B4A6-D88D-426C-915A-1897CB8B269F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65" name="TextBox 1">
          <a:extLst>
            <a:ext uri="{FF2B5EF4-FFF2-40B4-BE49-F238E27FC236}">
              <a16:creationId xmlns="" xmlns:a16="http://schemas.microsoft.com/office/drawing/2014/main" id="{89EC58C2-333E-4444-B667-934D554BF17D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66" name="TextBox 1">
          <a:extLst>
            <a:ext uri="{FF2B5EF4-FFF2-40B4-BE49-F238E27FC236}">
              <a16:creationId xmlns="" xmlns:a16="http://schemas.microsoft.com/office/drawing/2014/main" id="{F6E91A09-2211-4B5E-BDA9-AA2913700118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67" name="TextBox 1">
          <a:extLst>
            <a:ext uri="{FF2B5EF4-FFF2-40B4-BE49-F238E27FC236}">
              <a16:creationId xmlns="" xmlns:a16="http://schemas.microsoft.com/office/drawing/2014/main" id="{A599E733-D4FF-46D9-B21C-2E4C6C32BA4F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68" name="TextBox 1">
          <a:extLst>
            <a:ext uri="{FF2B5EF4-FFF2-40B4-BE49-F238E27FC236}">
              <a16:creationId xmlns="" xmlns:a16="http://schemas.microsoft.com/office/drawing/2014/main" id="{4B0B9FEE-AB8A-4037-8FBB-43CE7E78AA36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69" name="TextBox 1">
          <a:extLst>
            <a:ext uri="{FF2B5EF4-FFF2-40B4-BE49-F238E27FC236}">
              <a16:creationId xmlns="" xmlns:a16="http://schemas.microsoft.com/office/drawing/2014/main" id="{AB085A04-92F8-4F46-B83D-3968429679E6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70" name="TextBox 1">
          <a:extLst>
            <a:ext uri="{FF2B5EF4-FFF2-40B4-BE49-F238E27FC236}">
              <a16:creationId xmlns="" xmlns:a16="http://schemas.microsoft.com/office/drawing/2014/main" id="{3BE031C2-4F10-4143-8CCE-D1C935E3BEBE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71" name="TextBox 1">
          <a:extLst>
            <a:ext uri="{FF2B5EF4-FFF2-40B4-BE49-F238E27FC236}">
              <a16:creationId xmlns="" xmlns:a16="http://schemas.microsoft.com/office/drawing/2014/main" id="{0E0361BF-B6A1-453C-A2FE-74FAB0C6C845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72" name="TextBox 1">
          <a:extLst>
            <a:ext uri="{FF2B5EF4-FFF2-40B4-BE49-F238E27FC236}">
              <a16:creationId xmlns="" xmlns:a16="http://schemas.microsoft.com/office/drawing/2014/main" id="{36DDA0A6-4429-4DFD-8F13-1AE805D27BB4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73" name="TextBox 1">
          <a:extLst>
            <a:ext uri="{FF2B5EF4-FFF2-40B4-BE49-F238E27FC236}">
              <a16:creationId xmlns="" xmlns:a16="http://schemas.microsoft.com/office/drawing/2014/main" id="{E2935264-38C5-4B02-B4C1-52A2DA2E7355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74" name="TextBox 1">
          <a:extLst>
            <a:ext uri="{FF2B5EF4-FFF2-40B4-BE49-F238E27FC236}">
              <a16:creationId xmlns="" xmlns:a16="http://schemas.microsoft.com/office/drawing/2014/main" id="{EFEBC13C-2D24-4A49-88C4-5F38EEB8ECC2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75" name="TextBox 1">
          <a:extLst>
            <a:ext uri="{FF2B5EF4-FFF2-40B4-BE49-F238E27FC236}">
              <a16:creationId xmlns="" xmlns:a16="http://schemas.microsoft.com/office/drawing/2014/main" id="{5E97EB05-7342-4819-ADE2-03D34E0E4649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76" name="TextBox 1">
          <a:extLst>
            <a:ext uri="{FF2B5EF4-FFF2-40B4-BE49-F238E27FC236}">
              <a16:creationId xmlns="" xmlns:a16="http://schemas.microsoft.com/office/drawing/2014/main" id="{CB553871-0DB3-4BE3-8744-E515F886A746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77" name="TextBox 1">
          <a:extLst>
            <a:ext uri="{FF2B5EF4-FFF2-40B4-BE49-F238E27FC236}">
              <a16:creationId xmlns="" xmlns:a16="http://schemas.microsoft.com/office/drawing/2014/main" id="{9030644D-ACE3-48A0-AC17-E1A838B0CE0F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78" name="TextBox 1">
          <a:extLst>
            <a:ext uri="{FF2B5EF4-FFF2-40B4-BE49-F238E27FC236}">
              <a16:creationId xmlns="" xmlns:a16="http://schemas.microsoft.com/office/drawing/2014/main" id="{56939053-9C93-4D9B-A921-8B62A12798D4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79" name="TextBox 1">
          <a:extLst>
            <a:ext uri="{FF2B5EF4-FFF2-40B4-BE49-F238E27FC236}">
              <a16:creationId xmlns="" xmlns:a16="http://schemas.microsoft.com/office/drawing/2014/main" id="{67AF65FF-16E9-4FA2-B724-CB69305A5ABE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8172"/>
    <xdr:sp macro="" textlink="">
      <xdr:nvSpPr>
        <xdr:cNvPr id="2580" name="TextBox 1">
          <a:extLst>
            <a:ext uri="{FF2B5EF4-FFF2-40B4-BE49-F238E27FC236}">
              <a16:creationId xmlns="" xmlns:a16="http://schemas.microsoft.com/office/drawing/2014/main" id="{5CF09A9B-DAE4-4B3C-933A-C64E28C5DF94}"/>
            </a:ext>
          </a:extLst>
        </xdr:cNvPr>
        <xdr:cNvSpPr txBox="1"/>
      </xdr:nvSpPr>
      <xdr:spPr>
        <a:xfrm>
          <a:off x="2305050" y="1531620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59419"/>
    <xdr:sp macro="" textlink="">
      <xdr:nvSpPr>
        <xdr:cNvPr id="2581" name="TextBox 1">
          <a:extLst>
            <a:ext uri="{FF2B5EF4-FFF2-40B4-BE49-F238E27FC236}">
              <a16:creationId xmlns="" xmlns:a16="http://schemas.microsoft.com/office/drawing/2014/main" id="{5AE56325-81D1-4D28-8A98-6768EB6B9B52}"/>
            </a:ext>
          </a:extLst>
        </xdr:cNvPr>
        <xdr:cNvSpPr txBox="1"/>
      </xdr:nvSpPr>
      <xdr:spPr>
        <a:xfrm>
          <a:off x="2305050" y="153162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47</xdr:row>
      <xdr:rowOff>0</xdr:rowOff>
    </xdr:from>
    <xdr:ext cx="194454" cy="365776"/>
    <xdr:sp macro="" textlink="">
      <xdr:nvSpPr>
        <xdr:cNvPr id="2582" name="TextBox 1">
          <a:extLst>
            <a:ext uri="{FF2B5EF4-FFF2-40B4-BE49-F238E27FC236}">
              <a16:creationId xmlns="" xmlns:a16="http://schemas.microsoft.com/office/drawing/2014/main" id="{66D311E5-C0DA-4F79-BB8D-D6D8251BEDB1}"/>
            </a:ext>
          </a:extLst>
        </xdr:cNvPr>
        <xdr:cNvSpPr txBox="1"/>
      </xdr:nvSpPr>
      <xdr:spPr>
        <a:xfrm>
          <a:off x="2305050" y="153162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75008" cy="311803"/>
    <xdr:sp macro="" textlink="">
      <xdr:nvSpPr>
        <xdr:cNvPr id="2583" name="TextBox 1">
          <a:extLst>
            <a:ext uri="{FF2B5EF4-FFF2-40B4-BE49-F238E27FC236}">
              <a16:creationId xmlns="" xmlns:a16="http://schemas.microsoft.com/office/drawing/2014/main" id="{8CBBA253-CD6C-4851-A88A-91F114E63091}"/>
            </a:ext>
          </a:extLst>
        </xdr:cNvPr>
        <xdr:cNvSpPr txBox="1"/>
      </xdr:nvSpPr>
      <xdr:spPr>
        <a:xfrm>
          <a:off x="2305050" y="120281700"/>
          <a:ext cx="175008" cy="3118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75008" cy="310174"/>
    <xdr:sp macro="" textlink="">
      <xdr:nvSpPr>
        <xdr:cNvPr id="2584" name="TextBox 1">
          <a:extLst>
            <a:ext uri="{FF2B5EF4-FFF2-40B4-BE49-F238E27FC236}">
              <a16:creationId xmlns="" xmlns:a16="http://schemas.microsoft.com/office/drawing/2014/main" id="{4530A608-9565-419B-A91F-1BD6BD3E3FE5}"/>
            </a:ext>
          </a:extLst>
        </xdr:cNvPr>
        <xdr:cNvSpPr txBox="1"/>
      </xdr:nvSpPr>
      <xdr:spPr>
        <a:xfrm>
          <a:off x="2305050" y="120281700"/>
          <a:ext cx="175008" cy="310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75008" cy="310174"/>
    <xdr:sp macro="" textlink="">
      <xdr:nvSpPr>
        <xdr:cNvPr id="2585" name="TextBox 1">
          <a:extLst>
            <a:ext uri="{FF2B5EF4-FFF2-40B4-BE49-F238E27FC236}">
              <a16:creationId xmlns="" xmlns:a16="http://schemas.microsoft.com/office/drawing/2014/main" id="{C54F25CE-4688-41D2-A25D-239DC9FB6912}"/>
            </a:ext>
          </a:extLst>
        </xdr:cNvPr>
        <xdr:cNvSpPr txBox="1"/>
      </xdr:nvSpPr>
      <xdr:spPr>
        <a:xfrm>
          <a:off x="2305050" y="120281700"/>
          <a:ext cx="175008" cy="310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8172"/>
    <xdr:sp macro="" textlink="">
      <xdr:nvSpPr>
        <xdr:cNvPr id="2586" name="TextBox 1">
          <a:extLst>
            <a:ext uri="{FF2B5EF4-FFF2-40B4-BE49-F238E27FC236}">
              <a16:creationId xmlns="" xmlns:a16="http://schemas.microsoft.com/office/drawing/2014/main" id="{B07DF7A2-9723-4987-AC0D-CCF69788FBBB}"/>
            </a:ext>
          </a:extLst>
        </xdr:cNvPr>
        <xdr:cNvSpPr txBox="1"/>
      </xdr:nvSpPr>
      <xdr:spPr>
        <a:xfrm>
          <a:off x="2305050" y="12028170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587" name="TextBox 1">
          <a:extLst>
            <a:ext uri="{FF2B5EF4-FFF2-40B4-BE49-F238E27FC236}">
              <a16:creationId xmlns="" xmlns:a16="http://schemas.microsoft.com/office/drawing/2014/main" id="{055D1F97-29C0-4D45-8513-21404EE6F4FE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588" name="TextBox 1">
          <a:extLst>
            <a:ext uri="{FF2B5EF4-FFF2-40B4-BE49-F238E27FC236}">
              <a16:creationId xmlns="" xmlns:a16="http://schemas.microsoft.com/office/drawing/2014/main" id="{53C7FDC4-2CFB-4275-84A6-5C3E3FC2BC97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589" name="TextBox 1">
          <a:extLst>
            <a:ext uri="{FF2B5EF4-FFF2-40B4-BE49-F238E27FC236}">
              <a16:creationId xmlns="" xmlns:a16="http://schemas.microsoft.com/office/drawing/2014/main" id="{E53329A4-A229-4DC0-B07D-7CDB18B55D81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590" name="TextBox 1">
          <a:extLst>
            <a:ext uri="{FF2B5EF4-FFF2-40B4-BE49-F238E27FC236}">
              <a16:creationId xmlns="" xmlns:a16="http://schemas.microsoft.com/office/drawing/2014/main" id="{99B241FA-D9CC-4937-A4FD-D7F50CC15FFA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591" name="TextBox 1">
          <a:extLst>
            <a:ext uri="{FF2B5EF4-FFF2-40B4-BE49-F238E27FC236}">
              <a16:creationId xmlns="" xmlns:a16="http://schemas.microsoft.com/office/drawing/2014/main" id="{40301F34-A539-4065-B0E0-D32B16DD9222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592" name="TextBox 1">
          <a:extLst>
            <a:ext uri="{FF2B5EF4-FFF2-40B4-BE49-F238E27FC236}">
              <a16:creationId xmlns="" xmlns:a16="http://schemas.microsoft.com/office/drawing/2014/main" id="{BC75C384-4CD2-47DA-AD9F-AC24C810400B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593" name="TextBox 1">
          <a:extLst>
            <a:ext uri="{FF2B5EF4-FFF2-40B4-BE49-F238E27FC236}">
              <a16:creationId xmlns="" xmlns:a16="http://schemas.microsoft.com/office/drawing/2014/main" id="{B50685C4-4852-44C6-A58F-E650A008CF86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594" name="TextBox 1">
          <a:extLst>
            <a:ext uri="{FF2B5EF4-FFF2-40B4-BE49-F238E27FC236}">
              <a16:creationId xmlns="" xmlns:a16="http://schemas.microsoft.com/office/drawing/2014/main" id="{3240F44E-4C68-45CC-AEA7-23456602A042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595" name="TextBox 1">
          <a:extLst>
            <a:ext uri="{FF2B5EF4-FFF2-40B4-BE49-F238E27FC236}">
              <a16:creationId xmlns="" xmlns:a16="http://schemas.microsoft.com/office/drawing/2014/main" id="{C3F9894F-BCCE-42DF-BE8A-9E35CAE46B8F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8172"/>
    <xdr:sp macro="" textlink="">
      <xdr:nvSpPr>
        <xdr:cNvPr id="2596" name="TextBox 1">
          <a:extLst>
            <a:ext uri="{FF2B5EF4-FFF2-40B4-BE49-F238E27FC236}">
              <a16:creationId xmlns="" xmlns:a16="http://schemas.microsoft.com/office/drawing/2014/main" id="{8F803461-2302-4562-9D44-525B54BD6BDF}"/>
            </a:ext>
          </a:extLst>
        </xdr:cNvPr>
        <xdr:cNvSpPr txBox="1"/>
      </xdr:nvSpPr>
      <xdr:spPr>
        <a:xfrm>
          <a:off x="2305050" y="12028170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597" name="TextBox 1">
          <a:extLst>
            <a:ext uri="{FF2B5EF4-FFF2-40B4-BE49-F238E27FC236}">
              <a16:creationId xmlns="" xmlns:a16="http://schemas.microsoft.com/office/drawing/2014/main" id="{B25DA477-CB11-4A4B-A85D-AB0EEA75AC97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598" name="TextBox 1">
          <a:extLst>
            <a:ext uri="{FF2B5EF4-FFF2-40B4-BE49-F238E27FC236}">
              <a16:creationId xmlns="" xmlns:a16="http://schemas.microsoft.com/office/drawing/2014/main" id="{B4FF1467-0C32-48D1-A1B3-4FF1B934493F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599" name="TextBox 1">
          <a:extLst>
            <a:ext uri="{FF2B5EF4-FFF2-40B4-BE49-F238E27FC236}">
              <a16:creationId xmlns="" xmlns:a16="http://schemas.microsoft.com/office/drawing/2014/main" id="{1EC82A94-56FD-4F0F-9918-37BC73E672A9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00" name="TextBox 1">
          <a:extLst>
            <a:ext uri="{FF2B5EF4-FFF2-40B4-BE49-F238E27FC236}">
              <a16:creationId xmlns="" xmlns:a16="http://schemas.microsoft.com/office/drawing/2014/main" id="{24C7DB97-1AD4-4BE0-920E-6B446E083ED0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601" name="TextBox 1">
          <a:extLst>
            <a:ext uri="{FF2B5EF4-FFF2-40B4-BE49-F238E27FC236}">
              <a16:creationId xmlns="" xmlns:a16="http://schemas.microsoft.com/office/drawing/2014/main" id="{F186BC31-3020-4F17-923C-F1CE8C7B38E8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02" name="TextBox 1">
          <a:extLst>
            <a:ext uri="{FF2B5EF4-FFF2-40B4-BE49-F238E27FC236}">
              <a16:creationId xmlns="" xmlns:a16="http://schemas.microsoft.com/office/drawing/2014/main" id="{06AB0463-E24C-416D-AEC0-DF22A633857F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03" name="TextBox 1">
          <a:extLst>
            <a:ext uri="{FF2B5EF4-FFF2-40B4-BE49-F238E27FC236}">
              <a16:creationId xmlns="" xmlns:a16="http://schemas.microsoft.com/office/drawing/2014/main" id="{9D8672BB-5F66-46BD-8C3F-0E0256904963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604" name="TextBox 1">
          <a:extLst>
            <a:ext uri="{FF2B5EF4-FFF2-40B4-BE49-F238E27FC236}">
              <a16:creationId xmlns="" xmlns:a16="http://schemas.microsoft.com/office/drawing/2014/main" id="{2E6AF2CA-BA7D-4B5A-AD56-2193713E2A67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05" name="TextBox 1">
          <a:extLst>
            <a:ext uri="{FF2B5EF4-FFF2-40B4-BE49-F238E27FC236}">
              <a16:creationId xmlns="" xmlns:a16="http://schemas.microsoft.com/office/drawing/2014/main" id="{4EF4381B-520B-4A0A-8C05-0A5F87D21B92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8172"/>
    <xdr:sp macro="" textlink="">
      <xdr:nvSpPr>
        <xdr:cNvPr id="2606" name="TextBox 1">
          <a:extLst>
            <a:ext uri="{FF2B5EF4-FFF2-40B4-BE49-F238E27FC236}">
              <a16:creationId xmlns="" xmlns:a16="http://schemas.microsoft.com/office/drawing/2014/main" id="{03A8CCBA-1C9A-46F1-ABFB-9D5A3EFBDD9D}"/>
            </a:ext>
          </a:extLst>
        </xdr:cNvPr>
        <xdr:cNvSpPr txBox="1"/>
      </xdr:nvSpPr>
      <xdr:spPr>
        <a:xfrm>
          <a:off x="2305050" y="12028170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07" name="TextBox 1">
          <a:extLst>
            <a:ext uri="{FF2B5EF4-FFF2-40B4-BE49-F238E27FC236}">
              <a16:creationId xmlns="" xmlns:a16="http://schemas.microsoft.com/office/drawing/2014/main" id="{8EC97A9B-0508-4952-A1A8-AD8D0A88E12B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608" name="TextBox 1">
          <a:extLst>
            <a:ext uri="{FF2B5EF4-FFF2-40B4-BE49-F238E27FC236}">
              <a16:creationId xmlns="" xmlns:a16="http://schemas.microsoft.com/office/drawing/2014/main" id="{13EFC028-DB10-4B9D-8E4B-BA5C3E5E7F3B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09" name="TextBox 1">
          <a:extLst>
            <a:ext uri="{FF2B5EF4-FFF2-40B4-BE49-F238E27FC236}">
              <a16:creationId xmlns="" xmlns:a16="http://schemas.microsoft.com/office/drawing/2014/main" id="{DA723490-BC68-4962-829B-B202B80F237A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10" name="TextBox 1">
          <a:extLst>
            <a:ext uri="{FF2B5EF4-FFF2-40B4-BE49-F238E27FC236}">
              <a16:creationId xmlns="" xmlns:a16="http://schemas.microsoft.com/office/drawing/2014/main" id="{B7CC2493-99E6-4DEE-A064-35ECFCAF0111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611" name="TextBox 1">
          <a:extLst>
            <a:ext uri="{FF2B5EF4-FFF2-40B4-BE49-F238E27FC236}">
              <a16:creationId xmlns="" xmlns:a16="http://schemas.microsoft.com/office/drawing/2014/main" id="{0C94C853-F321-49B1-8D0A-1E9606A5C9C7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12" name="TextBox 1">
          <a:extLst>
            <a:ext uri="{FF2B5EF4-FFF2-40B4-BE49-F238E27FC236}">
              <a16:creationId xmlns="" xmlns:a16="http://schemas.microsoft.com/office/drawing/2014/main" id="{762CF36C-4DE3-459C-8D4B-71F6596929EE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13" name="TextBox 1">
          <a:extLst>
            <a:ext uri="{FF2B5EF4-FFF2-40B4-BE49-F238E27FC236}">
              <a16:creationId xmlns="" xmlns:a16="http://schemas.microsoft.com/office/drawing/2014/main" id="{B69A7DC5-E4BA-4072-9046-AD90B69D527B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614" name="TextBox 1">
          <a:extLst>
            <a:ext uri="{FF2B5EF4-FFF2-40B4-BE49-F238E27FC236}">
              <a16:creationId xmlns="" xmlns:a16="http://schemas.microsoft.com/office/drawing/2014/main" id="{EF3AE86C-CC21-4F1A-AD89-2D300BA9F6F2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15" name="TextBox 1">
          <a:extLst>
            <a:ext uri="{FF2B5EF4-FFF2-40B4-BE49-F238E27FC236}">
              <a16:creationId xmlns="" xmlns:a16="http://schemas.microsoft.com/office/drawing/2014/main" id="{1D445F7F-A658-487C-B3DB-C84A7770D372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8172"/>
    <xdr:sp macro="" textlink="">
      <xdr:nvSpPr>
        <xdr:cNvPr id="2616" name="TextBox 1">
          <a:extLst>
            <a:ext uri="{FF2B5EF4-FFF2-40B4-BE49-F238E27FC236}">
              <a16:creationId xmlns="" xmlns:a16="http://schemas.microsoft.com/office/drawing/2014/main" id="{E817D499-F5D7-425B-A3E9-DDE45B16212C}"/>
            </a:ext>
          </a:extLst>
        </xdr:cNvPr>
        <xdr:cNvSpPr txBox="1"/>
      </xdr:nvSpPr>
      <xdr:spPr>
        <a:xfrm>
          <a:off x="2305050" y="12028170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17" name="TextBox 1">
          <a:extLst>
            <a:ext uri="{FF2B5EF4-FFF2-40B4-BE49-F238E27FC236}">
              <a16:creationId xmlns="" xmlns:a16="http://schemas.microsoft.com/office/drawing/2014/main" id="{C4647196-AF9E-407E-969B-A442F46EDFB3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618" name="TextBox 1">
          <a:extLst>
            <a:ext uri="{FF2B5EF4-FFF2-40B4-BE49-F238E27FC236}">
              <a16:creationId xmlns="" xmlns:a16="http://schemas.microsoft.com/office/drawing/2014/main" id="{01FD25D5-7E99-4662-99B5-770C7A202314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19" name="TextBox 1">
          <a:extLst>
            <a:ext uri="{FF2B5EF4-FFF2-40B4-BE49-F238E27FC236}">
              <a16:creationId xmlns="" xmlns:a16="http://schemas.microsoft.com/office/drawing/2014/main" id="{5499DD4D-E290-4CE2-86FD-09BB6C120AEF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20" name="TextBox 1">
          <a:extLst>
            <a:ext uri="{FF2B5EF4-FFF2-40B4-BE49-F238E27FC236}">
              <a16:creationId xmlns="" xmlns:a16="http://schemas.microsoft.com/office/drawing/2014/main" id="{1D8C9505-BD46-4E2B-9160-EF78F72CF811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621" name="TextBox 1">
          <a:extLst>
            <a:ext uri="{FF2B5EF4-FFF2-40B4-BE49-F238E27FC236}">
              <a16:creationId xmlns="" xmlns:a16="http://schemas.microsoft.com/office/drawing/2014/main" id="{6335B7EB-9B7D-4498-88B5-1E55E0129066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22" name="TextBox 1">
          <a:extLst>
            <a:ext uri="{FF2B5EF4-FFF2-40B4-BE49-F238E27FC236}">
              <a16:creationId xmlns="" xmlns:a16="http://schemas.microsoft.com/office/drawing/2014/main" id="{A75E1A2B-186B-409A-91AE-42D092B862B1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23" name="TextBox 1">
          <a:extLst>
            <a:ext uri="{FF2B5EF4-FFF2-40B4-BE49-F238E27FC236}">
              <a16:creationId xmlns="" xmlns:a16="http://schemas.microsoft.com/office/drawing/2014/main" id="{E23921BD-1CDD-4699-9880-31DD57ED6751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624" name="TextBox 1">
          <a:extLst>
            <a:ext uri="{FF2B5EF4-FFF2-40B4-BE49-F238E27FC236}">
              <a16:creationId xmlns="" xmlns:a16="http://schemas.microsoft.com/office/drawing/2014/main" id="{B1F43DE8-8A57-487A-BFA1-8EC49C6B7EA2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25" name="TextBox 1">
          <a:extLst>
            <a:ext uri="{FF2B5EF4-FFF2-40B4-BE49-F238E27FC236}">
              <a16:creationId xmlns="" xmlns:a16="http://schemas.microsoft.com/office/drawing/2014/main" id="{A5F0124E-D0FD-41FB-926D-CBA7FE970FEC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26" name="TextBox 1">
          <a:extLst>
            <a:ext uri="{FF2B5EF4-FFF2-40B4-BE49-F238E27FC236}">
              <a16:creationId xmlns="" xmlns:a16="http://schemas.microsoft.com/office/drawing/2014/main" id="{134E4156-21F7-443F-BBB5-AAFF81494F08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627" name="TextBox 1">
          <a:extLst>
            <a:ext uri="{FF2B5EF4-FFF2-40B4-BE49-F238E27FC236}">
              <a16:creationId xmlns="" xmlns:a16="http://schemas.microsoft.com/office/drawing/2014/main" id="{4270CDE1-CB78-43F6-8BAA-477A93790D57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28" name="TextBox 1">
          <a:extLst>
            <a:ext uri="{FF2B5EF4-FFF2-40B4-BE49-F238E27FC236}">
              <a16:creationId xmlns="" xmlns:a16="http://schemas.microsoft.com/office/drawing/2014/main" id="{43DD6C44-7636-4EDF-A2CD-6C1C2444F298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29" name="TextBox 1">
          <a:extLst>
            <a:ext uri="{FF2B5EF4-FFF2-40B4-BE49-F238E27FC236}">
              <a16:creationId xmlns="" xmlns:a16="http://schemas.microsoft.com/office/drawing/2014/main" id="{3F6936B1-6944-4663-81FD-73A633F9D652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630" name="TextBox 1">
          <a:extLst>
            <a:ext uri="{FF2B5EF4-FFF2-40B4-BE49-F238E27FC236}">
              <a16:creationId xmlns="" xmlns:a16="http://schemas.microsoft.com/office/drawing/2014/main" id="{0F3CA80E-4B04-43F4-B38F-82472BDA0811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31" name="TextBox 1">
          <a:extLst>
            <a:ext uri="{FF2B5EF4-FFF2-40B4-BE49-F238E27FC236}">
              <a16:creationId xmlns="" xmlns:a16="http://schemas.microsoft.com/office/drawing/2014/main" id="{68E6DFCE-9B15-4D2B-8C43-377E33053CAC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32" name="TextBox 1">
          <a:extLst>
            <a:ext uri="{FF2B5EF4-FFF2-40B4-BE49-F238E27FC236}">
              <a16:creationId xmlns="" xmlns:a16="http://schemas.microsoft.com/office/drawing/2014/main" id="{E1BDCFE2-805D-4591-B0C0-FE2DE318D1B8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633" name="TextBox 1">
          <a:extLst>
            <a:ext uri="{FF2B5EF4-FFF2-40B4-BE49-F238E27FC236}">
              <a16:creationId xmlns="" xmlns:a16="http://schemas.microsoft.com/office/drawing/2014/main" id="{D753F15D-EE23-466D-AC91-98E7959FBC7E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34" name="TextBox 1">
          <a:extLst>
            <a:ext uri="{FF2B5EF4-FFF2-40B4-BE49-F238E27FC236}">
              <a16:creationId xmlns="" xmlns:a16="http://schemas.microsoft.com/office/drawing/2014/main" id="{6DBACB83-7062-46A4-9729-D51209CF39BF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35" name="TextBox 1">
          <a:extLst>
            <a:ext uri="{FF2B5EF4-FFF2-40B4-BE49-F238E27FC236}">
              <a16:creationId xmlns="" xmlns:a16="http://schemas.microsoft.com/office/drawing/2014/main" id="{FE33923F-215A-44E6-BECD-F1E91505301E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636" name="TextBox 1">
          <a:extLst>
            <a:ext uri="{FF2B5EF4-FFF2-40B4-BE49-F238E27FC236}">
              <a16:creationId xmlns="" xmlns:a16="http://schemas.microsoft.com/office/drawing/2014/main" id="{C8187D38-CD75-46EE-A5E0-F195D3F72F4B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37" name="TextBox 1">
          <a:extLst>
            <a:ext uri="{FF2B5EF4-FFF2-40B4-BE49-F238E27FC236}">
              <a16:creationId xmlns="" xmlns:a16="http://schemas.microsoft.com/office/drawing/2014/main" id="{7E0BC10C-75EA-4BDB-AEFF-3D6D05CD247D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38" name="TextBox 1">
          <a:extLst>
            <a:ext uri="{FF2B5EF4-FFF2-40B4-BE49-F238E27FC236}">
              <a16:creationId xmlns="" xmlns:a16="http://schemas.microsoft.com/office/drawing/2014/main" id="{313F1103-0A38-4BB4-9897-47D58159E0FC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639" name="TextBox 1">
          <a:extLst>
            <a:ext uri="{FF2B5EF4-FFF2-40B4-BE49-F238E27FC236}">
              <a16:creationId xmlns="" xmlns:a16="http://schemas.microsoft.com/office/drawing/2014/main" id="{76DF53C4-FCFF-4A89-BCE8-0C8573F2DA24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40" name="TextBox 1">
          <a:extLst>
            <a:ext uri="{FF2B5EF4-FFF2-40B4-BE49-F238E27FC236}">
              <a16:creationId xmlns="" xmlns:a16="http://schemas.microsoft.com/office/drawing/2014/main" id="{5836783E-E3BC-49F6-A8C3-5442D86C5A9B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8172"/>
    <xdr:sp macro="" textlink="">
      <xdr:nvSpPr>
        <xdr:cNvPr id="2641" name="TextBox 1">
          <a:extLst>
            <a:ext uri="{FF2B5EF4-FFF2-40B4-BE49-F238E27FC236}">
              <a16:creationId xmlns="" xmlns:a16="http://schemas.microsoft.com/office/drawing/2014/main" id="{B0C3FDD9-A709-4AD2-A037-CCBE488A4EB5}"/>
            </a:ext>
          </a:extLst>
        </xdr:cNvPr>
        <xdr:cNvSpPr txBox="1"/>
      </xdr:nvSpPr>
      <xdr:spPr>
        <a:xfrm>
          <a:off x="2305050" y="12028170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42" name="TextBox 1">
          <a:extLst>
            <a:ext uri="{FF2B5EF4-FFF2-40B4-BE49-F238E27FC236}">
              <a16:creationId xmlns="" xmlns:a16="http://schemas.microsoft.com/office/drawing/2014/main" id="{F7840393-3C31-41F7-8B7B-9F14E229311A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643" name="TextBox 1">
          <a:extLst>
            <a:ext uri="{FF2B5EF4-FFF2-40B4-BE49-F238E27FC236}">
              <a16:creationId xmlns="" xmlns:a16="http://schemas.microsoft.com/office/drawing/2014/main" id="{388A3AE8-1D75-485C-979B-94A941C30063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44" name="TextBox 1">
          <a:extLst>
            <a:ext uri="{FF2B5EF4-FFF2-40B4-BE49-F238E27FC236}">
              <a16:creationId xmlns="" xmlns:a16="http://schemas.microsoft.com/office/drawing/2014/main" id="{7E7348C1-AE35-4B8A-B836-0FADA09BDBC8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8172"/>
    <xdr:sp macro="" textlink="">
      <xdr:nvSpPr>
        <xdr:cNvPr id="2645" name="TextBox 1">
          <a:extLst>
            <a:ext uri="{FF2B5EF4-FFF2-40B4-BE49-F238E27FC236}">
              <a16:creationId xmlns="" xmlns:a16="http://schemas.microsoft.com/office/drawing/2014/main" id="{75E8AD22-1ABB-4CD8-B358-ED12E0CA9AF8}"/>
            </a:ext>
          </a:extLst>
        </xdr:cNvPr>
        <xdr:cNvSpPr txBox="1"/>
      </xdr:nvSpPr>
      <xdr:spPr>
        <a:xfrm>
          <a:off x="2305050" y="12028170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46" name="TextBox 1">
          <a:extLst>
            <a:ext uri="{FF2B5EF4-FFF2-40B4-BE49-F238E27FC236}">
              <a16:creationId xmlns="" xmlns:a16="http://schemas.microsoft.com/office/drawing/2014/main" id="{A19F34F9-BDCF-4898-B657-73D7AC6EA7EA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647" name="TextBox 1">
          <a:extLst>
            <a:ext uri="{FF2B5EF4-FFF2-40B4-BE49-F238E27FC236}">
              <a16:creationId xmlns="" xmlns:a16="http://schemas.microsoft.com/office/drawing/2014/main" id="{89FC4D85-FDCB-475A-87E3-A8D18900729A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48" name="TextBox 1">
          <a:extLst>
            <a:ext uri="{FF2B5EF4-FFF2-40B4-BE49-F238E27FC236}">
              <a16:creationId xmlns="" xmlns:a16="http://schemas.microsoft.com/office/drawing/2014/main" id="{CA3267A4-AB41-493E-B70B-A626743F3FC9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49" name="TextBox 1">
          <a:extLst>
            <a:ext uri="{FF2B5EF4-FFF2-40B4-BE49-F238E27FC236}">
              <a16:creationId xmlns="" xmlns:a16="http://schemas.microsoft.com/office/drawing/2014/main" id="{519A9AE8-2397-48DE-B8CE-C8F9904D0CC3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650" name="TextBox 1">
          <a:extLst>
            <a:ext uri="{FF2B5EF4-FFF2-40B4-BE49-F238E27FC236}">
              <a16:creationId xmlns="" xmlns:a16="http://schemas.microsoft.com/office/drawing/2014/main" id="{2C75C101-B2B3-4FF9-A0D3-60736AC0AEE2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51" name="TextBox 1">
          <a:extLst>
            <a:ext uri="{FF2B5EF4-FFF2-40B4-BE49-F238E27FC236}">
              <a16:creationId xmlns="" xmlns:a16="http://schemas.microsoft.com/office/drawing/2014/main" id="{003CD007-5CD4-4A83-844F-E6C6754DA9AA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52" name="TextBox 1">
          <a:extLst>
            <a:ext uri="{FF2B5EF4-FFF2-40B4-BE49-F238E27FC236}">
              <a16:creationId xmlns="" xmlns:a16="http://schemas.microsoft.com/office/drawing/2014/main" id="{EC7913E4-35D7-4FB8-B336-7567CEDEACFE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653" name="TextBox 1">
          <a:extLst>
            <a:ext uri="{FF2B5EF4-FFF2-40B4-BE49-F238E27FC236}">
              <a16:creationId xmlns="" xmlns:a16="http://schemas.microsoft.com/office/drawing/2014/main" id="{B8A62B55-C385-4E93-8067-342DE169BA03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54" name="TextBox 1">
          <a:extLst>
            <a:ext uri="{FF2B5EF4-FFF2-40B4-BE49-F238E27FC236}">
              <a16:creationId xmlns="" xmlns:a16="http://schemas.microsoft.com/office/drawing/2014/main" id="{FAA2BF7F-A3FD-4514-8E8C-164402A87016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55" name="TextBox 1">
          <a:extLst>
            <a:ext uri="{FF2B5EF4-FFF2-40B4-BE49-F238E27FC236}">
              <a16:creationId xmlns="" xmlns:a16="http://schemas.microsoft.com/office/drawing/2014/main" id="{2869F557-1D06-4D45-A661-7B10F8F60C8A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656" name="TextBox 1">
          <a:extLst>
            <a:ext uri="{FF2B5EF4-FFF2-40B4-BE49-F238E27FC236}">
              <a16:creationId xmlns="" xmlns:a16="http://schemas.microsoft.com/office/drawing/2014/main" id="{224B961F-4180-4B42-8F12-7C2EDFE4B949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57" name="TextBox 1">
          <a:extLst>
            <a:ext uri="{FF2B5EF4-FFF2-40B4-BE49-F238E27FC236}">
              <a16:creationId xmlns="" xmlns:a16="http://schemas.microsoft.com/office/drawing/2014/main" id="{BAC05424-0096-4225-9822-C3BE4F0C4C42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58" name="TextBox 1">
          <a:extLst>
            <a:ext uri="{FF2B5EF4-FFF2-40B4-BE49-F238E27FC236}">
              <a16:creationId xmlns="" xmlns:a16="http://schemas.microsoft.com/office/drawing/2014/main" id="{2DC6C026-F22B-4B92-9E56-ABEF681B9CB7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659" name="TextBox 1">
          <a:extLst>
            <a:ext uri="{FF2B5EF4-FFF2-40B4-BE49-F238E27FC236}">
              <a16:creationId xmlns="" xmlns:a16="http://schemas.microsoft.com/office/drawing/2014/main" id="{1B2CF4D5-A202-424E-A7B7-BB144CD99426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60" name="TextBox 1">
          <a:extLst>
            <a:ext uri="{FF2B5EF4-FFF2-40B4-BE49-F238E27FC236}">
              <a16:creationId xmlns="" xmlns:a16="http://schemas.microsoft.com/office/drawing/2014/main" id="{6316C5F9-9DDB-4B27-AD04-3315964E9701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61" name="TextBox 1">
          <a:extLst>
            <a:ext uri="{FF2B5EF4-FFF2-40B4-BE49-F238E27FC236}">
              <a16:creationId xmlns="" xmlns:a16="http://schemas.microsoft.com/office/drawing/2014/main" id="{E61EC38B-35A8-4006-BB61-54B56C101A94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662" name="TextBox 1">
          <a:extLst>
            <a:ext uri="{FF2B5EF4-FFF2-40B4-BE49-F238E27FC236}">
              <a16:creationId xmlns="" xmlns:a16="http://schemas.microsoft.com/office/drawing/2014/main" id="{9752AAA6-8C4F-4041-9B37-E7A809CEFF7D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63" name="TextBox 1">
          <a:extLst>
            <a:ext uri="{FF2B5EF4-FFF2-40B4-BE49-F238E27FC236}">
              <a16:creationId xmlns="" xmlns:a16="http://schemas.microsoft.com/office/drawing/2014/main" id="{B7AEBE67-6988-4736-9685-BFEBA9783556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8172"/>
    <xdr:sp macro="" textlink="">
      <xdr:nvSpPr>
        <xdr:cNvPr id="2664" name="TextBox 1">
          <a:extLst>
            <a:ext uri="{FF2B5EF4-FFF2-40B4-BE49-F238E27FC236}">
              <a16:creationId xmlns="" xmlns:a16="http://schemas.microsoft.com/office/drawing/2014/main" id="{835EC153-44E7-4E9F-9129-0050970ACF0C}"/>
            </a:ext>
          </a:extLst>
        </xdr:cNvPr>
        <xdr:cNvSpPr txBox="1"/>
      </xdr:nvSpPr>
      <xdr:spPr>
        <a:xfrm>
          <a:off x="2305050" y="12028170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59419"/>
    <xdr:sp macro="" textlink="">
      <xdr:nvSpPr>
        <xdr:cNvPr id="2665" name="TextBox 1">
          <a:extLst>
            <a:ext uri="{FF2B5EF4-FFF2-40B4-BE49-F238E27FC236}">
              <a16:creationId xmlns="" xmlns:a16="http://schemas.microsoft.com/office/drawing/2014/main" id="{441A65A4-5C7F-42C1-B0AC-E16D9670F02F}"/>
            </a:ext>
          </a:extLst>
        </xdr:cNvPr>
        <xdr:cNvSpPr txBox="1"/>
      </xdr:nvSpPr>
      <xdr:spPr>
        <a:xfrm>
          <a:off x="2305050" y="1202817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311</xdr:row>
      <xdr:rowOff>0</xdr:rowOff>
    </xdr:from>
    <xdr:ext cx="194454" cy="365776"/>
    <xdr:sp macro="" textlink="">
      <xdr:nvSpPr>
        <xdr:cNvPr id="2666" name="TextBox 1">
          <a:extLst>
            <a:ext uri="{FF2B5EF4-FFF2-40B4-BE49-F238E27FC236}">
              <a16:creationId xmlns="" xmlns:a16="http://schemas.microsoft.com/office/drawing/2014/main" id="{7BCC5B02-132D-4EA6-BE56-27EA67A650B3}"/>
            </a:ext>
          </a:extLst>
        </xdr:cNvPr>
        <xdr:cNvSpPr txBox="1"/>
      </xdr:nvSpPr>
      <xdr:spPr>
        <a:xfrm>
          <a:off x="2305050" y="1202817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75008" cy="311803"/>
    <xdr:sp macro="" textlink="">
      <xdr:nvSpPr>
        <xdr:cNvPr id="2667" name="TextBox 1">
          <a:extLst>
            <a:ext uri="{FF2B5EF4-FFF2-40B4-BE49-F238E27FC236}">
              <a16:creationId xmlns="" xmlns:a16="http://schemas.microsoft.com/office/drawing/2014/main" id="{B7993D2F-8FE4-4722-A99B-2152E6CA053C}"/>
            </a:ext>
          </a:extLst>
        </xdr:cNvPr>
        <xdr:cNvSpPr txBox="1"/>
      </xdr:nvSpPr>
      <xdr:spPr>
        <a:xfrm>
          <a:off x="2305050" y="120757950"/>
          <a:ext cx="175008" cy="3118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75008" cy="310174"/>
    <xdr:sp macro="" textlink="">
      <xdr:nvSpPr>
        <xdr:cNvPr id="2668" name="TextBox 1">
          <a:extLst>
            <a:ext uri="{FF2B5EF4-FFF2-40B4-BE49-F238E27FC236}">
              <a16:creationId xmlns="" xmlns:a16="http://schemas.microsoft.com/office/drawing/2014/main" id="{188AE40E-F504-4F10-8E56-AF25519DA9C5}"/>
            </a:ext>
          </a:extLst>
        </xdr:cNvPr>
        <xdr:cNvSpPr txBox="1"/>
      </xdr:nvSpPr>
      <xdr:spPr>
        <a:xfrm>
          <a:off x="2305050" y="120757950"/>
          <a:ext cx="175008" cy="310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75008" cy="310174"/>
    <xdr:sp macro="" textlink="">
      <xdr:nvSpPr>
        <xdr:cNvPr id="2669" name="TextBox 1">
          <a:extLst>
            <a:ext uri="{FF2B5EF4-FFF2-40B4-BE49-F238E27FC236}">
              <a16:creationId xmlns="" xmlns:a16="http://schemas.microsoft.com/office/drawing/2014/main" id="{21AE2022-1704-4689-889F-DDD8F6D7B1AB}"/>
            </a:ext>
          </a:extLst>
        </xdr:cNvPr>
        <xdr:cNvSpPr txBox="1"/>
      </xdr:nvSpPr>
      <xdr:spPr>
        <a:xfrm>
          <a:off x="2305050" y="120757950"/>
          <a:ext cx="175008" cy="310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8172"/>
    <xdr:sp macro="" textlink="">
      <xdr:nvSpPr>
        <xdr:cNvPr id="2670" name="TextBox 1">
          <a:extLst>
            <a:ext uri="{FF2B5EF4-FFF2-40B4-BE49-F238E27FC236}">
              <a16:creationId xmlns="" xmlns:a16="http://schemas.microsoft.com/office/drawing/2014/main" id="{33DD875F-B324-44F3-B640-7C08C2B63AA0}"/>
            </a:ext>
          </a:extLst>
        </xdr:cNvPr>
        <xdr:cNvSpPr txBox="1"/>
      </xdr:nvSpPr>
      <xdr:spPr>
        <a:xfrm>
          <a:off x="2305050" y="12075795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671" name="TextBox 1">
          <a:extLst>
            <a:ext uri="{FF2B5EF4-FFF2-40B4-BE49-F238E27FC236}">
              <a16:creationId xmlns="" xmlns:a16="http://schemas.microsoft.com/office/drawing/2014/main" id="{8408D36D-4A22-4D33-866D-B732B82A5FB3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672" name="TextBox 1">
          <a:extLst>
            <a:ext uri="{FF2B5EF4-FFF2-40B4-BE49-F238E27FC236}">
              <a16:creationId xmlns="" xmlns:a16="http://schemas.microsoft.com/office/drawing/2014/main" id="{2DB17B6F-B502-40C5-BA77-8F2120743B04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673" name="TextBox 1">
          <a:extLst>
            <a:ext uri="{FF2B5EF4-FFF2-40B4-BE49-F238E27FC236}">
              <a16:creationId xmlns="" xmlns:a16="http://schemas.microsoft.com/office/drawing/2014/main" id="{80D6BFD5-CF32-497A-9A7D-0FBF102E2A8B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674" name="TextBox 1">
          <a:extLst>
            <a:ext uri="{FF2B5EF4-FFF2-40B4-BE49-F238E27FC236}">
              <a16:creationId xmlns="" xmlns:a16="http://schemas.microsoft.com/office/drawing/2014/main" id="{1556ED30-DBCC-4A80-8BE5-BE62D66198E6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675" name="TextBox 1">
          <a:extLst>
            <a:ext uri="{FF2B5EF4-FFF2-40B4-BE49-F238E27FC236}">
              <a16:creationId xmlns="" xmlns:a16="http://schemas.microsoft.com/office/drawing/2014/main" id="{7BE89639-93CB-404D-9D7C-77A7BB0B1D46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676" name="TextBox 1">
          <a:extLst>
            <a:ext uri="{FF2B5EF4-FFF2-40B4-BE49-F238E27FC236}">
              <a16:creationId xmlns="" xmlns:a16="http://schemas.microsoft.com/office/drawing/2014/main" id="{71FA2584-A1A0-4572-9C3C-931A6DEB0415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677" name="TextBox 1">
          <a:extLst>
            <a:ext uri="{FF2B5EF4-FFF2-40B4-BE49-F238E27FC236}">
              <a16:creationId xmlns="" xmlns:a16="http://schemas.microsoft.com/office/drawing/2014/main" id="{6285B259-F784-42ED-A031-FA8108F919FF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678" name="TextBox 1">
          <a:extLst>
            <a:ext uri="{FF2B5EF4-FFF2-40B4-BE49-F238E27FC236}">
              <a16:creationId xmlns="" xmlns:a16="http://schemas.microsoft.com/office/drawing/2014/main" id="{E2F88771-A655-424C-93AF-8A57EA749C33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679" name="TextBox 1">
          <a:extLst>
            <a:ext uri="{FF2B5EF4-FFF2-40B4-BE49-F238E27FC236}">
              <a16:creationId xmlns="" xmlns:a16="http://schemas.microsoft.com/office/drawing/2014/main" id="{9330D23B-E410-40B5-A05E-EC7F813E8605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8172"/>
    <xdr:sp macro="" textlink="">
      <xdr:nvSpPr>
        <xdr:cNvPr id="2680" name="TextBox 1">
          <a:extLst>
            <a:ext uri="{FF2B5EF4-FFF2-40B4-BE49-F238E27FC236}">
              <a16:creationId xmlns="" xmlns:a16="http://schemas.microsoft.com/office/drawing/2014/main" id="{854A6B95-674E-4F8F-8865-74D46428A969}"/>
            </a:ext>
          </a:extLst>
        </xdr:cNvPr>
        <xdr:cNvSpPr txBox="1"/>
      </xdr:nvSpPr>
      <xdr:spPr>
        <a:xfrm>
          <a:off x="2305050" y="12075795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681" name="TextBox 1">
          <a:extLst>
            <a:ext uri="{FF2B5EF4-FFF2-40B4-BE49-F238E27FC236}">
              <a16:creationId xmlns="" xmlns:a16="http://schemas.microsoft.com/office/drawing/2014/main" id="{CD109290-6011-4C8A-97F7-55A53A557977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682" name="TextBox 1">
          <a:extLst>
            <a:ext uri="{FF2B5EF4-FFF2-40B4-BE49-F238E27FC236}">
              <a16:creationId xmlns="" xmlns:a16="http://schemas.microsoft.com/office/drawing/2014/main" id="{03B59A0F-DA5E-45AE-A2FD-0092248551A8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683" name="TextBox 1">
          <a:extLst>
            <a:ext uri="{FF2B5EF4-FFF2-40B4-BE49-F238E27FC236}">
              <a16:creationId xmlns="" xmlns:a16="http://schemas.microsoft.com/office/drawing/2014/main" id="{4010A1E4-8ACE-49EF-9019-B05ADE32319D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684" name="TextBox 1">
          <a:extLst>
            <a:ext uri="{FF2B5EF4-FFF2-40B4-BE49-F238E27FC236}">
              <a16:creationId xmlns="" xmlns:a16="http://schemas.microsoft.com/office/drawing/2014/main" id="{330E5A09-5582-4248-A075-302B43C9B053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685" name="TextBox 1">
          <a:extLst>
            <a:ext uri="{FF2B5EF4-FFF2-40B4-BE49-F238E27FC236}">
              <a16:creationId xmlns="" xmlns:a16="http://schemas.microsoft.com/office/drawing/2014/main" id="{A54FD338-D186-49C7-BA05-D459AA04445C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686" name="TextBox 1">
          <a:extLst>
            <a:ext uri="{FF2B5EF4-FFF2-40B4-BE49-F238E27FC236}">
              <a16:creationId xmlns="" xmlns:a16="http://schemas.microsoft.com/office/drawing/2014/main" id="{D6EF5478-4AC3-4D9A-94E0-5454116EAE54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687" name="TextBox 1">
          <a:extLst>
            <a:ext uri="{FF2B5EF4-FFF2-40B4-BE49-F238E27FC236}">
              <a16:creationId xmlns="" xmlns:a16="http://schemas.microsoft.com/office/drawing/2014/main" id="{B7E8FECD-2085-410E-ACFA-C8C51D74DDD9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688" name="TextBox 1">
          <a:extLst>
            <a:ext uri="{FF2B5EF4-FFF2-40B4-BE49-F238E27FC236}">
              <a16:creationId xmlns="" xmlns:a16="http://schemas.microsoft.com/office/drawing/2014/main" id="{873BED85-FBCA-44D5-8DF8-ACF02491BBB3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689" name="TextBox 1">
          <a:extLst>
            <a:ext uri="{FF2B5EF4-FFF2-40B4-BE49-F238E27FC236}">
              <a16:creationId xmlns="" xmlns:a16="http://schemas.microsoft.com/office/drawing/2014/main" id="{982D5232-4A5D-4F57-92E2-663D2C370E02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8172"/>
    <xdr:sp macro="" textlink="">
      <xdr:nvSpPr>
        <xdr:cNvPr id="2690" name="TextBox 1">
          <a:extLst>
            <a:ext uri="{FF2B5EF4-FFF2-40B4-BE49-F238E27FC236}">
              <a16:creationId xmlns="" xmlns:a16="http://schemas.microsoft.com/office/drawing/2014/main" id="{B76ED900-D60A-4FA5-9845-FDC6CB64BDDF}"/>
            </a:ext>
          </a:extLst>
        </xdr:cNvPr>
        <xdr:cNvSpPr txBox="1"/>
      </xdr:nvSpPr>
      <xdr:spPr>
        <a:xfrm>
          <a:off x="2305050" y="12075795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691" name="TextBox 1">
          <a:extLst>
            <a:ext uri="{FF2B5EF4-FFF2-40B4-BE49-F238E27FC236}">
              <a16:creationId xmlns="" xmlns:a16="http://schemas.microsoft.com/office/drawing/2014/main" id="{E6EA1334-68D2-404A-B8BE-5F7F3B359DB2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692" name="TextBox 1">
          <a:extLst>
            <a:ext uri="{FF2B5EF4-FFF2-40B4-BE49-F238E27FC236}">
              <a16:creationId xmlns="" xmlns:a16="http://schemas.microsoft.com/office/drawing/2014/main" id="{6B665DDF-BFC1-4B14-82C4-7316695F9C8A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693" name="TextBox 1">
          <a:extLst>
            <a:ext uri="{FF2B5EF4-FFF2-40B4-BE49-F238E27FC236}">
              <a16:creationId xmlns="" xmlns:a16="http://schemas.microsoft.com/office/drawing/2014/main" id="{F68DBED7-8B6C-48FD-B599-2F7A7A6C754C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694" name="TextBox 1">
          <a:extLst>
            <a:ext uri="{FF2B5EF4-FFF2-40B4-BE49-F238E27FC236}">
              <a16:creationId xmlns="" xmlns:a16="http://schemas.microsoft.com/office/drawing/2014/main" id="{EB7F88CE-C09E-4A16-93B9-67297F5941C4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695" name="TextBox 1">
          <a:extLst>
            <a:ext uri="{FF2B5EF4-FFF2-40B4-BE49-F238E27FC236}">
              <a16:creationId xmlns="" xmlns:a16="http://schemas.microsoft.com/office/drawing/2014/main" id="{FFAB67A1-F3E3-482D-926B-E433175B2C57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696" name="TextBox 1">
          <a:extLst>
            <a:ext uri="{FF2B5EF4-FFF2-40B4-BE49-F238E27FC236}">
              <a16:creationId xmlns="" xmlns:a16="http://schemas.microsoft.com/office/drawing/2014/main" id="{0CF5C1AE-B37C-4A26-829C-44D006CBD58B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697" name="TextBox 1">
          <a:extLst>
            <a:ext uri="{FF2B5EF4-FFF2-40B4-BE49-F238E27FC236}">
              <a16:creationId xmlns="" xmlns:a16="http://schemas.microsoft.com/office/drawing/2014/main" id="{90D679F9-FF31-4069-AFE0-30040B2A5680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698" name="TextBox 1">
          <a:extLst>
            <a:ext uri="{FF2B5EF4-FFF2-40B4-BE49-F238E27FC236}">
              <a16:creationId xmlns="" xmlns:a16="http://schemas.microsoft.com/office/drawing/2014/main" id="{EE8D1FF3-DB46-4193-B55B-5EB88F760C61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699" name="TextBox 1">
          <a:extLst>
            <a:ext uri="{FF2B5EF4-FFF2-40B4-BE49-F238E27FC236}">
              <a16:creationId xmlns="" xmlns:a16="http://schemas.microsoft.com/office/drawing/2014/main" id="{EC09050A-710F-47D4-A3DE-642494789BD3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8172"/>
    <xdr:sp macro="" textlink="">
      <xdr:nvSpPr>
        <xdr:cNvPr id="2700" name="TextBox 1">
          <a:extLst>
            <a:ext uri="{FF2B5EF4-FFF2-40B4-BE49-F238E27FC236}">
              <a16:creationId xmlns="" xmlns:a16="http://schemas.microsoft.com/office/drawing/2014/main" id="{7E9A3A93-F7BD-4274-A27F-AFA613092307}"/>
            </a:ext>
          </a:extLst>
        </xdr:cNvPr>
        <xdr:cNvSpPr txBox="1"/>
      </xdr:nvSpPr>
      <xdr:spPr>
        <a:xfrm>
          <a:off x="2305050" y="12075795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01" name="TextBox 1">
          <a:extLst>
            <a:ext uri="{FF2B5EF4-FFF2-40B4-BE49-F238E27FC236}">
              <a16:creationId xmlns="" xmlns:a16="http://schemas.microsoft.com/office/drawing/2014/main" id="{83379C3C-9781-484A-BFD5-941094402693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702" name="TextBox 1">
          <a:extLst>
            <a:ext uri="{FF2B5EF4-FFF2-40B4-BE49-F238E27FC236}">
              <a16:creationId xmlns="" xmlns:a16="http://schemas.microsoft.com/office/drawing/2014/main" id="{737E476D-8711-423A-B1B8-1CA9528804CC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03" name="TextBox 1">
          <a:extLst>
            <a:ext uri="{FF2B5EF4-FFF2-40B4-BE49-F238E27FC236}">
              <a16:creationId xmlns="" xmlns:a16="http://schemas.microsoft.com/office/drawing/2014/main" id="{B85FA748-C57F-492E-A356-D2959134FEC6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04" name="TextBox 1">
          <a:extLst>
            <a:ext uri="{FF2B5EF4-FFF2-40B4-BE49-F238E27FC236}">
              <a16:creationId xmlns="" xmlns:a16="http://schemas.microsoft.com/office/drawing/2014/main" id="{B9FB9000-1ABB-484A-849F-8BB3BF131925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705" name="TextBox 1">
          <a:extLst>
            <a:ext uri="{FF2B5EF4-FFF2-40B4-BE49-F238E27FC236}">
              <a16:creationId xmlns="" xmlns:a16="http://schemas.microsoft.com/office/drawing/2014/main" id="{B489B33B-9C42-4F63-B08C-17D8BCF3921B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06" name="TextBox 1">
          <a:extLst>
            <a:ext uri="{FF2B5EF4-FFF2-40B4-BE49-F238E27FC236}">
              <a16:creationId xmlns="" xmlns:a16="http://schemas.microsoft.com/office/drawing/2014/main" id="{07DB7262-C6F6-43B1-93F7-DAD68187C98C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07" name="TextBox 1">
          <a:extLst>
            <a:ext uri="{FF2B5EF4-FFF2-40B4-BE49-F238E27FC236}">
              <a16:creationId xmlns="" xmlns:a16="http://schemas.microsoft.com/office/drawing/2014/main" id="{E48FF5B7-7A2A-4C50-987D-D03B9722EDBC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708" name="TextBox 1">
          <a:extLst>
            <a:ext uri="{FF2B5EF4-FFF2-40B4-BE49-F238E27FC236}">
              <a16:creationId xmlns="" xmlns:a16="http://schemas.microsoft.com/office/drawing/2014/main" id="{076D1645-C4E0-4A5D-B5A0-DCC0D3B5C2BC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09" name="TextBox 1">
          <a:extLst>
            <a:ext uri="{FF2B5EF4-FFF2-40B4-BE49-F238E27FC236}">
              <a16:creationId xmlns="" xmlns:a16="http://schemas.microsoft.com/office/drawing/2014/main" id="{9D24E828-143F-44A2-A44D-6803D9E70980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10" name="TextBox 1">
          <a:extLst>
            <a:ext uri="{FF2B5EF4-FFF2-40B4-BE49-F238E27FC236}">
              <a16:creationId xmlns="" xmlns:a16="http://schemas.microsoft.com/office/drawing/2014/main" id="{821A3100-2C9B-4870-9B87-F6603E394163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711" name="TextBox 1">
          <a:extLst>
            <a:ext uri="{FF2B5EF4-FFF2-40B4-BE49-F238E27FC236}">
              <a16:creationId xmlns="" xmlns:a16="http://schemas.microsoft.com/office/drawing/2014/main" id="{36B3E0DD-9772-42BE-90DC-283650501FFC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12" name="TextBox 1">
          <a:extLst>
            <a:ext uri="{FF2B5EF4-FFF2-40B4-BE49-F238E27FC236}">
              <a16:creationId xmlns="" xmlns:a16="http://schemas.microsoft.com/office/drawing/2014/main" id="{E3B7C57F-0C56-4FE5-9CA6-83DE15555E25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13" name="TextBox 1">
          <a:extLst>
            <a:ext uri="{FF2B5EF4-FFF2-40B4-BE49-F238E27FC236}">
              <a16:creationId xmlns="" xmlns:a16="http://schemas.microsoft.com/office/drawing/2014/main" id="{9E18372F-4F65-46D1-8FF7-45449FD08BB4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714" name="TextBox 1">
          <a:extLst>
            <a:ext uri="{FF2B5EF4-FFF2-40B4-BE49-F238E27FC236}">
              <a16:creationId xmlns="" xmlns:a16="http://schemas.microsoft.com/office/drawing/2014/main" id="{4CD8C9EA-B75E-4EF6-B457-C383CBBD99DA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15" name="TextBox 1">
          <a:extLst>
            <a:ext uri="{FF2B5EF4-FFF2-40B4-BE49-F238E27FC236}">
              <a16:creationId xmlns="" xmlns:a16="http://schemas.microsoft.com/office/drawing/2014/main" id="{8BE6C7DD-5344-468F-92D3-CF055147826C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16" name="TextBox 1">
          <a:extLst>
            <a:ext uri="{FF2B5EF4-FFF2-40B4-BE49-F238E27FC236}">
              <a16:creationId xmlns="" xmlns:a16="http://schemas.microsoft.com/office/drawing/2014/main" id="{AEE9B00C-01B0-4D09-8A3F-445C5844BB91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717" name="TextBox 1">
          <a:extLst>
            <a:ext uri="{FF2B5EF4-FFF2-40B4-BE49-F238E27FC236}">
              <a16:creationId xmlns="" xmlns:a16="http://schemas.microsoft.com/office/drawing/2014/main" id="{E8B54DC1-3432-4DA5-9276-EBBCB25D6E1B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18" name="TextBox 1">
          <a:extLst>
            <a:ext uri="{FF2B5EF4-FFF2-40B4-BE49-F238E27FC236}">
              <a16:creationId xmlns="" xmlns:a16="http://schemas.microsoft.com/office/drawing/2014/main" id="{12DBFAF2-C879-43E2-A50E-BD60D402A110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19" name="TextBox 1">
          <a:extLst>
            <a:ext uri="{FF2B5EF4-FFF2-40B4-BE49-F238E27FC236}">
              <a16:creationId xmlns="" xmlns:a16="http://schemas.microsoft.com/office/drawing/2014/main" id="{5A120EAD-607B-422A-8EFD-D1F32510E713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720" name="TextBox 1">
          <a:extLst>
            <a:ext uri="{FF2B5EF4-FFF2-40B4-BE49-F238E27FC236}">
              <a16:creationId xmlns="" xmlns:a16="http://schemas.microsoft.com/office/drawing/2014/main" id="{F70B8C93-469B-4D39-809D-13CFEA85D565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21" name="TextBox 1">
          <a:extLst>
            <a:ext uri="{FF2B5EF4-FFF2-40B4-BE49-F238E27FC236}">
              <a16:creationId xmlns="" xmlns:a16="http://schemas.microsoft.com/office/drawing/2014/main" id="{85BE1650-9FFB-4827-A304-2F3DCAB5223B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22" name="TextBox 1">
          <a:extLst>
            <a:ext uri="{FF2B5EF4-FFF2-40B4-BE49-F238E27FC236}">
              <a16:creationId xmlns="" xmlns:a16="http://schemas.microsoft.com/office/drawing/2014/main" id="{E16C5285-F655-43B8-96F9-9D0232C47288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723" name="TextBox 1">
          <a:extLst>
            <a:ext uri="{FF2B5EF4-FFF2-40B4-BE49-F238E27FC236}">
              <a16:creationId xmlns="" xmlns:a16="http://schemas.microsoft.com/office/drawing/2014/main" id="{1C61808A-4D61-45E4-8CEC-5501534C73AB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24" name="TextBox 1">
          <a:extLst>
            <a:ext uri="{FF2B5EF4-FFF2-40B4-BE49-F238E27FC236}">
              <a16:creationId xmlns="" xmlns:a16="http://schemas.microsoft.com/office/drawing/2014/main" id="{2D303AB5-16CD-40D4-B62D-55D127EFD8E1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8172"/>
    <xdr:sp macro="" textlink="">
      <xdr:nvSpPr>
        <xdr:cNvPr id="2725" name="TextBox 1">
          <a:extLst>
            <a:ext uri="{FF2B5EF4-FFF2-40B4-BE49-F238E27FC236}">
              <a16:creationId xmlns="" xmlns:a16="http://schemas.microsoft.com/office/drawing/2014/main" id="{230C20F5-76AF-4C64-A278-4ABD6BE6B162}"/>
            </a:ext>
          </a:extLst>
        </xdr:cNvPr>
        <xdr:cNvSpPr txBox="1"/>
      </xdr:nvSpPr>
      <xdr:spPr>
        <a:xfrm>
          <a:off x="2305050" y="12075795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26" name="TextBox 1">
          <a:extLst>
            <a:ext uri="{FF2B5EF4-FFF2-40B4-BE49-F238E27FC236}">
              <a16:creationId xmlns="" xmlns:a16="http://schemas.microsoft.com/office/drawing/2014/main" id="{59D8EA87-4C68-4B18-82C2-ADA4C9DE282A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727" name="TextBox 1">
          <a:extLst>
            <a:ext uri="{FF2B5EF4-FFF2-40B4-BE49-F238E27FC236}">
              <a16:creationId xmlns="" xmlns:a16="http://schemas.microsoft.com/office/drawing/2014/main" id="{B8596FFB-6B75-4D7B-9474-72CB41C35C3C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28" name="TextBox 1">
          <a:extLst>
            <a:ext uri="{FF2B5EF4-FFF2-40B4-BE49-F238E27FC236}">
              <a16:creationId xmlns="" xmlns:a16="http://schemas.microsoft.com/office/drawing/2014/main" id="{CE06E66F-AE95-4698-B902-5F2A322E5ED2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8172"/>
    <xdr:sp macro="" textlink="">
      <xdr:nvSpPr>
        <xdr:cNvPr id="2729" name="TextBox 1">
          <a:extLst>
            <a:ext uri="{FF2B5EF4-FFF2-40B4-BE49-F238E27FC236}">
              <a16:creationId xmlns="" xmlns:a16="http://schemas.microsoft.com/office/drawing/2014/main" id="{250F316F-3605-4CDA-8837-A95B52009053}"/>
            </a:ext>
          </a:extLst>
        </xdr:cNvPr>
        <xdr:cNvSpPr txBox="1"/>
      </xdr:nvSpPr>
      <xdr:spPr>
        <a:xfrm>
          <a:off x="2305050" y="12075795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30" name="TextBox 1">
          <a:extLst>
            <a:ext uri="{FF2B5EF4-FFF2-40B4-BE49-F238E27FC236}">
              <a16:creationId xmlns="" xmlns:a16="http://schemas.microsoft.com/office/drawing/2014/main" id="{2A841B17-7909-43AA-A42B-1440A73CC843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731" name="TextBox 1">
          <a:extLst>
            <a:ext uri="{FF2B5EF4-FFF2-40B4-BE49-F238E27FC236}">
              <a16:creationId xmlns="" xmlns:a16="http://schemas.microsoft.com/office/drawing/2014/main" id="{93C6B7DA-2FED-4180-AA49-E6021052C73A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32" name="TextBox 1">
          <a:extLst>
            <a:ext uri="{FF2B5EF4-FFF2-40B4-BE49-F238E27FC236}">
              <a16:creationId xmlns="" xmlns:a16="http://schemas.microsoft.com/office/drawing/2014/main" id="{B1F4FCBA-0519-49EB-9E3F-A0EDA779BAEA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33" name="TextBox 1">
          <a:extLst>
            <a:ext uri="{FF2B5EF4-FFF2-40B4-BE49-F238E27FC236}">
              <a16:creationId xmlns="" xmlns:a16="http://schemas.microsoft.com/office/drawing/2014/main" id="{0D1689AA-E7BE-4A10-8F26-98B50A91EC87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734" name="TextBox 1">
          <a:extLst>
            <a:ext uri="{FF2B5EF4-FFF2-40B4-BE49-F238E27FC236}">
              <a16:creationId xmlns="" xmlns:a16="http://schemas.microsoft.com/office/drawing/2014/main" id="{7688F99C-5B8F-46BC-8384-F6FB017BBD49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35" name="TextBox 1">
          <a:extLst>
            <a:ext uri="{FF2B5EF4-FFF2-40B4-BE49-F238E27FC236}">
              <a16:creationId xmlns="" xmlns:a16="http://schemas.microsoft.com/office/drawing/2014/main" id="{0C2A50A5-3619-4F09-9C03-426A993F3435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36" name="TextBox 1">
          <a:extLst>
            <a:ext uri="{FF2B5EF4-FFF2-40B4-BE49-F238E27FC236}">
              <a16:creationId xmlns="" xmlns:a16="http://schemas.microsoft.com/office/drawing/2014/main" id="{1BD7A7B1-F7A6-41DE-9CC7-4E42352A9691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737" name="TextBox 1">
          <a:extLst>
            <a:ext uri="{FF2B5EF4-FFF2-40B4-BE49-F238E27FC236}">
              <a16:creationId xmlns="" xmlns:a16="http://schemas.microsoft.com/office/drawing/2014/main" id="{99C36DB9-AD0A-444D-81F1-35D06E04D181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38" name="TextBox 1">
          <a:extLst>
            <a:ext uri="{FF2B5EF4-FFF2-40B4-BE49-F238E27FC236}">
              <a16:creationId xmlns="" xmlns:a16="http://schemas.microsoft.com/office/drawing/2014/main" id="{3AC9F03A-89C4-4C47-A953-868B573E8174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39" name="TextBox 1">
          <a:extLst>
            <a:ext uri="{FF2B5EF4-FFF2-40B4-BE49-F238E27FC236}">
              <a16:creationId xmlns="" xmlns:a16="http://schemas.microsoft.com/office/drawing/2014/main" id="{B37A4EA0-86B6-4C7A-84F6-837D0B6713F6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740" name="TextBox 1">
          <a:extLst>
            <a:ext uri="{FF2B5EF4-FFF2-40B4-BE49-F238E27FC236}">
              <a16:creationId xmlns="" xmlns:a16="http://schemas.microsoft.com/office/drawing/2014/main" id="{EC7055A9-D6D1-434C-9C86-A55B3CA83148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41" name="TextBox 1">
          <a:extLst>
            <a:ext uri="{FF2B5EF4-FFF2-40B4-BE49-F238E27FC236}">
              <a16:creationId xmlns="" xmlns:a16="http://schemas.microsoft.com/office/drawing/2014/main" id="{283F935E-02CA-4BA5-B67E-AFBDA1095AE6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42" name="TextBox 1">
          <a:extLst>
            <a:ext uri="{FF2B5EF4-FFF2-40B4-BE49-F238E27FC236}">
              <a16:creationId xmlns="" xmlns:a16="http://schemas.microsoft.com/office/drawing/2014/main" id="{1896534A-F23F-43B1-8478-5E7C83BBA54A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743" name="TextBox 1">
          <a:extLst>
            <a:ext uri="{FF2B5EF4-FFF2-40B4-BE49-F238E27FC236}">
              <a16:creationId xmlns="" xmlns:a16="http://schemas.microsoft.com/office/drawing/2014/main" id="{D6A6E73F-AD15-4D1C-97AB-3406F74A2959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44" name="TextBox 1">
          <a:extLst>
            <a:ext uri="{FF2B5EF4-FFF2-40B4-BE49-F238E27FC236}">
              <a16:creationId xmlns="" xmlns:a16="http://schemas.microsoft.com/office/drawing/2014/main" id="{13195B31-DDBB-4B66-9008-8C8E1AE22518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45" name="TextBox 1">
          <a:extLst>
            <a:ext uri="{FF2B5EF4-FFF2-40B4-BE49-F238E27FC236}">
              <a16:creationId xmlns="" xmlns:a16="http://schemas.microsoft.com/office/drawing/2014/main" id="{3746E0E7-F536-4F5F-BD74-CFF487F76943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746" name="TextBox 1">
          <a:extLst>
            <a:ext uri="{FF2B5EF4-FFF2-40B4-BE49-F238E27FC236}">
              <a16:creationId xmlns="" xmlns:a16="http://schemas.microsoft.com/office/drawing/2014/main" id="{9143F1AA-E1AD-4561-AC1B-7F65C76D99DA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47" name="TextBox 1">
          <a:extLst>
            <a:ext uri="{FF2B5EF4-FFF2-40B4-BE49-F238E27FC236}">
              <a16:creationId xmlns="" xmlns:a16="http://schemas.microsoft.com/office/drawing/2014/main" id="{C0F1DB91-060F-45C2-B68F-026F84E934EA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8172"/>
    <xdr:sp macro="" textlink="">
      <xdr:nvSpPr>
        <xdr:cNvPr id="2748" name="TextBox 1">
          <a:extLst>
            <a:ext uri="{FF2B5EF4-FFF2-40B4-BE49-F238E27FC236}">
              <a16:creationId xmlns="" xmlns:a16="http://schemas.microsoft.com/office/drawing/2014/main" id="{8EB01206-8F52-4487-AEC4-8B522518CFFA}"/>
            </a:ext>
          </a:extLst>
        </xdr:cNvPr>
        <xdr:cNvSpPr txBox="1"/>
      </xdr:nvSpPr>
      <xdr:spPr>
        <a:xfrm>
          <a:off x="2305050" y="12075795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59419"/>
    <xdr:sp macro="" textlink="">
      <xdr:nvSpPr>
        <xdr:cNvPr id="2749" name="TextBox 1">
          <a:extLst>
            <a:ext uri="{FF2B5EF4-FFF2-40B4-BE49-F238E27FC236}">
              <a16:creationId xmlns="" xmlns:a16="http://schemas.microsoft.com/office/drawing/2014/main" id="{18BD3415-9C3B-49BF-9F5C-75D7551291FA}"/>
            </a:ext>
          </a:extLst>
        </xdr:cNvPr>
        <xdr:cNvSpPr txBox="1"/>
      </xdr:nvSpPr>
      <xdr:spPr>
        <a:xfrm>
          <a:off x="2305050" y="12075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313</xdr:row>
      <xdr:rowOff>0</xdr:rowOff>
    </xdr:from>
    <xdr:ext cx="194454" cy="365776"/>
    <xdr:sp macro="" textlink="">
      <xdr:nvSpPr>
        <xdr:cNvPr id="2750" name="TextBox 1">
          <a:extLst>
            <a:ext uri="{FF2B5EF4-FFF2-40B4-BE49-F238E27FC236}">
              <a16:creationId xmlns="" xmlns:a16="http://schemas.microsoft.com/office/drawing/2014/main" id="{599F8B96-05DA-4E0F-801B-3D75307E1A34}"/>
            </a:ext>
          </a:extLst>
        </xdr:cNvPr>
        <xdr:cNvSpPr txBox="1"/>
      </xdr:nvSpPr>
      <xdr:spPr>
        <a:xfrm>
          <a:off x="2305050" y="12075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75008" cy="311803"/>
    <xdr:sp macro="" textlink="">
      <xdr:nvSpPr>
        <xdr:cNvPr id="2751" name="TextBox 1">
          <a:extLst>
            <a:ext uri="{FF2B5EF4-FFF2-40B4-BE49-F238E27FC236}">
              <a16:creationId xmlns="" xmlns:a16="http://schemas.microsoft.com/office/drawing/2014/main" id="{7B3045B2-054F-4B21-9875-F9048A95F252}"/>
            </a:ext>
          </a:extLst>
        </xdr:cNvPr>
        <xdr:cNvSpPr txBox="1"/>
      </xdr:nvSpPr>
      <xdr:spPr>
        <a:xfrm>
          <a:off x="2305050" y="132187950"/>
          <a:ext cx="175008" cy="3118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75008" cy="310174"/>
    <xdr:sp macro="" textlink="">
      <xdr:nvSpPr>
        <xdr:cNvPr id="2752" name="TextBox 1">
          <a:extLst>
            <a:ext uri="{FF2B5EF4-FFF2-40B4-BE49-F238E27FC236}">
              <a16:creationId xmlns="" xmlns:a16="http://schemas.microsoft.com/office/drawing/2014/main" id="{8DEE0BEB-00B8-428B-802F-143338B1E768}"/>
            </a:ext>
          </a:extLst>
        </xdr:cNvPr>
        <xdr:cNvSpPr txBox="1"/>
      </xdr:nvSpPr>
      <xdr:spPr>
        <a:xfrm>
          <a:off x="2305050" y="132187950"/>
          <a:ext cx="175008" cy="310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75008" cy="310174"/>
    <xdr:sp macro="" textlink="">
      <xdr:nvSpPr>
        <xdr:cNvPr id="2753" name="TextBox 1">
          <a:extLst>
            <a:ext uri="{FF2B5EF4-FFF2-40B4-BE49-F238E27FC236}">
              <a16:creationId xmlns="" xmlns:a16="http://schemas.microsoft.com/office/drawing/2014/main" id="{BA776553-EA91-43A6-B73A-4691DBABD14D}"/>
            </a:ext>
          </a:extLst>
        </xdr:cNvPr>
        <xdr:cNvSpPr txBox="1"/>
      </xdr:nvSpPr>
      <xdr:spPr>
        <a:xfrm>
          <a:off x="2305050" y="132187950"/>
          <a:ext cx="175008" cy="310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8172"/>
    <xdr:sp macro="" textlink="">
      <xdr:nvSpPr>
        <xdr:cNvPr id="2754" name="TextBox 1">
          <a:extLst>
            <a:ext uri="{FF2B5EF4-FFF2-40B4-BE49-F238E27FC236}">
              <a16:creationId xmlns="" xmlns:a16="http://schemas.microsoft.com/office/drawing/2014/main" id="{FA5C884D-6933-4EF2-BE13-2764FD93B2D6}"/>
            </a:ext>
          </a:extLst>
        </xdr:cNvPr>
        <xdr:cNvSpPr txBox="1"/>
      </xdr:nvSpPr>
      <xdr:spPr>
        <a:xfrm>
          <a:off x="2305050" y="13218795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55" name="TextBox 1">
          <a:extLst>
            <a:ext uri="{FF2B5EF4-FFF2-40B4-BE49-F238E27FC236}">
              <a16:creationId xmlns="" xmlns:a16="http://schemas.microsoft.com/office/drawing/2014/main" id="{EADFEDBC-81BB-484C-B21C-A8D3C9560568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756" name="TextBox 1">
          <a:extLst>
            <a:ext uri="{FF2B5EF4-FFF2-40B4-BE49-F238E27FC236}">
              <a16:creationId xmlns="" xmlns:a16="http://schemas.microsoft.com/office/drawing/2014/main" id="{A77A80BD-B28B-466A-A564-A2D033F7C230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57" name="TextBox 1">
          <a:extLst>
            <a:ext uri="{FF2B5EF4-FFF2-40B4-BE49-F238E27FC236}">
              <a16:creationId xmlns="" xmlns:a16="http://schemas.microsoft.com/office/drawing/2014/main" id="{947CE622-063A-4C38-A49E-E697E1DEC662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58" name="TextBox 1">
          <a:extLst>
            <a:ext uri="{FF2B5EF4-FFF2-40B4-BE49-F238E27FC236}">
              <a16:creationId xmlns="" xmlns:a16="http://schemas.microsoft.com/office/drawing/2014/main" id="{5ED3D6E8-FE5C-427F-98BC-29C31E4B4873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759" name="TextBox 1">
          <a:extLst>
            <a:ext uri="{FF2B5EF4-FFF2-40B4-BE49-F238E27FC236}">
              <a16:creationId xmlns="" xmlns:a16="http://schemas.microsoft.com/office/drawing/2014/main" id="{DE5EFA4F-5CFE-48E3-9FDD-457A30E2559E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60" name="TextBox 1">
          <a:extLst>
            <a:ext uri="{FF2B5EF4-FFF2-40B4-BE49-F238E27FC236}">
              <a16:creationId xmlns="" xmlns:a16="http://schemas.microsoft.com/office/drawing/2014/main" id="{5BD34B55-FE96-4556-8E7F-D90F8C0BFEC2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61" name="TextBox 1">
          <a:extLst>
            <a:ext uri="{FF2B5EF4-FFF2-40B4-BE49-F238E27FC236}">
              <a16:creationId xmlns="" xmlns:a16="http://schemas.microsoft.com/office/drawing/2014/main" id="{C92B1B9A-858D-4F53-A91A-5B6E2197D4EA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762" name="TextBox 1">
          <a:extLst>
            <a:ext uri="{FF2B5EF4-FFF2-40B4-BE49-F238E27FC236}">
              <a16:creationId xmlns="" xmlns:a16="http://schemas.microsoft.com/office/drawing/2014/main" id="{5614CA79-BB28-4224-B39A-8BE89A27F63C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63" name="TextBox 1">
          <a:extLst>
            <a:ext uri="{FF2B5EF4-FFF2-40B4-BE49-F238E27FC236}">
              <a16:creationId xmlns="" xmlns:a16="http://schemas.microsoft.com/office/drawing/2014/main" id="{7846CFFD-4140-41C4-B951-BEF17D8FCA8B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8172"/>
    <xdr:sp macro="" textlink="">
      <xdr:nvSpPr>
        <xdr:cNvPr id="2764" name="TextBox 1">
          <a:extLst>
            <a:ext uri="{FF2B5EF4-FFF2-40B4-BE49-F238E27FC236}">
              <a16:creationId xmlns="" xmlns:a16="http://schemas.microsoft.com/office/drawing/2014/main" id="{814BFD5E-9485-47F9-9D43-C8A352FABE71}"/>
            </a:ext>
          </a:extLst>
        </xdr:cNvPr>
        <xdr:cNvSpPr txBox="1"/>
      </xdr:nvSpPr>
      <xdr:spPr>
        <a:xfrm>
          <a:off x="2305050" y="13218795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65" name="TextBox 1">
          <a:extLst>
            <a:ext uri="{FF2B5EF4-FFF2-40B4-BE49-F238E27FC236}">
              <a16:creationId xmlns="" xmlns:a16="http://schemas.microsoft.com/office/drawing/2014/main" id="{C20F60D6-3114-46C1-BE86-EF90743CFE31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766" name="TextBox 1">
          <a:extLst>
            <a:ext uri="{FF2B5EF4-FFF2-40B4-BE49-F238E27FC236}">
              <a16:creationId xmlns="" xmlns:a16="http://schemas.microsoft.com/office/drawing/2014/main" id="{08A795DF-9A68-4ADB-9423-52E18CD65B34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67" name="TextBox 1">
          <a:extLst>
            <a:ext uri="{FF2B5EF4-FFF2-40B4-BE49-F238E27FC236}">
              <a16:creationId xmlns="" xmlns:a16="http://schemas.microsoft.com/office/drawing/2014/main" id="{9142E8B9-AB67-4084-B1EF-5B4A1FF0714F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68" name="TextBox 1">
          <a:extLst>
            <a:ext uri="{FF2B5EF4-FFF2-40B4-BE49-F238E27FC236}">
              <a16:creationId xmlns="" xmlns:a16="http://schemas.microsoft.com/office/drawing/2014/main" id="{04332517-B480-4435-95BF-B98992266A23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769" name="TextBox 1">
          <a:extLst>
            <a:ext uri="{FF2B5EF4-FFF2-40B4-BE49-F238E27FC236}">
              <a16:creationId xmlns="" xmlns:a16="http://schemas.microsoft.com/office/drawing/2014/main" id="{4FD79C2E-42E5-4542-9C18-47F6480B07A0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70" name="TextBox 1">
          <a:extLst>
            <a:ext uri="{FF2B5EF4-FFF2-40B4-BE49-F238E27FC236}">
              <a16:creationId xmlns="" xmlns:a16="http://schemas.microsoft.com/office/drawing/2014/main" id="{7E7B54FF-84C8-46A2-8AA2-9E74C0F77853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71" name="TextBox 1">
          <a:extLst>
            <a:ext uri="{FF2B5EF4-FFF2-40B4-BE49-F238E27FC236}">
              <a16:creationId xmlns="" xmlns:a16="http://schemas.microsoft.com/office/drawing/2014/main" id="{644D9CE5-65EA-472F-9715-2C46738EE458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772" name="TextBox 1">
          <a:extLst>
            <a:ext uri="{FF2B5EF4-FFF2-40B4-BE49-F238E27FC236}">
              <a16:creationId xmlns="" xmlns:a16="http://schemas.microsoft.com/office/drawing/2014/main" id="{43F30ACB-2AE2-4910-8F2F-85F94C5BB095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73" name="TextBox 1">
          <a:extLst>
            <a:ext uri="{FF2B5EF4-FFF2-40B4-BE49-F238E27FC236}">
              <a16:creationId xmlns="" xmlns:a16="http://schemas.microsoft.com/office/drawing/2014/main" id="{509D6DCC-2BB3-4D6E-A8B7-E3B9C7A4C2A9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8172"/>
    <xdr:sp macro="" textlink="">
      <xdr:nvSpPr>
        <xdr:cNvPr id="2774" name="TextBox 1">
          <a:extLst>
            <a:ext uri="{FF2B5EF4-FFF2-40B4-BE49-F238E27FC236}">
              <a16:creationId xmlns="" xmlns:a16="http://schemas.microsoft.com/office/drawing/2014/main" id="{8B7C3C20-6373-45D9-8A03-813A18F73438}"/>
            </a:ext>
          </a:extLst>
        </xdr:cNvPr>
        <xdr:cNvSpPr txBox="1"/>
      </xdr:nvSpPr>
      <xdr:spPr>
        <a:xfrm>
          <a:off x="2305050" y="13218795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75" name="TextBox 1">
          <a:extLst>
            <a:ext uri="{FF2B5EF4-FFF2-40B4-BE49-F238E27FC236}">
              <a16:creationId xmlns="" xmlns:a16="http://schemas.microsoft.com/office/drawing/2014/main" id="{4855C32F-24A5-4A2E-BEE6-6198D5B8A518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776" name="TextBox 1">
          <a:extLst>
            <a:ext uri="{FF2B5EF4-FFF2-40B4-BE49-F238E27FC236}">
              <a16:creationId xmlns="" xmlns:a16="http://schemas.microsoft.com/office/drawing/2014/main" id="{AC23F62B-A5C5-42B1-978B-79D3CD1E6481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77" name="TextBox 1">
          <a:extLst>
            <a:ext uri="{FF2B5EF4-FFF2-40B4-BE49-F238E27FC236}">
              <a16:creationId xmlns="" xmlns:a16="http://schemas.microsoft.com/office/drawing/2014/main" id="{B2CE75C8-615E-422C-9D17-79C583A41985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78" name="TextBox 1">
          <a:extLst>
            <a:ext uri="{FF2B5EF4-FFF2-40B4-BE49-F238E27FC236}">
              <a16:creationId xmlns="" xmlns:a16="http://schemas.microsoft.com/office/drawing/2014/main" id="{8B93DA10-C59B-41BD-B8D8-E9CF48A3B3A2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779" name="TextBox 1">
          <a:extLst>
            <a:ext uri="{FF2B5EF4-FFF2-40B4-BE49-F238E27FC236}">
              <a16:creationId xmlns="" xmlns:a16="http://schemas.microsoft.com/office/drawing/2014/main" id="{025B3E7E-F81A-46D2-A7E6-E4EE1EEA4469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80" name="TextBox 1">
          <a:extLst>
            <a:ext uri="{FF2B5EF4-FFF2-40B4-BE49-F238E27FC236}">
              <a16:creationId xmlns="" xmlns:a16="http://schemas.microsoft.com/office/drawing/2014/main" id="{543BCA91-628C-4933-B80A-534FB5663F24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81" name="TextBox 1">
          <a:extLst>
            <a:ext uri="{FF2B5EF4-FFF2-40B4-BE49-F238E27FC236}">
              <a16:creationId xmlns="" xmlns:a16="http://schemas.microsoft.com/office/drawing/2014/main" id="{B8EFFE0E-BDF4-457D-972B-F3078593FF82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782" name="TextBox 1">
          <a:extLst>
            <a:ext uri="{FF2B5EF4-FFF2-40B4-BE49-F238E27FC236}">
              <a16:creationId xmlns="" xmlns:a16="http://schemas.microsoft.com/office/drawing/2014/main" id="{4D34938F-7D5B-4151-B1CF-ED4A49A5E8C3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83" name="TextBox 1">
          <a:extLst>
            <a:ext uri="{FF2B5EF4-FFF2-40B4-BE49-F238E27FC236}">
              <a16:creationId xmlns="" xmlns:a16="http://schemas.microsoft.com/office/drawing/2014/main" id="{40D42B83-051A-496C-917B-B4218BB97332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8172"/>
    <xdr:sp macro="" textlink="">
      <xdr:nvSpPr>
        <xdr:cNvPr id="2784" name="TextBox 1">
          <a:extLst>
            <a:ext uri="{FF2B5EF4-FFF2-40B4-BE49-F238E27FC236}">
              <a16:creationId xmlns="" xmlns:a16="http://schemas.microsoft.com/office/drawing/2014/main" id="{CFDD8D27-74D2-4BF1-A019-E3C55AAB2B02}"/>
            </a:ext>
          </a:extLst>
        </xdr:cNvPr>
        <xdr:cNvSpPr txBox="1"/>
      </xdr:nvSpPr>
      <xdr:spPr>
        <a:xfrm>
          <a:off x="2305050" y="13218795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85" name="TextBox 1">
          <a:extLst>
            <a:ext uri="{FF2B5EF4-FFF2-40B4-BE49-F238E27FC236}">
              <a16:creationId xmlns="" xmlns:a16="http://schemas.microsoft.com/office/drawing/2014/main" id="{5690E2E0-ABB4-4623-9995-0DEC2C40EC86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786" name="TextBox 1">
          <a:extLst>
            <a:ext uri="{FF2B5EF4-FFF2-40B4-BE49-F238E27FC236}">
              <a16:creationId xmlns="" xmlns:a16="http://schemas.microsoft.com/office/drawing/2014/main" id="{F909FAA3-0EFA-44C9-AB09-694CDE08E099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87" name="TextBox 1">
          <a:extLst>
            <a:ext uri="{FF2B5EF4-FFF2-40B4-BE49-F238E27FC236}">
              <a16:creationId xmlns="" xmlns:a16="http://schemas.microsoft.com/office/drawing/2014/main" id="{842CD1E0-AF3E-497A-A1A4-00E12D6243C6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88" name="TextBox 1">
          <a:extLst>
            <a:ext uri="{FF2B5EF4-FFF2-40B4-BE49-F238E27FC236}">
              <a16:creationId xmlns="" xmlns:a16="http://schemas.microsoft.com/office/drawing/2014/main" id="{AF5F5600-2921-489A-8F2A-A7C85EB952ED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789" name="TextBox 1">
          <a:extLst>
            <a:ext uri="{FF2B5EF4-FFF2-40B4-BE49-F238E27FC236}">
              <a16:creationId xmlns="" xmlns:a16="http://schemas.microsoft.com/office/drawing/2014/main" id="{1D8E98E2-B277-496A-BB85-1BFD111E2327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90" name="TextBox 1">
          <a:extLst>
            <a:ext uri="{FF2B5EF4-FFF2-40B4-BE49-F238E27FC236}">
              <a16:creationId xmlns="" xmlns:a16="http://schemas.microsoft.com/office/drawing/2014/main" id="{AFC6E5CF-CB5F-4BE5-9150-7D7F9A8DEE59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91" name="TextBox 1">
          <a:extLst>
            <a:ext uri="{FF2B5EF4-FFF2-40B4-BE49-F238E27FC236}">
              <a16:creationId xmlns="" xmlns:a16="http://schemas.microsoft.com/office/drawing/2014/main" id="{8BBE6D45-9AAE-421E-AD54-7CBFF9A650C3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792" name="TextBox 1">
          <a:extLst>
            <a:ext uri="{FF2B5EF4-FFF2-40B4-BE49-F238E27FC236}">
              <a16:creationId xmlns="" xmlns:a16="http://schemas.microsoft.com/office/drawing/2014/main" id="{2BAC7E34-03A2-417B-B58D-2CC189D8BAFA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93" name="TextBox 1">
          <a:extLst>
            <a:ext uri="{FF2B5EF4-FFF2-40B4-BE49-F238E27FC236}">
              <a16:creationId xmlns="" xmlns:a16="http://schemas.microsoft.com/office/drawing/2014/main" id="{EDF4006B-E689-45AB-BDA7-A50B92C1D111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94" name="TextBox 1">
          <a:extLst>
            <a:ext uri="{FF2B5EF4-FFF2-40B4-BE49-F238E27FC236}">
              <a16:creationId xmlns="" xmlns:a16="http://schemas.microsoft.com/office/drawing/2014/main" id="{F13D90BB-E849-4BB0-9126-BFFC823AC494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795" name="TextBox 1">
          <a:extLst>
            <a:ext uri="{FF2B5EF4-FFF2-40B4-BE49-F238E27FC236}">
              <a16:creationId xmlns="" xmlns:a16="http://schemas.microsoft.com/office/drawing/2014/main" id="{75E52BA6-CFB6-4C46-A17C-344DFAE5B2B1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96" name="TextBox 1">
          <a:extLst>
            <a:ext uri="{FF2B5EF4-FFF2-40B4-BE49-F238E27FC236}">
              <a16:creationId xmlns="" xmlns:a16="http://schemas.microsoft.com/office/drawing/2014/main" id="{E205316B-A456-46B6-9EFB-914CD33B0539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97" name="TextBox 1">
          <a:extLst>
            <a:ext uri="{FF2B5EF4-FFF2-40B4-BE49-F238E27FC236}">
              <a16:creationId xmlns="" xmlns:a16="http://schemas.microsoft.com/office/drawing/2014/main" id="{5DD07171-3002-4023-A93E-7C9926820B04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798" name="TextBox 1">
          <a:extLst>
            <a:ext uri="{FF2B5EF4-FFF2-40B4-BE49-F238E27FC236}">
              <a16:creationId xmlns="" xmlns:a16="http://schemas.microsoft.com/office/drawing/2014/main" id="{577A512E-6A36-41C9-A6F1-D18F43584774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799" name="TextBox 1">
          <a:extLst>
            <a:ext uri="{FF2B5EF4-FFF2-40B4-BE49-F238E27FC236}">
              <a16:creationId xmlns="" xmlns:a16="http://schemas.microsoft.com/office/drawing/2014/main" id="{A751A5A8-9314-4091-B0D4-5338F7C90F96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800" name="TextBox 1">
          <a:extLst>
            <a:ext uri="{FF2B5EF4-FFF2-40B4-BE49-F238E27FC236}">
              <a16:creationId xmlns="" xmlns:a16="http://schemas.microsoft.com/office/drawing/2014/main" id="{D251A019-CDC8-4D96-AAD3-046840916C3B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801" name="TextBox 1">
          <a:extLst>
            <a:ext uri="{FF2B5EF4-FFF2-40B4-BE49-F238E27FC236}">
              <a16:creationId xmlns="" xmlns:a16="http://schemas.microsoft.com/office/drawing/2014/main" id="{ACBE37A3-D09A-499D-B201-518693C5E09E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802" name="TextBox 1">
          <a:extLst>
            <a:ext uri="{FF2B5EF4-FFF2-40B4-BE49-F238E27FC236}">
              <a16:creationId xmlns="" xmlns:a16="http://schemas.microsoft.com/office/drawing/2014/main" id="{8AA3D887-56E0-41F0-9481-0E9930E373FA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803" name="TextBox 1">
          <a:extLst>
            <a:ext uri="{FF2B5EF4-FFF2-40B4-BE49-F238E27FC236}">
              <a16:creationId xmlns="" xmlns:a16="http://schemas.microsoft.com/office/drawing/2014/main" id="{0E63DBF1-EA21-4116-963B-EBB97995F436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804" name="TextBox 1">
          <a:extLst>
            <a:ext uri="{FF2B5EF4-FFF2-40B4-BE49-F238E27FC236}">
              <a16:creationId xmlns="" xmlns:a16="http://schemas.microsoft.com/office/drawing/2014/main" id="{5A681D6B-A8CE-4337-9283-62AF0BEEDD1F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805" name="TextBox 1">
          <a:extLst>
            <a:ext uri="{FF2B5EF4-FFF2-40B4-BE49-F238E27FC236}">
              <a16:creationId xmlns="" xmlns:a16="http://schemas.microsoft.com/office/drawing/2014/main" id="{7B384575-DC4F-4D0E-8E6D-561730C3C42E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806" name="TextBox 1">
          <a:extLst>
            <a:ext uri="{FF2B5EF4-FFF2-40B4-BE49-F238E27FC236}">
              <a16:creationId xmlns="" xmlns:a16="http://schemas.microsoft.com/office/drawing/2014/main" id="{D6230135-8FA6-4BE8-A34B-8C0933CB0B6B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807" name="TextBox 1">
          <a:extLst>
            <a:ext uri="{FF2B5EF4-FFF2-40B4-BE49-F238E27FC236}">
              <a16:creationId xmlns="" xmlns:a16="http://schemas.microsoft.com/office/drawing/2014/main" id="{63C1843A-266A-4646-8CEF-3B93995C05D6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808" name="TextBox 1">
          <a:extLst>
            <a:ext uri="{FF2B5EF4-FFF2-40B4-BE49-F238E27FC236}">
              <a16:creationId xmlns="" xmlns:a16="http://schemas.microsoft.com/office/drawing/2014/main" id="{19CB1065-6F1C-41A6-8F48-A46F27B1F038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8172"/>
    <xdr:sp macro="" textlink="">
      <xdr:nvSpPr>
        <xdr:cNvPr id="2809" name="TextBox 1">
          <a:extLst>
            <a:ext uri="{FF2B5EF4-FFF2-40B4-BE49-F238E27FC236}">
              <a16:creationId xmlns="" xmlns:a16="http://schemas.microsoft.com/office/drawing/2014/main" id="{0BD33A81-6FFE-4D96-8DC7-4B7F3F199114}"/>
            </a:ext>
          </a:extLst>
        </xdr:cNvPr>
        <xdr:cNvSpPr txBox="1"/>
      </xdr:nvSpPr>
      <xdr:spPr>
        <a:xfrm>
          <a:off x="2305050" y="13218795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810" name="TextBox 1">
          <a:extLst>
            <a:ext uri="{FF2B5EF4-FFF2-40B4-BE49-F238E27FC236}">
              <a16:creationId xmlns="" xmlns:a16="http://schemas.microsoft.com/office/drawing/2014/main" id="{3C0752C6-FAEE-4F50-96DE-02F3C5C1605A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811" name="TextBox 1">
          <a:extLst>
            <a:ext uri="{FF2B5EF4-FFF2-40B4-BE49-F238E27FC236}">
              <a16:creationId xmlns="" xmlns:a16="http://schemas.microsoft.com/office/drawing/2014/main" id="{E7F32A90-BA32-46E7-BE4C-086508E49BAF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812" name="TextBox 1">
          <a:extLst>
            <a:ext uri="{FF2B5EF4-FFF2-40B4-BE49-F238E27FC236}">
              <a16:creationId xmlns="" xmlns:a16="http://schemas.microsoft.com/office/drawing/2014/main" id="{5B7F74BA-7C54-4ECF-A171-AADB70B9B185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8172"/>
    <xdr:sp macro="" textlink="">
      <xdr:nvSpPr>
        <xdr:cNvPr id="2813" name="TextBox 1">
          <a:extLst>
            <a:ext uri="{FF2B5EF4-FFF2-40B4-BE49-F238E27FC236}">
              <a16:creationId xmlns="" xmlns:a16="http://schemas.microsoft.com/office/drawing/2014/main" id="{19E6B926-73CB-4ED0-9B83-1023EDEA7195}"/>
            </a:ext>
          </a:extLst>
        </xdr:cNvPr>
        <xdr:cNvSpPr txBox="1"/>
      </xdr:nvSpPr>
      <xdr:spPr>
        <a:xfrm>
          <a:off x="2305050" y="13218795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814" name="TextBox 1">
          <a:extLst>
            <a:ext uri="{FF2B5EF4-FFF2-40B4-BE49-F238E27FC236}">
              <a16:creationId xmlns="" xmlns:a16="http://schemas.microsoft.com/office/drawing/2014/main" id="{E1FB4B6C-7281-4D7A-AABE-A96AF5F8C833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815" name="TextBox 1">
          <a:extLst>
            <a:ext uri="{FF2B5EF4-FFF2-40B4-BE49-F238E27FC236}">
              <a16:creationId xmlns="" xmlns:a16="http://schemas.microsoft.com/office/drawing/2014/main" id="{3AA6A81D-8254-49FF-9D87-B58555A77A0A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816" name="TextBox 1">
          <a:extLst>
            <a:ext uri="{FF2B5EF4-FFF2-40B4-BE49-F238E27FC236}">
              <a16:creationId xmlns="" xmlns:a16="http://schemas.microsoft.com/office/drawing/2014/main" id="{CC83644B-9FD3-4649-B596-451FCD339027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817" name="TextBox 1">
          <a:extLst>
            <a:ext uri="{FF2B5EF4-FFF2-40B4-BE49-F238E27FC236}">
              <a16:creationId xmlns="" xmlns:a16="http://schemas.microsoft.com/office/drawing/2014/main" id="{51F538C8-07B9-46E0-9FF0-0D5690A5189D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818" name="TextBox 1">
          <a:extLst>
            <a:ext uri="{FF2B5EF4-FFF2-40B4-BE49-F238E27FC236}">
              <a16:creationId xmlns="" xmlns:a16="http://schemas.microsoft.com/office/drawing/2014/main" id="{E528AB7E-A858-43E7-ADE7-5B7EC375BF3F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819" name="TextBox 1">
          <a:extLst>
            <a:ext uri="{FF2B5EF4-FFF2-40B4-BE49-F238E27FC236}">
              <a16:creationId xmlns="" xmlns:a16="http://schemas.microsoft.com/office/drawing/2014/main" id="{A35CF7E8-8A9E-4C9F-A59A-ECB553CB4249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820" name="TextBox 1">
          <a:extLst>
            <a:ext uri="{FF2B5EF4-FFF2-40B4-BE49-F238E27FC236}">
              <a16:creationId xmlns="" xmlns:a16="http://schemas.microsoft.com/office/drawing/2014/main" id="{F9D3B374-4B74-4DB2-8E42-B8807FBF0179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821" name="TextBox 1">
          <a:extLst>
            <a:ext uri="{FF2B5EF4-FFF2-40B4-BE49-F238E27FC236}">
              <a16:creationId xmlns="" xmlns:a16="http://schemas.microsoft.com/office/drawing/2014/main" id="{4444DD66-94A0-434C-97A5-798CC49905F1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822" name="TextBox 1">
          <a:extLst>
            <a:ext uri="{FF2B5EF4-FFF2-40B4-BE49-F238E27FC236}">
              <a16:creationId xmlns="" xmlns:a16="http://schemas.microsoft.com/office/drawing/2014/main" id="{1F35B078-3556-4FD5-8517-A7C2EF567D4B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823" name="TextBox 1">
          <a:extLst>
            <a:ext uri="{FF2B5EF4-FFF2-40B4-BE49-F238E27FC236}">
              <a16:creationId xmlns="" xmlns:a16="http://schemas.microsoft.com/office/drawing/2014/main" id="{8E803E50-29D5-4579-9344-EE3DDA34C211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824" name="TextBox 1">
          <a:extLst>
            <a:ext uri="{FF2B5EF4-FFF2-40B4-BE49-F238E27FC236}">
              <a16:creationId xmlns="" xmlns:a16="http://schemas.microsoft.com/office/drawing/2014/main" id="{924AC4ED-3E32-4D34-A250-F0F1BD28B7B4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825" name="TextBox 1">
          <a:extLst>
            <a:ext uri="{FF2B5EF4-FFF2-40B4-BE49-F238E27FC236}">
              <a16:creationId xmlns="" xmlns:a16="http://schemas.microsoft.com/office/drawing/2014/main" id="{4FA49320-39AD-46FD-9FEC-A1B90578A7F4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826" name="TextBox 1">
          <a:extLst>
            <a:ext uri="{FF2B5EF4-FFF2-40B4-BE49-F238E27FC236}">
              <a16:creationId xmlns="" xmlns:a16="http://schemas.microsoft.com/office/drawing/2014/main" id="{2C5588E4-1B6B-447F-B7A5-BDC8B29F2F64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827" name="TextBox 1">
          <a:extLst>
            <a:ext uri="{FF2B5EF4-FFF2-40B4-BE49-F238E27FC236}">
              <a16:creationId xmlns="" xmlns:a16="http://schemas.microsoft.com/office/drawing/2014/main" id="{17B1E321-08AD-4321-8787-33F830E6B353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828" name="TextBox 1">
          <a:extLst>
            <a:ext uri="{FF2B5EF4-FFF2-40B4-BE49-F238E27FC236}">
              <a16:creationId xmlns="" xmlns:a16="http://schemas.microsoft.com/office/drawing/2014/main" id="{02F6BEC0-19AE-4406-9749-F02BFFB3C56B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829" name="TextBox 1">
          <a:extLst>
            <a:ext uri="{FF2B5EF4-FFF2-40B4-BE49-F238E27FC236}">
              <a16:creationId xmlns="" xmlns:a16="http://schemas.microsoft.com/office/drawing/2014/main" id="{215AAC36-DCBE-42A1-9A2F-2C93061A9803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830" name="TextBox 1">
          <a:extLst>
            <a:ext uri="{FF2B5EF4-FFF2-40B4-BE49-F238E27FC236}">
              <a16:creationId xmlns="" xmlns:a16="http://schemas.microsoft.com/office/drawing/2014/main" id="{8C1D40B3-9271-4413-A92E-3483DAF32A71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831" name="TextBox 1">
          <a:extLst>
            <a:ext uri="{FF2B5EF4-FFF2-40B4-BE49-F238E27FC236}">
              <a16:creationId xmlns="" xmlns:a16="http://schemas.microsoft.com/office/drawing/2014/main" id="{E9CA42D5-754A-49D2-8096-831917325467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8172"/>
    <xdr:sp macro="" textlink="">
      <xdr:nvSpPr>
        <xdr:cNvPr id="2832" name="TextBox 1">
          <a:extLst>
            <a:ext uri="{FF2B5EF4-FFF2-40B4-BE49-F238E27FC236}">
              <a16:creationId xmlns="" xmlns:a16="http://schemas.microsoft.com/office/drawing/2014/main" id="{910946D8-D582-4419-AAF1-3A1A3C52349E}"/>
            </a:ext>
          </a:extLst>
        </xdr:cNvPr>
        <xdr:cNvSpPr txBox="1"/>
      </xdr:nvSpPr>
      <xdr:spPr>
        <a:xfrm>
          <a:off x="2305050" y="13218795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59419"/>
    <xdr:sp macro="" textlink="">
      <xdr:nvSpPr>
        <xdr:cNvPr id="2833" name="TextBox 1">
          <a:extLst>
            <a:ext uri="{FF2B5EF4-FFF2-40B4-BE49-F238E27FC236}">
              <a16:creationId xmlns="" xmlns:a16="http://schemas.microsoft.com/office/drawing/2014/main" id="{A3E77F8F-C9C9-4671-86EF-05EFD10F0FD6}"/>
            </a:ext>
          </a:extLst>
        </xdr:cNvPr>
        <xdr:cNvSpPr txBox="1"/>
      </xdr:nvSpPr>
      <xdr:spPr>
        <a:xfrm>
          <a:off x="2305050" y="13218795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350</xdr:row>
      <xdr:rowOff>0</xdr:rowOff>
    </xdr:from>
    <xdr:ext cx="194454" cy="365776"/>
    <xdr:sp macro="" textlink="">
      <xdr:nvSpPr>
        <xdr:cNvPr id="2834" name="TextBox 1">
          <a:extLst>
            <a:ext uri="{FF2B5EF4-FFF2-40B4-BE49-F238E27FC236}">
              <a16:creationId xmlns="" xmlns:a16="http://schemas.microsoft.com/office/drawing/2014/main" id="{6D0C0F0C-8FB6-4BCE-9C0C-A20635C5C63A}"/>
            </a:ext>
          </a:extLst>
        </xdr:cNvPr>
        <xdr:cNvSpPr txBox="1"/>
      </xdr:nvSpPr>
      <xdr:spPr>
        <a:xfrm>
          <a:off x="2305050" y="13218795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75008" cy="311803"/>
    <xdr:sp macro="" textlink="">
      <xdr:nvSpPr>
        <xdr:cNvPr id="2835" name="TextBox 1">
          <a:extLst>
            <a:ext uri="{FF2B5EF4-FFF2-40B4-BE49-F238E27FC236}">
              <a16:creationId xmlns="" xmlns:a16="http://schemas.microsoft.com/office/drawing/2014/main" id="{C056CAF4-2431-4EFA-8446-CADB5819FE5B}"/>
            </a:ext>
          </a:extLst>
        </xdr:cNvPr>
        <xdr:cNvSpPr txBox="1"/>
      </xdr:nvSpPr>
      <xdr:spPr>
        <a:xfrm>
          <a:off x="2305050" y="256984500"/>
          <a:ext cx="175008" cy="3118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75008" cy="310174"/>
    <xdr:sp macro="" textlink="">
      <xdr:nvSpPr>
        <xdr:cNvPr id="2836" name="TextBox 1">
          <a:extLst>
            <a:ext uri="{FF2B5EF4-FFF2-40B4-BE49-F238E27FC236}">
              <a16:creationId xmlns="" xmlns:a16="http://schemas.microsoft.com/office/drawing/2014/main" id="{692C5E31-F47F-44B2-BACF-058018CD7114}"/>
            </a:ext>
          </a:extLst>
        </xdr:cNvPr>
        <xdr:cNvSpPr txBox="1"/>
      </xdr:nvSpPr>
      <xdr:spPr>
        <a:xfrm>
          <a:off x="2305050" y="256984500"/>
          <a:ext cx="175008" cy="310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75008" cy="310174"/>
    <xdr:sp macro="" textlink="">
      <xdr:nvSpPr>
        <xdr:cNvPr id="2837" name="TextBox 1">
          <a:extLst>
            <a:ext uri="{FF2B5EF4-FFF2-40B4-BE49-F238E27FC236}">
              <a16:creationId xmlns="" xmlns:a16="http://schemas.microsoft.com/office/drawing/2014/main" id="{F1A77D14-E455-4324-B108-355BA30B826E}"/>
            </a:ext>
          </a:extLst>
        </xdr:cNvPr>
        <xdr:cNvSpPr txBox="1"/>
      </xdr:nvSpPr>
      <xdr:spPr>
        <a:xfrm>
          <a:off x="2305050" y="256984500"/>
          <a:ext cx="175008" cy="310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8172"/>
    <xdr:sp macro="" textlink="">
      <xdr:nvSpPr>
        <xdr:cNvPr id="2838" name="TextBox 1">
          <a:extLst>
            <a:ext uri="{FF2B5EF4-FFF2-40B4-BE49-F238E27FC236}">
              <a16:creationId xmlns="" xmlns:a16="http://schemas.microsoft.com/office/drawing/2014/main" id="{EFFB7E5B-D5B4-48B5-96BE-29334B9E53AA}"/>
            </a:ext>
          </a:extLst>
        </xdr:cNvPr>
        <xdr:cNvSpPr txBox="1"/>
      </xdr:nvSpPr>
      <xdr:spPr>
        <a:xfrm>
          <a:off x="2305050" y="25698450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39" name="TextBox 1">
          <a:extLst>
            <a:ext uri="{FF2B5EF4-FFF2-40B4-BE49-F238E27FC236}">
              <a16:creationId xmlns="" xmlns:a16="http://schemas.microsoft.com/office/drawing/2014/main" id="{F28BEC0A-4DA4-4B02-9A47-B312282E7AF4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840" name="TextBox 1">
          <a:extLst>
            <a:ext uri="{FF2B5EF4-FFF2-40B4-BE49-F238E27FC236}">
              <a16:creationId xmlns="" xmlns:a16="http://schemas.microsoft.com/office/drawing/2014/main" id="{5A4A77A1-E2A3-4A67-B0DE-F9F70B0EB595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41" name="TextBox 1">
          <a:extLst>
            <a:ext uri="{FF2B5EF4-FFF2-40B4-BE49-F238E27FC236}">
              <a16:creationId xmlns="" xmlns:a16="http://schemas.microsoft.com/office/drawing/2014/main" id="{BB19E48E-70C3-4FA8-BD27-FD9B152D81BB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42" name="TextBox 1">
          <a:extLst>
            <a:ext uri="{FF2B5EF4-FFF2-40B4-BE49-F238E27FC236}">
              <a16:creationId xmlns="" xmlns:a16="http://schemas.microsoft.com/office/drawing/2014/main" id="{4137B615-DFDE-4C6B-A1FF-BAE1DB8EB135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843" name="TextBox 1">
          <a:extLst>
            <a:ext uri="{FF2B5EF4-FFF2-40B4-BE49-F238E27FC236}">
              <a16:creationId xmlns="" xmlns:a16="http://schemas.microsoft.com/office/drawing/2014/main" id="{3DD1B8F0-3695-4271-A4B7-6E6FF1EEF212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44" name="TextBox 1">
          <a:extLst>
            <a:ext uri="{FF2B5EF4-FFF2-40B4-BE49-F238E27FC236}">
              <a16:creationId xmlns="" xmlns:a16="http://schemas.microsoft.com/office/drawing/2014/main" id="{9C0F2441-FEC1-47C3-9246-9EBA920331A3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45" name="TextBox 1">
          <a:extLst>
            <a:ext uri="{FF2B5EF4-FFF2-40B4-BE49-F238E27FC236}">
              <a16:creationId xmlns="" xmlns:a16="http://schemas.microsoft.com/office/drawing/2014/main" id="{C7DCC4D6-FBB1-41CE-9BF1-02BB2FE94366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846" name="TextBox 1">
          <a:extLst>
            <a:ext uri="{FF2B5EF4-FFF2-40B4-BE49-F238E27FC236}">
              <a16:creationId xmlns="" xmlns:a16="http://schemas.microsoft.com/office/drawing/2014/main" id="{C1EE08E7-C195-4580-9DAD-6FD7FC33C2F8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47" name="TextBox 1">
          <a:extLst>
            <a:ext uri="{FF2B5EF4-FFF2-40B4-BE49-F238E27FC236}">
              <a16:creationId xmlns="" xmlns:a16="http://schemas.microsoft.com/office/drawing/2014/main" id="{5887CC40-045B-456A-9121-C5347B2DE27C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8172"/>
    <xdr:sp macro="" textlink="">
      <xdr:nvSpPr>
        <xdr:cNvPr id="2848" name="TextBox 1">
          <a:extLst>
            <a:ext uri="{FF2B5EF4-FFF2-40B4-BE49-F238E27FC236}">
              <a16:creationId xmlns="" xmlns:a16="http://schemas.microsoft.com/office/drawing/2014/main" id="{5030E9E3-AB46-4C3D-A7B6-FB64E80C2BCD}"/>
            </a:ext>
          </a:extLst>
        </xdr:cNvPr>
        <xdr:cNvSpPr txBox="1"/>
      </xdr:nvSpPr>
      <xdr:spPr>
        <a:xfrm>
          <a:off x="2305050" y="25698450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49" name="TextBox 1">
          <a:extLst>
            <a:ext uri="{FF2B5EF4-FFF2-40B4-BE49-F238E27FC236}">
              <a16:creationId xmlns="" xmlns:a16="http://schemas.microsoft.com/office/drawing/2014/main" id="{9FBC1CCC-1E6C-4324-83B8-A01172CCE2D0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850" name="TextBox 1">
          <a:extLst>
            <a:ext uri="{FF2B5EF4-FFF2-40B4-BE49-F238E27FC236}">
              <a16:creationId xmlns="" xmlns:a16="http://schemas.microsoft.com/office/drawing/2014/main" id="{A029C86A-1BA6-4C66-81FC-6914DEC792F3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51" name="TextBox 1">
          <a:extLst>
            <a:ext uri="{FF2B5EF4-FFF2-40B4-BE49-F238E27FC236}">
              <a16:creationId xmlns="" xmlns:a16="http://schemas.microsoft.com/office/drawing/2014/main" id="{81E99759-D41A-4DCB-B717-1B5BC1F799F9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52" name="TextBox 1">
          <a:extLst>
            <a:ext uri="{FF2B5EF4-FFF2-40B4-BE49-F238E27FC236}">
              <a16:creationId xmlns="" xmlns:a16="http://schemas.microsoft.com/office/drawing/2014/main" id="{C654C273-B994-459F-BC99-E9FE26C2A152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853" name="TextBox 1">
          <a:extLst>
            <a:ext uri="{FF2B5EF4-FFF2-40B4-BE49-F238E27FC236}">
              <a16:creationId xmlns="" xmlns:a16="http://schemas.microsoft.com/office/drawing/2014/main" id="{C40A9919-B68C-4B50-83F6-16548542A32E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54" name="TextBox 1">
          <a:extLst>
            <a:ext uri="{FF2B5EF4-FFF2-40B4-BE49-F238E27FC236}">
              <a16:creationId xmlns="" xmlns:a16="http://schemas.microsoft.com/office/drawing/2014/main" id="{40FBA664-CE8A-40AF-9C9F-193F9EBEE3F2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55" name="TextBox 1">
          <a:extLst>
            <a:ext uri="{FF2B5EF4-FFF2-40B4-BE49-F238E27FC236}">
              <a16:creationId xmlns="" xmlns:a16="http://schemas.microsoft.com/office/drawing/2014/main" id="{6DBD5829-E126-4A65-B853-9327A3AD745D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856" name="TextBox 1">
          <a:extLst>
            <a:ext uri="{FF2B5EF4-FFF2-40B4-BE49-F238E27FC236}">
              <a16:creationId xmlns="" xmlns:a16="http://schemas.microsoft.com/office/drawing/2014/main" id="{7820FB8F-F1BF-417B-BD05-4C78F5233C80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57" name="TextBox 1">
          <a:extLst>
            <a:ext uri="{FF2B5EF4-FFF2-40B4-BE49-F238E27FC236}">
              <a16:creationId xmlns="" xmlns:a16="http://schemas.microsoft.com/office/drawing/2014/main" id="{D1101D65-40DE-4A7F-9AC3-EB29E5CDE828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8172"/>
    <xdr:sp macro="" textlink="">
      <xdr:nvSpPr>
        <xdr:cNvPr id="2858" name="TextBox 1">
          <a:extLst>
            <a:ext uri="{FF2B5EF4-FFF2-40B4-BE49-F238E27FC236}">
              <a16:creationId xmlns="" xmlns:a16="http://schemas.microsoft.com/office/drawing/2014/main" id="{8EEA19D4-2A63-4D6D-B159-9BB710C3D043}"/>
            </a:ext>
          </a:extLst>
        </xdr:cNvPr>
        <xdr:cNvSpPr txBox="1"/>
      </xdr:nvSpPr>
      <xdr:spPr>
        <a:xfrm>
          <a:off x="2305050" y="25698450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59" name="TextBox 1">
          <a:extLst>
            <a:ext uri="{FF2B5EF4-FFF2-40B4-BE49-F238E27FC236}">
              <a16:creationId xmlns="" xmlns:a16="http://schemas.microsoft.com/office/drawing/2014/main" id="{02331B0F-79C6-4974-BBC5-87EC2F96C2C7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860" name="TextBox 1">
          <a:extLst>
            <a:ext uri="{FF2B5EF4-FFF2-40B4-BE49-F238E27FC236}">
              <a16:creationId xmlns="" xmlns:a16="http://schemas.microsoft.com/office/drawing/2014/main" id="{B6A8D1F9-307B-4A8E-9B8A-1EE1605E91D4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61" name="TextBox 1">
          <a:extLst>
            <a:ext uri="{FF2B5EF4-FFF2-40B4-BE49-F238E27FC236}">
              <a16:creationId xmlns="" xmlns:a16="http://schemas.microsoft.com/office/drawing/2014/main" id="{ADEA43E2-B1C6-4FAC-ADFC-BE8F9CAEA21C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62" name="TextBox 1">
          <a:extLst>
            <a:ext uri="{FF2B5EF4-FFF2-40B4-BE49-F238E27FC236}">
              <a16:creationId xmlns="" xmlns:a16="http://schemas.microsoft.com/office/drawing/2014/main" id="{FF09B2A7-DFAC-4B71-9E87-1C5DF3B1FA0B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863" name="TextBox 1">
          <a:extLst>
            <a:ext uri="{FF2B5EF4-FFF2-40B4-BE49-F238E27FC236}">
              <a16:creationId xmlns="" xmlns:a16="http://schemas.microsoft.com/office/drawing/2014/main" id="{B483DE94-26C0-471A-BBF3-C496CB4CA7B3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64" name="TextBox 1">
          <a:extLst>
            <a:ext uri="{FF2B5EF4-FFF2-40B4-BE49-F238E27FC236}">
              <a16:creationId xmlns="" xmlns:a16="http://schemas.microsoft.com/office/drawing/2014/main" id="{B65E3013-D18C-431A-9F0A-35C3D89833C0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65" name="TextBox 1">
          <a:extLst>
            <a:ext uri="{FF2B5EF4-FFF2-40B4-BE49-F238E27FC236}">
              <a16:creationId xmlns="" xmlns:a16="http://schemas.microsoft.com/office/drawing/2014/main" id="{BF74EBEA-AD4D-413E-99C8-55490C8CCD58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866" name="TextBox 1">
          <a:extLst>
            <a:ext uri="{FF2B5EF4-FFF2-40B4-BE49-F238E27FC236}">
              <a16:creationId xmlns="" xmlns:a16="http://schemas.microsoft.com/office/drawing/2014/main" id="{9E72B1A0-7B02-460A-9B8A-FA28F5168652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67" name="TextBox 1">
          <a:extLst>
            <a:ext uri="{FF2B5EF4-FFF2-40B4-BE49-F238E27FC236}">
              <a16:creationId xmlns="" xmlns:a16="http://schemas.microsoft.com/office/drawing/2014/main" id="{9A6456B3-0B8B-4BB8-A6EF-CB1A858CCA62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8172"/>
    <xdr:sp macro="" textlink="">
      <xdr:nvSpPr>
        <xdr:cNvPr id="2868" name="TextBox 1">
          <a:extLst>
            <a:ext uri="{FF2B5EF4-FFF2-40B4-BE49-F238E27FC236}">
              <a16:creationId xmlns="" xmlns:a16="http://schemas.microsoft.com/office/drawing/2014/main" id="{81260C68-4C82-49E2-8145-A36756E9E5C7}"/>
            </a:ext>
          </a:extLst>
        </xdr:cNvPr>
        <xdr:cNvSpPr txBox="1"/>
      </xdr:nvSpPr>
      <xdr:spPr>
        <a:xfrm>
          <a:off x="2305050" y="25698450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69" name="TextBox 1">
          <a:extLst>
            <a:ext uri="{FF2B5EF4-FFF2-40B4-BE49-F238E27FC236}">
              <a16:creationId xmlns="" xmlns:a16="http://schemas.microsoft.com/office/drawing/2014/main" id="{3C25C594-6489-4724-A1CA-5444C5E5E67B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870" name="TextBox 1">
          <a:extLst>
            <a:ext uri="{FF2B5EF4-FFF2-40B4-BE49-F238E27FC236}">
              <a16:creationId xmlns="" xmlns:a16="http://schemas.microsoft.com/office/drawing/2014/main" id="{D271FF8A-4975-4869-A6F8-27C80A069224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71" name="TextBox 1">
          <a:extLst>
            <a:ext uri="{FF2B5EF4-FFF2-40B4-BE49-F238E27FC236}">
              <a16:creationId xmlns="" xmlns:a16="http://schemas.microsoft.com/office/drawing/2014/main" id="{2FB05142-7393-42B4-A669-F81FC31130CC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72" name="TextBox 1">
          <a:extLst>
            <a:ext uri="{FF2B5EF4-FFF2-40B4-BE49-F238E27FC236}">
              <a16:creationId xmlns="" xmlns:a16="http://schemas.microsoft.com/office/drawing/2014/main" id="{C3ABC616-B9C6-49BF-983E-FDADB96B71AC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873" name="TextBox 1">
          <a:extLst>
            <a:ext uri="{FF2B5EF4-FFF2-40B4-BE49-F238E27FC236}">
              <a16:creationId xmlns="" xmlns:a16="http://schemas.microsoft.com/office/drawing/2014/main" id="{AC9F4508-8542-45B9-A78A-541F56CC2343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74" name="TextBox 1">
          <a:extLst>
            <a:ext uri="{FF2B5EF4-FFF2-40B4-BE49-F238E27FC236}">
              <a16:creationId xmlns="" xmlns:a16="http://schemas.microsoft.com/office/drawing/2014/main" id="{B02356C2-E2DE-442D-B3D2-91F04A75C52D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75" name="TextBox 1">
          <a:extLst>
            <a:ext uri="{FF2B5EF4-FFF2-40B4-BE49-F238E27FC236}">
              <a16:creationId xmlns="" xmlns:a16="http://schemas.microsoft.com/office/drawing/2014/main" id="{C3859488-59D1-4F5F-8D7F-5BB153825440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876" name="TextBox 1">
          <a:extLst>
            <a:ext uri="{FF2B5EF4-FFF2-40B4-BE49-F238E27FC236}">
              <a16:creationId xmlns="" xmlns:a16="http://schemas.microsoft.com/office/drawing/2014/main" id="{20EE9DC7-EC46-4481-A44B-514C125CADB2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77" name="TextBox 1">
          <a:extLst>
            <a:ext uri="{FF2B5EF4-FFF2-40B4-BE49-F238E27FC236}">
              <a16:creationId xmlns="" xmlns:a16="http://schemas.microsoft.com/office/drawing/2014/main" id="{9111D8DD-5B1F-4ED8-850A-0C1B3F152CC1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78" name="TextBox 1">
          <a:extLst>
            <a:ext uri="{FF2B5EF4-FFF2-40B4-BE49-F238E27FC236}">
              <a16:creationId xmlns="" xmlns:a16="http://schemas.microsoft.com/office/drawing/2014/main" id="{E3580232-068B-4147-87D1-A4CA7B0A16D3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879" name="TextBox 1">
          <a:extLst>
            <a:ext uri="{FF2B5EF4-FFF2-40B4-BE49-F238E27FC236}">
              <a16:creationId xmlns="" xmlns:a16="http://schemas.microsoft.com/office/drawing/2014/main" id="{9AFB4E98-090B-4F26-87B3-60BEAE6C7CDC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80" name="TextBox 1">
          <a:extLst>
            <a:ext uri="{FF2B5EF4-FFF2-40B4-BE49-F238E27FC236}">
              <a16:creationId xmlns="" xmlns:a16="http://schemas.microsoft.com/office/drawing/2014/main" id="{B4E42C8A-F0B5-4473-B585-65D6E44A8205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81" name="TextBox 1">
          <a:extLst>
            <a:ext uri="{FF2B5EF4-FFF2-40B4-BE49-F238E27FC236}">
              <a16:creationId xmlns="" xmlns:a16="http://schemas.microsoft.com/office/drawing/2014/main" id="{F0886221-32C4-4836-AB95-9FEF1C2C7E98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882" name="TextBox 1">
          <a:extLst>
            <a:ext uri="{FF2B5EF4-FFF2-40B4-BE49-F238E27FC236}">
              <a16:creationId xmlns="" xmlns:a16="http://schemas.microsoft.com/office/drawing/2014/main" id="{F3F7456F-6721-4C94-9B17-854C28E28AA4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83" name="TextBox 1">
          <a:extLst>
            <a:ext uri="{FF2B5EF4-FFF2-40B4-BE49-F238E27FC236}">
              <a16:creationId xmlns="" xmlns:a16="http://schemas.microsoft.com/office/drawing/2014/main" id="{0CF9940B-E4F6-4592-9050-0257E6D62782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84" name="TextBox 1">
          <a:extLst>
            <a:ext uri="{FF2B5EF4-FFF2-40B4-BE49-F238E27FC236}">
              <a16:creationId xmlns="" xmlns:a16="http://schemas.microsoft.com/office/drawing/2014/main" id="{0BF47B72-7E8D-44AF-B5E5-7AC1EC190382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885" name="TextBox 1">
          <a:extLst>
            <a:ext uri="{FF2B5EF4-FFF2-40B4-BE49-F238E27FC236}">
              <a16:creationId xmlns="" xmlns:a16="http://schemas.microsoft.com/office/drawing/2014/main" id="{D2D29BC7-AD9C-4F49-8D9B-A71AC9F06368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86" name="TextBox 1">
          <a:extLst>
            <a:ext uri="{FF2B5EF4-FFF2-40B4-BE49-F238E27FC236}">
              <a16:creationId xmlns="" xmlns:a16="http://schemas.microsoft.com/office/drawing/2014/main" id="{E888E7A7-3361-4519-8133-3FE02A6F06C4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87" name="TextBox 1">
          <a:extLst>
            <a:ext uri="{FF2B5EF4-FFF2-40B4-BE49-F238E27FC236}">
              <a16:creationId xmlns="" xmlns:a16="http://schemas.microsoft.com/office/drawing/2014/main" id="{30826CF7-4FD2-4BA0-A573-4AB679F34C2D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888" name="TextBox 1">
          <a:extLst>
            <a:ext uri="{FF2B5EF4-FFF2-40B4-BE49-F238E27FC236}">
              <a16:creationId xmlns="" xmlns:a16="http://schemas.microsoft.com/office/drawing/2014/main" id="{72CE4719-40CE-4C6B-BBA1-20EB3D385250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89" name="TextBox 1">
          <a:extLst>
            <a:ext uri="{FF2B5EF4-FFF2-40B4-BE49-F238E27FC236}">
              <a16:creationId xmlns="" xmlns:a16="http://schemas.microsoft.com/office/drawing/2014/main" id="{F28ABEAE-0089-442E-BF8F-CE1AAC6C9202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90" name="TextBox 1">
          <a:extLst>
            <a:ext uri="{FF2B5EF4-FFF2-40B4-BE49-F238E27FC236}">
              <a16:creationId xmlns="" xmlns:a16="http://schemas.microsoft.com/office/drawing/2014/main" id="{BBC6BFC2-79A1-4960-B0AF-C4812F8A6AF0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891" name="TextBox 1">
          <a:extLst>
            <a:ext uri="{FF2B5EF4-FFF2-40B4-BE49-F238E27FC236}">
              <a16:creationId xmlns="" xmlns:a16="http://schemas.microsoft.com/office/drawing/2014/main" id="{5FCB0FB4-8564-43A8-9461-6A6D5D879CCC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92" name="TextBox 1">
          <a:extLst>
            <a:ext uri="{FF2B5EF4-FFF2-40B4-BE49-F238E27FC236}">
              <a16:creationId xmlns="" xmlns:a16="http://schemas.microsoft.com/office/drawing/2014/main" id="{565CC247-D970-4FF9-B547-9EF2CCDDF4B1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8172"/>
    <xdr:sp macro="" textlink="">
      <xdr:nvSpPr>
        <xdr:cNvPr id="2893" name="TextBox 1">
          <a:extLst>
            <a:ext uri="{FF2B5EF4-FFF2-40B4-BE49-F238E27FC236}">
              <a16:creationId xmlns="" xmlns:a16="http://schemas.microsoft.com/office/drawing/2014/main" id="{8F1A2AD7-7D28-4A65-A9BB-8DDC62BC5092}"/>
            </a:ext>
          </a:extLst>
        </xdr:cNvPr>
        <xdr:cNvSpPr txBox="1"/>
      </xdr:nvSpPr>
      <xdr:spPr>
        <a:xfrm>
          <a:off x="2305050" y="25698450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94" name="TextBox 1">
          <a:extLst>
            <a:ext uri="{FF2B5EF4-FFF2-40B4-BE49-F238E27FC236}">
              <a16:creationId xmlns="" xmlns:a16="http://schemas.microsoft.com/office/drawing/2014/main" id="{C80B5220-CC7C-443B-BD9B-25B79E695D80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895" name="TextBox 1">
          <a:extLst>
            <a:ext uri="{FF2B5EF4-FFF2-40B4-BE49-F238E27FC236}">
              <a16:creationId xmlns="" xmlns:a16="http://schemas.microsoft.com/office/drawing/2014/main" id="{69323241-F0B3-4311-BE46-6AD0DE322061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96" name="TextBox 1">
          <a:extLst>
            <a:ext uri="{FF2B5EF4-FFF2-40B4-BE49-F238E27FC236}">
              <a16:creationId xmlns="" xmlns:a16="http://schemas.microsoft.com/office/drawing/2014/main" id="{4B74E01A-2EEB-4492-BA37-62EBAE17E19F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8172"/>
    <xdr:sp macro="" textlink="">
      <xdr:nvSpPr>
        <xdr:cNvPr id="2897" name="TextBox 1">
          <a:extLst>
            <a:ext uri="{FF2B5EF4-FFF2-40B4-BE49-F238E27FC236}">
              <a16:creationId xmlns="" xmlns:a16="http://schemas.microsoft.com/office/drawing/2014/main" id="{2E94E2CF-99AF-47C2-AE1F-DAEC64B10ECD}"/>
            </a:ext>
          </a:extLst>
        </xdr:cNvPr>
        <xdr:cNvSpPr txBox="1"/>
      </xdr:nvSpPr>
      <xdr:spPr>
        <a:xfrm>
          <a:off x="2305050" y="25698450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898" name="TextBox 1">
          <a:extLst>
            <a:ext uri="{FF2B5EF4-FFF2-40B4-BE49-F238E27FC236}">
              <a16:creationId xmlns="" xmlns:a16="http://schemas.microsoft.com/office/drawing/2014/main" id="{D1B920C5-D756-4153-99E3-6F6D412E449A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899" name="TextBox 1">
          <a:extLst>
            <a:ext uri="{FF2B5EF4-FFF2-40B4-BE49-F238E27FC236}">
              <a16:creationId xmlns="" xmlns:a16="http://schemas.microsoft.com/office/drawing/2014/main" id="{545D95AD-46B1-4F58-BB37-7FE2492F6FA1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900" name="TextBox 1">
          <a:extLst>
            <a:ext uri="{FF2B5EF4-FFF2-40B4-BE49-F238E27FC236}">
              <a16:creationId xmlns="" xmlns:a16="http://schemas.microsoft.com/office/drawing/2014/main" id="{44A6A962-7599-4B62-85D2-50C89BE80EAD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901" name="TextBox 1">
          <a:extLst>
            <a:ext uri="{FF2B5EF4-FFF2-40B4-BE49-F238E27FC236}">
              <a16:creationId xmlns="" xmlns:a16="http://schemas.microsoft.com/office/drawing/2014/main" id="{9037FAB2-788D-40FD-83B4-11C2F485BA86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902" name="TextBox 1">
          <a:extLst>
            <a:ext uri="{FF2B5EF4-FFF2-40B4-BE49-F238E27FC236}">
              <a16:creationId xmlns="" xmlns:a16="http://schemas.microsoft.com/office/drawing/2014/main" id="{F6DA8089-613A-4771-859F-F0F2ADD4505D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903" name="TextBox 1">
          <a:extLst>
            <a:ext uri="{FF2B5EF4-FFF2-40B4-BE49-F238E27FC236}">
              <a16:creationId xmlns="" xmlns:a16="http://schemas.microsoft.com/office/drawing/2014/main" id="{7F037F3C-399A-4539-AF80-3C28C569CC6E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904" name="TextBox 1">
          <a:extLst>
            <a:ext uri="{FF2B5EF4-FFF2-40B4-BE49-F238E27FC236}">
              <a16:creationId xmlns="" xmlns:a16="http://schemas.microsoft.com/office/drawing/2014/main" id="{EFE5E2C0-E875-4615-9994-79079E92D0A3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905" name="TextBox 1">
          <a:extLst>
            <a:ext uri="{FF2B5EF4-FFF2-40B4-BE49-F238E27FC236}">
              <a16:creationId xmlns="" xmlns:a16="http://schemas.microsoft.com/office/drawing/2014/main" id="{1C7E1A33-D684-4A0E-BCB0-D13D20CF38FD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906" name="TextBox 1">
          <a:extLst>
            <a:ext uri="{FF2B5EF4-FFF2-40B4-BE49-F238E27FC236}">
              <a16:creationId xmlns="" xmlns:a16="http://schemas.microsoft.com/office/drawing/2014/main" id="{B1124662-2792-430A-BC73-90E260D3FF2A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907" name="TextBox 1">
          <a:extLst>
            <a:ext uri="{FF2B5EF4-FFF2-40B4-BE49-F238E27FC236}">
              <a16:creationId xmlns="" xmlns:a16="http://schemas.microsoft.com/office/drawing/2014/main" id="{6217FD5A-6273-4BFF-9B87-F0E82DD54722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908" name="TextBox 1">
          <a:extLst>
            <a:ext uri="{FF2B5EF4-FFF2-40B4-BE49-F238E27FC236}">
              <a16:creationId xmlns="" xmlns:a16="http://schemas.microsoft.com/office/drawing/2014/main" id="{2E053C7C-CFD6-4C86-92AA-48CA4B497DF6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909" name="TextBox 1">
          <a:extLst>
            <a:ext uri="{FF2B5EF4-FFF2-40B4-BE49-F238E27FC236}">
              <a16:creationId xmlns="" xmlns:a16="http://schemas.microsoft.com/office/drawing/2014/main" id="{9131FA77-F918-400B-9CD8-1ABADDEF922A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910" name="TextBox 1">
          <a:extLst>
            <a:ext uri="{FF2B5EF4-FFF2-40B4-BE49-F238E27FC236}">
              <a16:creationId xmlns="" xmlns:a16="http://schemas.microsoft.com/office/drawing/2014/main" id="{F73FFCB9-D12E-4D82-B555-BD2A60B0C5F9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911" name="TextBox 1">
          <a:extLst>
            <a:ext uri="{FF2B5EF4-FFF2-40B4-BE49-F238E27FC236}">
              <a16:creationId xmlns="" xmlns:a16="http://schemas.microsoft.com/office/drawing/2014/main" id="{4D98F69E-80DE-4E45-9D0E-17A5728F8B50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912" name="TextBox 1">
          <a:extLst>
            <a:ext uri="{FF2B5EF4-FFF2-40B4-BE49-F238E27FC236}">
              <a16:creationId xmlns="" xmlns:a16="http://schemas.microsoft.com/office/drawing/2014/main" id="{E4AD100A-8A63-4469-94CD-8BF2BE44D3C2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913" name="TextBox 1">
          <a:extLst>
            <a:ext uri="{FF2B5EF4-FFF2-40B4-BE49-F238E27FC236}">
              <a16:creationId xmlns="" xmlns:a16="http://schemas.microsoft.com/office/drawing/2014/main" id="{8C986C94-C6F9-4917-8D2A-13F734154578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914" name="TextBox 1">
          <a:extLst>
            <a:ext uri="{FF2B5EF4-FFF2-40B4-BE49-F238E27FC236}">
              <a16:creationId xmlns="" xmlns:a16="http://schemas.microsoft.com/office/drawing/2014/main" id="{6755907C-E38F-44A9-BAC1-C54FCB1D42AE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915" name="TextBox 1">
          <a:extLst>
            <a:ext uri="{FF2B5EF4-FFF2-40B4-BE49-F238E27FC236}">
              <a16:creationId xmlns="" xmlns:a16="http://schemas.microsoft.com/office/drawing/2014/main" id="{7443BCC4-88A2-4EF2-85C6-911C6B5C00C3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8172"/>
    <xdr:sp macro="" textlink="">
      <xdr:nvSpPr>
        <xdr:cNvPr id="2916" name="TextBox 1">
          <a:extLst>
            <a:ext uri="{FF2B5EF4-FFF2-40B4-BE49-F238E27FC236}">
              <a16:creationId xmlns="" xmlns:a16="http://schemas.microsoft.com/office/drawing/2014/main" id="{81E200E3-B3F0-4052-A25C-9F28381C8E2D}"/>
            </a:ext>
          </a:extLst>
        </xdr:cNvPr>
        <xdr:cNvSpPr txBox="1"/>
      </xdr:nvSpPr>
      <xdr:spPr>
        <a:xfrm>
          <a:off x="2305050" y="256984500"/>
          <a:ext cx="194454" cy="3581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59419"/>
    <xdr:sp macro="" textlink="">
      <xdr:nvSpPr>
        <xdr:cNvPr id="2917" name="TextBox 1">
          <a:extLst>
            <a:ext uri="{FF2B5EF4-FFF2-40B4-BE49-F238E27FC236}">
              <a16:creationId xmlns="" xmlns:a16="http://schemas.microsoft.com/office/drawing/2014/main" id="{B83EC28D-300F-43B0-8953-77DBC1EB63A0}"/>
            </a:ext>
          </a:extLst>
        </xdr:cNvPr>
        <xdr:cNvSpPr txBox="1"/>
      </xdr:nvSpPr>
      <xdr:spPr>
        <a:xfrm>
          <a:off x="2305050" y="256984500"/>
          <a:ext cx="194454" cy="35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699</xdr:row>
      <xdr:rowOff>0</xdr:rowOff>
    </xdr:from>
    <xdr:ext cx="194454" cy="365776"/>
    <xdr:sp macro="" textlink="">
      <xdr:nvSpPr>
        <xdr:cNvPr id="2918" name="TextBox 1">
          <a:extLst>
            <a:ext uri="{FF2B5EF4-FFF2-40B4-BE49-F238E27FC236}">
              <a16:creationId xmlns="" xmlns:a16="http://schemas.microsoft.com/office/drawing/2014/main" id="{93035F04-0B26-4441-A92A-A88C1970063E}"/>
            </a:ext>
          </a:extLst>
        </xdr:cNvPr>
        <xdr:cNvSpPr txBox="1"/>
      </xdr:nvSpPr>
      <xdr:spPr>
        <a:xfrm>
          <a:off x="2305050" y="256984500"/>
          <a:ext cx="194454" cy="365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2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2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2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2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2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2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2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2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3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3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3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3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3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3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3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3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3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3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4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4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4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4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4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4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4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4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4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4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5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5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5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5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5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5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5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5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5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5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6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6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6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6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6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6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6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6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6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6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7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7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7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7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7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7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7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7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7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7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8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8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8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8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8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8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8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8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8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8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9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9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9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9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9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9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9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9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9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9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0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0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0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0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0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0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0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0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0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0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1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1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1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1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1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1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1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1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1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1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2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2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2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2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2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2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2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2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2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2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3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3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3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3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3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3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3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3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3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3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4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4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4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4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4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4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4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4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4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4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5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5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5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5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5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5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5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5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5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5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6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6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6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6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6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6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6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6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6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6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7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7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7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7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7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7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7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7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7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7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8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8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8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8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8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8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8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8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8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8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9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9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9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9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9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9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9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9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9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19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0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0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0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0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0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0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0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0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0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0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1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1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1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1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1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1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1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1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1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1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2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2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2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2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2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2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2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2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2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2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3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3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3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3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3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3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3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3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3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3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4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4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4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4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4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4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4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4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4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4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5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5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5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5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5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5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5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5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5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5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6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6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6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6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6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6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6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6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6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6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7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7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7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7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7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7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7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7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7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7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8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8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8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8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8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8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8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8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8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8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9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9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9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9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9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9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9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9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9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29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0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0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0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0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0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0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0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0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0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0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1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1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1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1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1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1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1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1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1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1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2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2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2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2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2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2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2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2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2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2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3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3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3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3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3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3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3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3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3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3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4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4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4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4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4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4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4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4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4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4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5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5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5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5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35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35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35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35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5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5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6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6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6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6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6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6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6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6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6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6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70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71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72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73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74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75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76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77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78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284</xdr:row>
      <xdr:rowOff>0</xdr:rowOff>
    </xdr:from>
    <xdr:ext cx="184731" cy="264560"/>
    <xdr:sp macro="" textlink="">
      <xdr:nvSpPr>
        <xdr:cNvPr id="379" name="TextBox 1"/>
        <xdr:cNvSpPr txBox="1"/>
      </xdr:nvSpPr>
      <xdr:spPr>
        <a:xfrm>
          <a:off x="1933575" y="12179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38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38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38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38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38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38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38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38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38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38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39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39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39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39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39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39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39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39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39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39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0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0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0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0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0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0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0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0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0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0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1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1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1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1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1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1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1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1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1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1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2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2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2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2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2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2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2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2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2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2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3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3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3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3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3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3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3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3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3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3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4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4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4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4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4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4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4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4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4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4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5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5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5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5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5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5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5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5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5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5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6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6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6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6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6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6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6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6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6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6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7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7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7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7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7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7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7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7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7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7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8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8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8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8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8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8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8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8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8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8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9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9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9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9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9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9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9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9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9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49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0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0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0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0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0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0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0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0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0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0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1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1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1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1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1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1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1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1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1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1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2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2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2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2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2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2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2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2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2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2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3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3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3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3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3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3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3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3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3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3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4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4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4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4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4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4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4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4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4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4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5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5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5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5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5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5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5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5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5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5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6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6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6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6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6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6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6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6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6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6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7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7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7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7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7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7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7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7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7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7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8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8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8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8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8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8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8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8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8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8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9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9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9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9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9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9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9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9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9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59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0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0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0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0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0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0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0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0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0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0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1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1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1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1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1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1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1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1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1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1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2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2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2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2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2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2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2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2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2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2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3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3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3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3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3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3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3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3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3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3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4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4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4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4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4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4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4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4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4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4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5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5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5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5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5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5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5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5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5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5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6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6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6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6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6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6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6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6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6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6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7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7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7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7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7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7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7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7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7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7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8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8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8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8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8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8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8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8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8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8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9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9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9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9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9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95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96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97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98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699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700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701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702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703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248</xdr:row>
      <xdr:rowOff>0</xdr:rowOff>
    </xdr:from>
    <xdr:ext cx="184731" cy="264560"/>
    <xdr:sp macro="" textlink="">
      <xdr:nvSpPr>
        <xdr:cNvPr id="704" name="TextBox 1"/>
        <xdr:cNvSpPr txBox="1"/>
      </xdr:nvSpPr>
      <xdr:spPr>
        <a:xfrm>
          <a:off x="1933575" y="1215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70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70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70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70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70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71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71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71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1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1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1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1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1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1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1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2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2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2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2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2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2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2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2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2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2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3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3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3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3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3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3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3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3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3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3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4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4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4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4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4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4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4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4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4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4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5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5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5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5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5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5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5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5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5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5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6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6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6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6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6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6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6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6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6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6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7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7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7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7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7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7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7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7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7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7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8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8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8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8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8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8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8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8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8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8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9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9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9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9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9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9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9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9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9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79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0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0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0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0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0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0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0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0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0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0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1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1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1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1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1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1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1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1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1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1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2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2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2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2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2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2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2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2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2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2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3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3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3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3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3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3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3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3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3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3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4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4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4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4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4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4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4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4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4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4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5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5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5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5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5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5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5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5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5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5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6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6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6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6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6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6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6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6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6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6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7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7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7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7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7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7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7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7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7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7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8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8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8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8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8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8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8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8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8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8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9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9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9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9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9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9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9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9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9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89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0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0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0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0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0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0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0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0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0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0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1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1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1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1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1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1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1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1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1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1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2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2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2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2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2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2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2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2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2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2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3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3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3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3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3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3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3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3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3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3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4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4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4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4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4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4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4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4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4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4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5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5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5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5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5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5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5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5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5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5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6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6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6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6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6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6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6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6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6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6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7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7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7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7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7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7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7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7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7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7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8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8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8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8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8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8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8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8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8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8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9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9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9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9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9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9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9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9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9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99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0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0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0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0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0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0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0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0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0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0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1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1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1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1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1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1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1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1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1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1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2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2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2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2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2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2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2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2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2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2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3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3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3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3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3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3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3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3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3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3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4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4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4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4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4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4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4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4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4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4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5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5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5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5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5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5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5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5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5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5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6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6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62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63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64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65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66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67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68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69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70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230</xdr:row>
      <xdr:rowOff>0</xdr:rowOff>
    </xdr:from>
    <xdr:ext cx="184731" cy="264560"/>
    <xdr:sp macro="" textlink="">
      <xdr:nvSpPr>
        <xdr:cNvPr id="1071" name="TextBox 1"/>
        <xdr:cNvSpPr txBox="1"/>
      </xdr:nvSpPr>
      <xdr:spPr>
        <a:xfrm>
          <a:off x="1933575" y="11722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7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7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7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7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7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7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7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7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8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8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8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8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8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8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8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8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8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8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9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9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9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9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9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9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9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9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9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9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0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0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0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0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0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0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0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0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0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0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1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1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1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1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1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1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1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1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1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1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2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2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2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2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2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2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2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2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2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2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3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3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3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3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3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3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3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3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3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3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4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4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4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4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4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4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4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4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4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4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5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5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5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5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5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5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5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5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5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5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6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6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6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6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6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6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6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6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6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6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7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7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7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7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7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7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7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7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7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7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8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8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8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8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8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8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8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8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8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8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9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9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9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9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9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9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9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9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9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19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0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0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0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0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0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0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0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0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0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0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1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1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1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1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1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1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1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1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1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1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2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2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2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2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2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2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2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2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2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2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3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3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3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3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3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3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3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3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3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3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4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4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4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4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4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4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4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4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4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4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5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5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5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5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5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5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pPr algn="l"/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5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5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5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5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6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6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6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6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6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6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6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6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6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pPr algn="l"/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6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7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7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7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7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7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7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7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7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7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7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8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8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8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8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8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8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8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8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8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8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9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9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9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9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9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9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9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9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9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29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0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0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0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0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0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0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0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0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0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0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1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1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1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1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1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1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1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1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1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1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2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2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2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2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2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2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2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2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2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2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3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3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3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3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3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3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3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3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3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3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4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4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4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4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4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4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4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4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4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4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5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5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5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5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5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5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5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5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5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5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6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6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6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6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6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6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6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6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6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6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7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7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7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7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7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7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7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7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7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7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8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8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8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8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8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8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8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8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8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8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9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9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9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9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9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9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9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9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9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39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0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0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0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0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0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0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0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0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0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0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1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1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1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1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1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1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1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1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1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1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2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2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2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2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2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2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2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2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2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2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3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3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3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3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3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3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3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3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3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3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4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4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4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4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4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4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4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4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4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4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5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5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5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5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5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5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5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5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5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5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6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6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6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6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6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6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6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6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6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6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7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7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7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7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7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7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7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7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7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7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8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8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8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8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8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8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8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8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8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8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9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9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9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9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9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9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9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9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9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49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0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0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0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0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0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0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0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0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0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0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1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1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1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1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1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1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1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1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1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1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2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2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2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2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2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2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2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2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2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2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3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3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3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3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3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3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3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3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3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3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4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4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4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4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4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4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4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4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4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4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5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5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5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5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5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5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5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5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5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5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6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6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6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6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6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6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6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6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6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6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7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7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7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7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7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7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7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7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7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7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8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8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8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8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8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8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8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8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8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8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9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9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9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9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9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9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9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9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9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59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0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0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0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0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0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0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0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0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0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0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1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1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1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1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1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1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1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1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1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1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2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2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2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2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2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2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2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2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2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2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3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3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3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3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3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3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3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3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3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3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4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4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4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4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4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4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4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4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4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4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5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5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5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5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5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5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5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5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5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5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6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6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6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6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6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6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6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6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6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6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7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7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7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7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7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7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7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7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7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7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8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8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8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8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8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8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8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8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8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8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9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9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9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9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9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9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9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9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9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69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0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0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0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0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0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0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0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0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0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0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1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1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1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1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1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1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1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1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1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1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2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2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2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2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2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2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2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2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2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2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3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3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3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3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3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3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3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3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3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3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4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4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4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4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4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4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4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4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4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4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5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5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5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5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5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5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5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5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5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5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6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6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6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6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6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6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6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6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6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6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7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7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7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7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7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7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7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7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7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7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8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8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8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8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8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8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8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8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8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8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9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9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9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9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9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9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9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9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9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79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0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0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0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0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0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0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0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0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0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0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1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1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1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1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1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1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1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1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1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1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2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2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2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2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2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2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2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2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2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2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3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3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3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3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3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3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3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3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3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3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4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4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4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4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4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4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4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4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4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4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5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5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5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5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5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5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5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5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5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5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6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6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6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6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6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65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66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67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68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69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70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71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72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73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874" name="TextBox 1"/>
        <xdr:cNvSpPr txBox="1"/>
      </xdr:nvSpPr>
      <xdr:spPr>
        <a:xfrm>
          <a:off x="193357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7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7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7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7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7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8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8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8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8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8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8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8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8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8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8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9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9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9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9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9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9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9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9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9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89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0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0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0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0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0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0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0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0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0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0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1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1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1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1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1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1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1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1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1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1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2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2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2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2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2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2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2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2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2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2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3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3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3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3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3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3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3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3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3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3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4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4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4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4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4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4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4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4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4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4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5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5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5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5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5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5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5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5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5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5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6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6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6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6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6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6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6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6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6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6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7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7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7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7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7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7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7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7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7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7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8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8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8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8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8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8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8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8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8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8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9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9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9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9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9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9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9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9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9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199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0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0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0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0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0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0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0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0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0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0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1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1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1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1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1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1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1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1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1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1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2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2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2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2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2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2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2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2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2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2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3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3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3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3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3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3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3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3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3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3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4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4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4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4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4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4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4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4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4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4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5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5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5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5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5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5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5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5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5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5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6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6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6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6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6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6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6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6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6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6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7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7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7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7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7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7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7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7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7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7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8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8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8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8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8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8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8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8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8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8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9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9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9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9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9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9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9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9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9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09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0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0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0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0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0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0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0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0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0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0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1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1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1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1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1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1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1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1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1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1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2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2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2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2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2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2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2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2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2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2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3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3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3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3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3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3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3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3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3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3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4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4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4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4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4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4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4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4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4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4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5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5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5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5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5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5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5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5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5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5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6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6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6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6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6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6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6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6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6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6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7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7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7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7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7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7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7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7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7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7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8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8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8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8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8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8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8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8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8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8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9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9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9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9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9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9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9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9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9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19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0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0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0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0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0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0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0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0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0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0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1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1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1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1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1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1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1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1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1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1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2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2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2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2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2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2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2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2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2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2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3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3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3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3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3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3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3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3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3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3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4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4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4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4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4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4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4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4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4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4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5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51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52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53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54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55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56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57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58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59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229</xdr:row>
      <xdr:rowOff>0</xdr:rowOff>
    </xdr:from>
    <xdr:ext cx="184731" cy="264560"/>
    <xdr:sp macro="" textlink="">
      <xdr:nvSpPr>
        <xdr:cNvPr id="2260" name="TextBox 1"/>
        <xdr:cNvSpPr txBox="1"/>
      </xdr:nvSpPr>
      <xdr:spPr>
        <a:xfrm>
          <a:off x="1933575" y="11697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22" name="TextBox 1"/>
        <xdr:cNvSpPr txBox="1"/>
      </xdr:nvSpPr>
      <xdr:spPr>
        <a:xfrm>
          <a:off x="1933575" y="2257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2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2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2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2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2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2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2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3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3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3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3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3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3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3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3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3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3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4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4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4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4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4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4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4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4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4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4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5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5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5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5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5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5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5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5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5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5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6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6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6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6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6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6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6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6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6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6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7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7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7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7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7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7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7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7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7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7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8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8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8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8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8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8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8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8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8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8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9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9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9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9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9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9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9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9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9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9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0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0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0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0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0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0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0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0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0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0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1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1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1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1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1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1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1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1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1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1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2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2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2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2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2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2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2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2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2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2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3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3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3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3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3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3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3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3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3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3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4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4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4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4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4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4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4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4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4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4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5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5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5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5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5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5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5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5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5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5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6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6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6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6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6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6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6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6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6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6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7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7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7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7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7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7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7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7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7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7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8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8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8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8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8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8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8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8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8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8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9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9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9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9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9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9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9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9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9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19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0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0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0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0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0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0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0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0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0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0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1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1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1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1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1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1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1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1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1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1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2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2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2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2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2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2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2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2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2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2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3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3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3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3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3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3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3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3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3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3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4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4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4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4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4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4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4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4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4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4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5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5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5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5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5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5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5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5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5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5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6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6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6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6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6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6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6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6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6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6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7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7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7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7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7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7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7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7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7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7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8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8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8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8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8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8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8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8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8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8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9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9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9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9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9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9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9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9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9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29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0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0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0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0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0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0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0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0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0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0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1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1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1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1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1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1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1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1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1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1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2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2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2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2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2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2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2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2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2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2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3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3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3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3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3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3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3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3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3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3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4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4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4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4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4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4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4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4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4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4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5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5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5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5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35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35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35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35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5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5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6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6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6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6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6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6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6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6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6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6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70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71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72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73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74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75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76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77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78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419</xdr:row>
      <xdr:rowOff>0</xdr:rowOff>
    </xdr:from>
    <xdr:ext cx="184731" cy="264560"/>
    <xdr:sp macro="" textlink="">
      <xdr:nvSpPr>
        <xdr:cNvPr id="379" name="TextBox 1"/>
        <xdr:cNvSpPr txBox="1"/>
      </xdr:nvSpPr>
      <xdr:spPr>
        <a:xfrm>
          <a:off x="1933575" y="1918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38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38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38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38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38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38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38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38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38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38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39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39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39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39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39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39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39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39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39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39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0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0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0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0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0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0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0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0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0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0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1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1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1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1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1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1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1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1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1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1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2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2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2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2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2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2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2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2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2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2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3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3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3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3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3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3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3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3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3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3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4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4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4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4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4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4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4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4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4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4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5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5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5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5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5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5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5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5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5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5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6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6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6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6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6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6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6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6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6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6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7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7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7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7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7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7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7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7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7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7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8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8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8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8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8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8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8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8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8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8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9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9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9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9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9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9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9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9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9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49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0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0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0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0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0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0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0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0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0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0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1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1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1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1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1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1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1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1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1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1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2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2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2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2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2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2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2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2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2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2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3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3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3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3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3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3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3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3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3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3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4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4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4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4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4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4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4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4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4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4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5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5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5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5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5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5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5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5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5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5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6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6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6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6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6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6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6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6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6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6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7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7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7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7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7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7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7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7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7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7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8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8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8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8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8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8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8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8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8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8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9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9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9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9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9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9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9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9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9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59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0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0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0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0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0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0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0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0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0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0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1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1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1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1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1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1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1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1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1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1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2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2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2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2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2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2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2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2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2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2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3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3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3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3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3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3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3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3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3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3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4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4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4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4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4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4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4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4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4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4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5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5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5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5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5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5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5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5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5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5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6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6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6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6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6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6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6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6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6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6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7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7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7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7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7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7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7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7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7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7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8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8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8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8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8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8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8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8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8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8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9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9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9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9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9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95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96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97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98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699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700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701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702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703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383</xdr:row>
      <xdr:rowOff>0</xdr:rowOff>
    </xdr:from>
    <xdr:ext cx="184731" cy="264560"/>
    <xdr:sp macro="" textlink="">
      <xdr:nvSpPr>
        <xdr:cNvPr id="704" name="TextBox 1"/>
        <xdr:cNvSpPr txBox="1"/>
      </xdr:nvSpPr>
      <xdr:spPr>
        <a:xfrm>
          <a:off x="1933575" y="1916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70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70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70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70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70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71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71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71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1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1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1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1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1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1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1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2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2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2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2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2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2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2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2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2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2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3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3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3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3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3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3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3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3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3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3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4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4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4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4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4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4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4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4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4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4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5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5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5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5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5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5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5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5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5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5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6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6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6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6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6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6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6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6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6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6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7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7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7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7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7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7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7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7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7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7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8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8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8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8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8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8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8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8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8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8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9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9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9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9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9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9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9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9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9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79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0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0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0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0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0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0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0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0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0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0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1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1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1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1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1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1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1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1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1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1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2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2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2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2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2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2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2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2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2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2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3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3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3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3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3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3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3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3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3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3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4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4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4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4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4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4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4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4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4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4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5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5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5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5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5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5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5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5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5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5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6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6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6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6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6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6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6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6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6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6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7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7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7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7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7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7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7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7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7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7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8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8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8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8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8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8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8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8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8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8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9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9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9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9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9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9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9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9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9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89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0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0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0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0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0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0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0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0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0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0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1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1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1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1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1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1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1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1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1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1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2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2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2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2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2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2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2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2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2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2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3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3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3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3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3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3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3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3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3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3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4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4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4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4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4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4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4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4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4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4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5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5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5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5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5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5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5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5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5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5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6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6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6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6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6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6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6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6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6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6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7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7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7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7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7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7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7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7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7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7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8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8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8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8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8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8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8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8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8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8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9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9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9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9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9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9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9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9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9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99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0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0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0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0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0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0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0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0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0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0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1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1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1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1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1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1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1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1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1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1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2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2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2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2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2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2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2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2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2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2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3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3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3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3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3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3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3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3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3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3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4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4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4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4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4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4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4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4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4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4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5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5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5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5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5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5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5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5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5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5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6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6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62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63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64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65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66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67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68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69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70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365</xdr:row>
      <xdr:rowOff>0</xdr:rowOff>
    </xdr:from>
    <xdr:ext cx="184731" cy="264560"/>
    <xdr:sp macro="" textlink="">
      <xdr:nvSpPr>
        <xdr:cNvPr id="1071" name="TextBox 1"/>
        <xdr:cNvSpPr txBox="1"/>
      </xdr:nvSpPr>
      <xdr:spPr>
        <a:xfrm>
          <a:off x="1933575" y="18729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7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7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7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7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7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7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7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7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8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8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8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8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8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8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8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8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8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8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9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9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9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</xdr:row>
      <xdr:rowOff>0</xdr:rowOff>
    </xdr:from>
    <xdr:ext cx="184731" cy="264560"/>
    <xdr:sp macro="" textlink="">
      <xdr:nvSpPr>
        <xdr:cNvPr id="1093" name="TextBox 1"/>
        <xdr:cNvSpPr txBox="1"/>
      </xdr:nvSpPr>
      <xdr:spPr>
        <a:xfrm>
          <a:off x="1933575" y="2257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9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9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9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9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9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09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0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0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0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0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0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0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0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0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0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0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1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1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1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1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1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1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1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1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1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1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2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2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2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2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2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2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2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2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2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2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3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3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3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3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3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3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3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3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3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3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4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4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4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4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4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4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4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4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4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4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5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5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5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5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5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5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5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5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5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5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6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6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6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6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6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6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6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6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6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6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7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7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7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7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7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7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7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7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7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7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8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8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8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8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8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8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8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8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8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8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9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9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9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9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9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9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9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9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9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19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0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0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0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0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0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0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0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0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0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0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1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1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1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1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1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1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1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1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1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1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2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2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2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2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2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2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2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2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2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2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3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3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3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3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3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3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3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3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3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3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4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4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4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4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4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4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4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4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4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4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5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5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5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5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5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5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pPr algn="l"/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5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5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5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5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6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6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6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6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6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6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6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6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6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pPr algn="l"/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6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7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7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7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7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7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7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7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7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7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7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8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8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8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8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8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8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8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8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8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8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9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9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9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9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9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9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9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9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9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29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0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0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0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0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0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0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0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0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0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0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1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1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1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1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1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1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1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1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1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1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2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2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2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2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2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2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2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2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2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2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3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3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3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3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3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3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3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3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3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3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4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4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4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4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4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4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4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4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4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4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5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5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5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5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5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5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5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5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5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5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6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6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6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6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6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6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6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6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6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6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7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7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7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7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7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7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7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7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7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7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8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8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8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8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8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8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8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8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8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8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9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9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9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9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9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9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9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9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9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39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0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0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0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0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0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0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0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0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0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0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1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1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1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1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1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1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1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1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1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1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2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2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2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2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2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2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2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2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2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2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3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3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3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3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3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3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3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3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3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3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4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4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4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4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4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4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4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4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4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4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5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5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5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5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5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5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5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5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5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5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6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6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6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6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6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6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6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6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6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6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7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7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7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7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7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7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7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7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7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7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8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8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8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8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8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8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8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8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8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8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9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9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9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9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9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9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9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9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9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49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0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0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0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0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0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0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0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0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0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0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1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1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1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1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1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1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1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1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1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1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2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2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2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2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2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2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2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2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2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2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3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3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3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3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3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3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3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3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3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3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4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4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4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4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4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4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4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4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4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4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5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5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5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5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5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5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5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5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5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5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6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6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6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6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6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6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6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6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6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6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7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7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7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7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7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7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7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7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7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7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8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8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8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8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8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8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8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8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8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8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9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9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9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9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9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9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9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9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9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59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0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0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0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0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0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0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0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0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0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0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1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1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1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1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1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1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1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1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1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1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2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2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2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2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2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2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2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2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2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2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3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3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3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3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3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3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3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3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3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3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4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4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4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4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4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4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4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4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4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4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5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5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5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5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5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5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5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5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5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5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6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6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6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6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6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6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6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6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6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6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7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7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7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7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7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7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7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7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7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7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8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8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8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8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8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8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8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8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8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8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9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9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9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9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9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9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9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9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9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69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0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0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0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0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0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0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0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0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0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0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1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1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1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1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1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1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1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1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1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1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2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2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2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2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2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2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2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2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2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2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3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3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3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3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3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3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3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3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3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3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4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4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4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4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4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4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4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4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4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4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5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5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5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5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5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5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5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5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5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5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6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6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6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6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6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6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6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6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6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6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7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7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7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7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7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7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7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7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7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7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8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8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8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8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8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8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8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8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8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8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9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9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9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9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9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9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9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9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9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79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0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0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0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0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0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0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0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0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0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0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1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1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1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1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1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1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1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1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1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1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2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2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2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2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2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2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2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2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2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2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3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3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3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3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3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3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3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3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3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3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4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4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4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4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4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4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4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4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4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4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5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5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5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5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5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5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5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5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5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5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6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6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6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6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6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65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66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67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68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69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70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71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72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73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</xdr:row>
      <xdr:rowOff>0</xdr:rowOff>
    </xdr:from>
    <xdr:ext cx="184731" cy="264560"/>
    <xdr:sp macro="" textlink="">
      <xdr:nvSpPr>
        <xdr:cNvPr id="1874" name="TextBox 1"/>
        <xdr:cNvSpPr txBox="1"/>
      </xdr:nvSpPr>
      <xdr:spPr>
        <a:xfrm>
          <a:off x="1933575" y="25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7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7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7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7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7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8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8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8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8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8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8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8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8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8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8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9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9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9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9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9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9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9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9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9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89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0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0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0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0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0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0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0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0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0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0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1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1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1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1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1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1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1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1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1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1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2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2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2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2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2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2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2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2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2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2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3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3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3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3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3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3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3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3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3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3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4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4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4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4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4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4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4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4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4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4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5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5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5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5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5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5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5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5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5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5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6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6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6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6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6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6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6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6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6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6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7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7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7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7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7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7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7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7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7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7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8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8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8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8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8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8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8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8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8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8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9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9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9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9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9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9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9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9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9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199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0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0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0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0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0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0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0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0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0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0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1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1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1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1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1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1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1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1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1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1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2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2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2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2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2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2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2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2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2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2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3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3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3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3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3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3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3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3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3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3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4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4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4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4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4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4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4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4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4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4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5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5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5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5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5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5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5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5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5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5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6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6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6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6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6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6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6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6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6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6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7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7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7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7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7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7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7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7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7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7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8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8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8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8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8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8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8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8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8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8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9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9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9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9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9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9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9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9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9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09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0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0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0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0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0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0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0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0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0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0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1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1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1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1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1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1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1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1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1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1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2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2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2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2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2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2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2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2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2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2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3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3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3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3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3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3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3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3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3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3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4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4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4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4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4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4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4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4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4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4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5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5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5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5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5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5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5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5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5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5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6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6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6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6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6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6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6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6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6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6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7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7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7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7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7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7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7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7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7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7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8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8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8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8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8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8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8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8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8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8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9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9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9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9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9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9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9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9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9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19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0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0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0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0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0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0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0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0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0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0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1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1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1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1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1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1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1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1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1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1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2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2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2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2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2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2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2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2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2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2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3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3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3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3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3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3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3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3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3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3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4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4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4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4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4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4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4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4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4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4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5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51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52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53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54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55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56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57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58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59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364</xdr:row>
      <xdr:rowOff>0</xdr:rowOff>
    </xdr:from>
    <xdr:ext cx="184731" cy="264560"/>
    <xdr:sp macro="" textlink="">
      <xdr:nvSpPr>
        <xdr:cNvPr id="2260" name="TextBox 1"/>
        <xdr:cNvSpPr txBox="1"/>
      </xdr:nvSpPr>
      <xdr:spPr>
        <a:xfrm>
          <a:off x="1933575" y="18705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idas%20Electricas%20Terminaci&#243;n%20Construcci&#243;n%20Albergue%20Ni&#241;os%20Huerfanos%20de%20Moc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An&#225;lisis%201,%202,%203\Copia%20de%20Analisi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Documents%20and%20Settings/Administrador/Escritorio/DIC-2010%20presupuesto%20hato%20mayor/REGION%20ESTE/LA%20ROMANA/Presupuesto%20OISOE%20Romana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MONICA%20PROYECTOS/TORRE%20KEYANI/PRESUPTORRE%20KEVA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\company\Documents%20and%20Settings\asifres\Desktop\Estimados%20y%20presupuestos\Estimados%20del%20M\Pre%20Capilla%20Los%20&#193;ngeles%20(Fase%20II)%20-%20mayo%200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/Configuraci&#243;n%20local/Archivos%20temporales%20de%20Internet/Content.IE5/VC5SDLR4/PRESUPUESTO_MONTE_PLATA(1)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CARPETAS%20DEPTO.%20PRESUPUESTOS/TANIA%20CASTILLO/MEDIO%20AMBIENTE/Adicional%20No.%201%20Terminacion%20Construccion%20Edificio%20SEDE%20Secretaria%20de%20Medio%20Ambiente%20y%20Recursos%20Naturales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presupuesto\Documents%20and%20Settings\yfernandez\Mis%20documentos\poyectos\PRESUPUESTO%20RESIDENCIA%20ORQUIDEA%20TIPO%20A%20definitivo%20AGOSTO2006(1)(1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Users/yanel/Documents/PERSONALTRABAJOS/YANEL%200IS0E/YANEL%20FERNANDEZ/ITECO/edf.%20administrativo/Presupuesto%20Construccion%20edificio%20administrativo%20itec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%20l.s/Users/fcastillo/Downloads/Puente%20Arroyo%20Alonso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odoExcel\Productos\Gestion%20empresa\Simpler3.0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ITC/base/Documents%20and%20Settings/JAJAJAJA/Desktop/PROYECTOS/colina%20definitivo2/G.A.1(07junio200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&#225;lisis%201,%202,%203\Copia%20de%20Analisi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LAUDIA\Mis%20documentos\TRABAJO%20CLAUDIA\analisis%20seopc\Copia%20de%20Analisis%20PARA%20PRESUPUESTO%20OBRAS%20PUBLICA%20df%20enero%202004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-sing-001\sps-sing-001\SPS-SING-001\2006\Santo%20Domingo1\Subcentro%2030%20cams%20Los%20Girasoles%200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cla-1\Alex\UCLAS-final%20anterior%20(version%202)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1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APPS\MSOFFICE\EXCEL\PTO-PTA\OFICINA\EXCEL\ROSARIO\DESCAPOT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paredes/AppData/Local/Microsoft/Windows/Temporary%20Internet%20Files/Content.Outlook/ZPWL8JAV/Presup.%20%20Centro%20Universitario%20Regional%20UASD-Hato%20Mayor%20CON%20ANALISIS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ORAL\CARO\VARIOS\Base%20de%20Datos%20de%20Precios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tgo%20Rodriguez\DOCUCUB\EST.%207%20LUPERON\ACEROS%20DE%20LA%20CRUZ\CTO%2001-217-2011\CUB%204-FINAL\CUB%204-FINAL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-FP\Users\gperez\AppData\Local\Temp\Rar$DIa0.761\4._Orden_de_Cambio_No._1_-A._NCLSEA(1)%20modificado%20veruska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LIO-0649BC831\SharedDocs\bancup%20julio%202009\PRESUPUESTOS\San%20Cristobal\Puente%20Arroyo%20Ca&#241;o-San%20Jose%20del%20Puerto\Documents%20and%20Settings\JOEL\Mis%20documentos\Documents%20and%20Settings\Joel%20Francisco\Mis%20documentos\Documents%20and%20Setting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Users/User/AppData/Roaming/Microsoft/Excel/CUB._No.5_TRAMO_I(3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lorenzo/AppData/Local/Microsoft/Windows/Temporary%20Internet%20Files/Content.Outlook/NKTWV3DL/Copia%20de%20presupuesto%20reparacion%20general%20hospital%20antonio%20musa,%20sp%20macoris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rminacion%20Hospital%20Arturo%20Grullon,%20Provincia%20Santiago%20final%20base%20sin%20UCI1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disco%20de%20costos/Documents%20and%20Settings/Administrador/Escritorio/LAS%20AMERICAS%20OZORIA%20TUNEL/PRES(1).%20TERMINACION%20LAS%20AMERICAS-TUNEL-PASARELAS-OISOE-03-AG0-07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CARPETAS%20DEPTO.%20PRESUPUESTOS/INDIRA%20VASQUEZ/2016/presupuesto%20hospitales%20tania,indira%20y%20keyllin/PRESUPUESTO%20DE%20TERMINACION%20MATAS%20DE%20SANTA%20CRUZ%20(salud)actualizado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ARPETAS%20DEPTO.%20PRESUPUESTOS\INDIRA%20VASQUEZ\2016\presupuesto%20hospitales%20tania,indira%20y%20keyllin\PRESUPUESTO%20DE%20TERMINACION%20MATAS%20DE%20SANTA%20CRUZ%20(salud)actualizado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-FP\Users\PC-02\AppData\Local\Temp\Rar$DIa0.201\4._Orden_de_Cambio_No._1_-A._NCLSEA(1)%20modificado%20veruska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EXCEL\FOLLETOS\2012\2012%20Nueva%20Edicion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EXCEL/FOLLETOS/2012/2012%20Nueva%20Edicion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pena/LOCALS~1/Temp/Users/YANEL/Documents/PERSONALTRABAJOS/elizabeth%20concepcion/Presupuesto_proyecto_johanna1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tecosys\sup\E06\DOCUCUB\OISOE\LUPERON-PUERTO%20PLATA\CUBICACIONES\CUBICACION%20NO.%202\Cub%2002%20%20Cto.%20%20OB-OISOE-MP-1282013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Users/User/AppData/Roaming/Microsoft/Excel/Ingenieria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angelica\maria%20angeli\Incava\Analisis%20Marzo%2006%20-%20Incava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Anclas%20-%20Agora%20Mall%20%20Tijerilla%20T164/Documents%20and%20Settings/m.adonis/Desktop/Laboratorios%20Rendimientos%20y%20Consumos/Analisis%20de%20Costos%20SEOPC-2002%2007%20Jul%20Texto.xl.xlsx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nclas%20-%20Agora%20Mall%20%20Tijerilla%20T164\Documents%20and%20Settings\m.adonis\Desktop\Laboratorios%20Rendimientos%20y%20Consumos\Analisis%20de%20Costos%20SEOPC-2002%2007%20Jul%20Texto.xl.xlsx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estigador\amell%20(d)\DONALD%20EXELL\D'%20DONALD\D'%20RaSol\presupuesto\presupuesto\Pres.%20Cubierta%20Altar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OR\Regional%20Sur\Documents%20and%20Settings\Eva%20L.%20JImenez%20Pagan\My%20Documents\Banco%20Central\BC%20-%20GIO\Analisis%20Adicionales%20Viviendas%20-%20Nov%2004+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OR\Regional%20Sur\Documents%20and%20Settings\Eva%20L.%20JImenez%20Pagan\My%20Documents\Banco%20Central\Analisis%20Adicionales%20Viviendas%20-%20Nov%2004+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enjamin\My%20Documents\BPB2\Club%20de%20playa\Piscina%20y%20club%20de%20playa2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12\Remodelacion%20Oficina%20Programa%20Protegido,%20MSP..xlsx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jamin\benja2\Documents%20and%20Settings\Benjamin.DOMAIN\My%20Documents\Documentos%20en%20Benjamin\BenMis%20Documento\Bahia%20Principe%20Rio%20San%20Juan\Remodelacion%20piscina%2010junio0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collado/Escritorio/Mio%20solo%20mio/Analisis%20CLINICA%20RURAL%20SANTAN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Documents%20and%20Settings\GLEINIER\Escritorio\Documentos%20Compartidos%20(Donald-Geovanny)\Presupuestos%20TRANSPARENTADOS\Omar%20CD%20System\Presupuesto%20Nave%20Omar%20CD%20VER.%20TECHO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AJAJAJA\Desktop\PROYECTOS\colina%20definitivo2\Presupuesto%20Colina%20ben\ACACIA%20ben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OR\Regional%20Sur\Users\JOSE%20CONSTANZO\Documents\PROYECTOS%20DIPRECALT\PRESUPUESTO%20DE%20LAS%20CALLES%20DEL%20PLAN%20DE%20ASFALTADO\Linares\Pueblo%20de%20Galvan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PROYECTO%20TERMINACION%20SOFTBALL%20COJPD\CUBICACION\TRABAJOS\Transfer\Costos\Proyectos\Galerias\presup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costos\Documents%20and%20Settings\Tony%20Hernandez.PRESIDENTE\Escritorio\PRES.%20PROY%20CAMPO%20DE%20GOLF%20P.%20CANA\presupuesto%20donald\sinercon\imbert%20dominguez\armenteros\CERVECERIA%20PRESUPUESTOS\ambev\nave%20fadoc%202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ingasa\Users\Arquitecto\Documents\traslado%202%20nueva%20pc\PRESUPUESTO%20TORRE%20AZAR%20MILTON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ASD\ALEX%20AGOSTO\universidad%20UCLA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LIO-0649BC831\SharedDocs\bancup%20julio%202009\PRESUPUESTOS\San%20Cristobal\Puente%20Arroyo%20Ca&#241;o-San%20Jose%20del%20Puerto\MIS%20DOCUMENTOS\PROYECTO%20TERMINACION%20SOFTBALL%20COJPD\PRESUPUESTO%20MODIFICADO\PRESUPUESTO_FEDOSA_14NOV2005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%20l.s/Users/fcastillo/Downloads/presupuesto%20puente%20arroyo%20alonso%20%20prov%20Elias%20pi&#241;a%20el%20llano%20env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ARPETAS%20DEPTO.%20PRESUPUESTOS\FREDDY%20CASTILLO\2014\2014%2001Ene%2018%20txt%2013va%20Edic,%20CUADRILLAS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ingasa\Users\MERQ\Documents\Torre%20Cumbre%20II\presupuesto%20terraza\Presupuesto%20Terraza%20Cumbre%20II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tgo%20Rodriguez\presupuesto\CARPETAS%20DEPTO.%20PRESUPUESTOS\TANIA%20CASTILLO\COLEGIO%20UNIVERSITARIO\Presup.%20CU-UASD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p-ing-018\Disco%20D\2013\Proyectos%202013\Presupuestos%20Firmados\LOTE%20%233\Pres.%20Hosp.%20Cabral,%20barahona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stbau-ii\C\WINDOWS\DESKTOP\Hotel%20Laurel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tecosys\DOCUCUB\EST.%207%20LUPERON\CCS\CONTRATO%2001-111-2009\CUB%203%20FINAL\Cubicacion%203FINA;%20y%20Soporte.xlsx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donald%20geobanny\Barrick\Paquete%20II\PIT%20OFFICE\PRESUPUESTO%20PIT%20OFFICE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LICITACION%20VILLAS%20TIPO%20PRESIDENCIAL%20BISONO/Villa%20%20Presidencial4,5,6%20BISONO-ultimo%20DEFINITIVO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.peguero/AppData/Local/Microsoft/Windows/Temporary%20Internet%20Files/Content.Outlook/0NCJ15BG/CCPPS%20LOS%20COCOS/CCPPS%20LOS%20COCOS/PRESUPUESTO%20LOS%20COCOS,%20BARAHONA.xlsx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codetel.net.do/Documents%20and%20Settings/Administrator/My%20Documents/PROYECTOS/LICITACION%20011-2006/PROPUESTA/2005%2012%20Dic%20Texto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Documents%20and%20Settings/yfernandez/Escritorio/PRESUPUESTO%20PM2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ITC/base/Users/Jose%20Luis/Desktop/Documentos%20Jose%20Luis/UNIVERSIDAD%20ITECO,%20COTUI/Presupuesto%20areas%20exteriores%20verja%20y%20parqueos%20Universidad%20ITECO(1)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is/Desktop/ruth/Documents%20and%20Settings/Benjamin/My%20Documents/BPB2/BPB2Last/Cubicaciones/Cubicacion%20No.%203/Cubicacion%20Villa%20BPB%2024%20Hab2%20Villa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presupuesto%20donald%202007\DONALD%20PC%20VOL%202\Archivo%20Horacio\Proyectos%20Ingenieria%20Metalica\Concurso%20Mao\Presupuestos\Presupuesto%20general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s\Luis\Desktop\ruth\Documents%20and%20Settings\Benjamin\My%20Documents\BPB2\BPB2Last\Cubicaciones\Cubicacion%20No.%203\Cubicacion%20Villa%20BPB%2024%20Hab2%20Villas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CARPETAS%20DEPTO.%20PRESUPUESTOS/FREDDY%20CASTILLO/2014/Presupueston%20Construccion%20%20Iglesia%20Bautista,%20Santo%20Domingo%20Este,%20Prov.%20Santo%20Domingo,%20R.D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ARPETAS%20DEPTO.%20PRESUPUESTOS\FREDDY%20CASTILLO\2014\Presupueston%20Construccion%20%20Iglesia%20Bautista,%20Santo%20Domingo%20Este,%20Prov.%20Santo%20Domingo,%20R.D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-tecn-020\d\SPS-SING-001\CRISTIAN\2007\PROYECTOS\Remodelacion%20y%20Reparacion%20Hosp.%20Municipal%20Villa%20Altagracia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is/Desktop/ruth/My%20Documents/PRESUPUbahia%20principe%20modificado2xls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s\Luis\Desktop\ruth\My%20Documents\PRESUPUbahia%20principe%20modificado2xls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ARPETAS%20DEPTO.%20PRESUPUESTOS\Yenny%20Ramirez\2019\UASD%20HATO%20MAYOR\CANTIDADES%20DE%20UASD%20HATO%20MAYOR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nald\My%20Documents\Documentos%20Compartidos%20(Donald-Geovanny)\Presupuestos%20TRANSPARENTADOS\Omar%20CD%20System\Presupuesto%20Nave%20Omar%20CD%20VER.%20TECH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tgo%20Rodriguez\Colegio%20Universitario\Presupuesto\Presup.%20CU-UAS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LINA\D.Evelin2\Hosp.%20Luis%20E.%20Aybar%20CONSULTORIOS\Presupuestos\ucla-1\Alex\PRESUP.%20community%20collag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lparedes\Desktop\YO\Trabajo\Orden%20de%20Cambio%20No.1%20Construccion%20Edificio%20Centro%20Tecnologico%20Comunitario%20(CTC)%20Manuel%20Bueno,%20Prov.%20Dajab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CARPETAS%20DEPTO.%20PRESUPUESTOS/TANIA%20CASTILLO/COLEGIO%20UNIVERSITARIO/Presup.%20CU-UAS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pc\Costos\Proyectos\En%20Ejecucion\Puentes%20HGeorge\Cubicaciones\Costos\Proyectos\Unicentro\Unicentro%20Plaz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\WINDOWS\Desktop\Constanza\Presupuestos\Oferta%20Constanz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tgo%20Rodriguez\presupuesto\CARPETAS%20DEPTO.%20PRESUPUESTOS\TANIA%20CASTILLO\CTC\LA%20VEGA\COLEGIO%20UNIVERSITARIO\Presup.%20CU-UAS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DONALD%20PC%20VOL%202\METRO\INGENIERIA%20METALICA\PASARELA%20ESTACION%20ISABELA\PASARELA%20PEATONAL%20ESTACION%20ISABEL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legio%20Universitario\Presupuesto\Presup.%20CU-UASD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DATOSCUB\Proyectos%20Especiales\Obras%20Sector%20Salud%20(H-S)%202000\NORTE\Santiago\Cub.%20Reparacion%20Sub-centro%20de%20Salud%20Licey,%20Santiago%20(2)(Incremento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Maquina\Desktop\PROYECTO%20INGENIERIA%20E.%20SUAREZ%20&amp;%20ASOC.%20SA\Residencial%20Laurel%202da%20Etapa\Presupuesto%20de%20Construccion\Presupuesto%20Laurel%202%20CD%20(1)%20Terminacion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-tecn-020\D\SPS-SING-001\CRISTIAN\2008\Proyectos\Zona%20Norte\Reparacion%20Hosp.%20Municipal%20Adriano%20Villalona,%20Loma%20de%20Cabrera%20Dajabo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p-ing-018\Disco%20D\D\d\2013\Analisis%20De%20Costos\Analisis%20de%20costos%20Departamento%20de%20Ingenieria%20MSP%20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DATOSCUB\Proyectos%20Especiales\Obras%20Sector%20Salud%20(H-S)%202000\NORTE\Santiago\Cub.%20Policlinica%20en%20el%20Sector%20La%20Joya,%20paloma%20(INCREMENTO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va%20L.%20JImenez%20Pagan\My%20Documents\Banco%20Central\Martin%20Fernandez%20-%20Calles\Presup.%20dise&#241;o%20original%20(30-mar-04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Acero%20Estrella/Cotizacion/2010/Proyectos%20Tipo%20A/REMODELACION%20AILA%202010/Licitaci&#243;n%20AILA%20(Remodelaci&#243;n%20terminal%20-%20MAyo%202010)%20(20-agosto-2010)%2022%2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ancisco\miguel\Prefabricados%20Arquitectonicos\Cotizaciones%20Prefabricados\COTIZA~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Owner\My%20Documents\MercaStoDgo\Lista-Cantidades-EdificioAdmvo.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is/Desktop/ruth/Documents%20and%20Settings/Benjamin/My%20Documents/BPB2/BPB2Last/Presupuesto%20y%20medicion%20final2/Villa%20BPB%2024%20hab%20modiF.%20sistema%20fontaneria4%20separado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04\Documents\DOCUME~1\ISCO\LOCALS~1\Temp\Documents%20and%20Settings\Ruddy%20%20Gil\My%20Documents\Raul\Aqua%20Blue\Documents%20and%20Settings\PC%20User\My%20Documents\PROYECTOS\04%20-%20TORRE%20ATIEMAR%20SUR\PRESUPUESTO\PRESUPUESTO\ATIEMAR%20SUR%20(%20ORIGINAL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ropbox/SUPERVISION%20DE%20OBRAS/PROYECTO%20DE%20LOS%2056%20HOSPITALES/DOCUMENTOS%20ENTREGADOS%20MISPAS/PRESUPUESTOS/LOTE%20%232/Analisis%20De%20Costos/Analisis%20de%20costos%20Departamento%20de%20Ingenieria%20MSP%202013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-ing-000\ING.%20LIGIA%20ESTRELLA\2013\Analisis%20De%20Costos\Analisis%20de%20costos%20Cotui%2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ARPETAS%20DEPTO.%20PRESUPUESTOS\FREDDY%20CASTILLO\2019\este\UASD%20HATO%20MAYOR\Copia%20de%20seguridad%20de%20Presup.%20%20Centro%20Universitario%20Regional%20UASD-Hato%20Mayor%20CON%20ANALISIS.xlk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STADO%20NELSON%20NUNEZ\Cubicacion_General_Numa_Sandin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p-especi\Obras%20Sector%20Salud%20(H-S)%202000\NORTE\Santiago\Cub.%20Policlinica%20en%20el%20Sector%20La%20Joya,%20palom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Reyna%20Vasquez\Desktop\IGLESIAS%20POLICLINICAS%20Y%20ESCUELAS\CARPETA%20GENERAL\San%20Francisco%20de%20Macoris\Analisis%20de%20Precios%20Unitario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cla-1\UCLAS-COMENC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Documents%20and%20Settings/valentinj/Escritorio/PRES.%20RECONSTRUCCION%20CARR.%20SFM-NAGUA%20DIC%20200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stbau-ii\C\WINDOWS\DESKTOP\windows\TEMP\Paraiso%20Tropic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einier\e\Documents%20and%20Settings\Ing.%20Tony%20Hernandez\Escritorio\Comedor%20Juegos%20Regionales%20Bayaguan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jamin\benja2\Documents%20and%20Settings\Benjamin.DOMAIN\My%20Documents\Documentos%20en%20Benjamin\BenMis%20Documento\Plastbau%20Hispaniola\Analisis%20P2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OR\Regional%20Sur\Documents%20and%20Settings\Eva%20L.%20JImenez%20Pagan\My%20Documents\Banco%20Central\BC%20-%20GIO\AQUINO\Presupuesto%20Aquino%20Carvajal%20-%20Jul%2004%20CODIA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ca%20Chica\Oferta%20Economica%20I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ingasa\Documents%20and%20Settings\USER\Mis%20documentos\Dickson\TORIBIO%20&amp;%20CASTRO\ATABEY%20II\Presupuesto\PRESUPUESTO%20HORMIGON%20PROYECTO%20ATABEY%20II%20DEF%20REFORM%20MIGUEL%20Y%20MILTON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IS\universidad%20UCL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a\proyectos%20oisoe\Documents%20and%20Settings\Administrador\Escritorio\Documents%20and%20Settings\jbaez\My%20Documents\YALBI\Mia\Copia%20de%20UCLAS-COMENC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tgo%20Rodriguez\TUNEL\LOPE-GASSET\TUNEL%20MINERO,%20TRAMO%201\06-011-2010%20(ROCA)\CUB%203%20FINAL\Cubicacion%20y%20Soporte%203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01\ingenieria\Documents%20and%20Settings\Raul%20N.%20%20Rizek\My%20Documents\Carretera%20Sto.%20Dgo.%20-%20Samana\Precios%20Rincon%20de%20Molinill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costos\Documents%20and%20Settings\Tony%20Hernandez.PRESIDENTE\Escritorio\PRES.%20PROY%20CAMPO%20DE%20GOLF%20P.%20CANA\presupuesto%20donald\sinercon\PERGOLADO%20AEROP.%20LAS%20AMERICAS%20sin%20arancel%20V.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a\My%20Documents\Proyectos%20OISOE\Calles\Incava\Analisis_Marzo_06___Incav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angelica\maria%20angeli\Maria%20Angelica\Cubicaciones\Incava\Analisis%20Contrato%20-%20Incav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jamin\benja2\Documents%20and%20Settings\Benjamin.DOMAIN\My%20Documents\Documentos%20en%20Benjamin\BenMis%20Documento\Caba&#241;as%20Turisticas%20en%20San%20Isidro\Caba4asTuristicas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LIO-0649BC831\SharedDocs\Documents%20and%20Settings\Julio%20Vargas\Escritorio\PADRE_LAS_CASAS\ANALISIS_TODO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presupuesto\ucla\ucla%205%20julio\presupuestos\Documents%20and%20Settings\kelly\Mis%20documentos\UCLA\UCLAS-COMENC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ingasa\Documents%20and%20Settings\jgonzalez\Local%20Settings\Temporary%20Internet%20Files\OLK63\Car%20Wash%20Santiago%20(con%20analisis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Ing.%20Tony%20Hernandez\Escritorio\Comedor%20Juegos%20Regionales%20Bayaguan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presupuesto\CARPETAS%20DEPTO.%20PRESUPUESTOS\FERNANDEZ\ANALISIS\Copia%20de%20UCLAS-COMENC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JAMIN\Benja\Documents%20and%20Settings\Benjamin.DOMAIN\My%20Documents\Documentos%20en%20Benjamin\BenMis%20Documento\Bahia%20Principe%20Rio%20San%20Juan\Bahia%20Principe2\SPA%20Bahia%20Princip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p-ing-018\Disco%20D\Disco%20D\Disco%20D\Users\joaquin%20alcantara\AppData\Local\Temp\Temp1_cub.%20arreglo.zip\Analisis%20de%20costos%20Departamento%20de%20Ingenieria%20MSP%202014%20arreglo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jamin\benja2\Mis%20documentos\Analisis%20Karina\Documentos%20Varios\Caseta%20modelo%20(prefabricada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p-ing-018\Disco%20D\D\Analisis%20de%20Costos%202012%20Direccion%20de%20Ingenieria%20Septiembre%202012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-FP\Users\gperez\AppData\Local\Temp\Rar$DIa0.928\4._Orden_de_Cambio_No._1_-A._NCLSEA(1)%20modificado%20veruska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CARPETAS%20DEPTO.%20PRESUPUESTOS/FREDDY%20CASTILLO/2013/Presupuesto%20Remodelacion%20Hospital%20Jose%20Maria%20Cabral%20y%20Baez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castillo/AppData/Local/Microsoft/Windows/Temporary%20Internet%20Files/Content.Outlook/1YPE5954/YO/Trabajo/DOCUME~1/FPena/LOCALS~1/Temp/d.lotus.notes.data/2004%2011%20Nov%20Text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2\Construccion%20Hospital%20Dos%20Niveles%20en%20Pedernales%20(Nuevo).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jamin\benja2\Documents%20and%20Settings\Benjamin.DOMAIN\My%20Documents\Documentos%20en%20Benjamin\BenMis%20Documento\Edificio%20del%20Catastro\windows\TEMP\ETURSA%20BEACH%20RESORT\PRESUPUESTOS%20ETURSA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ONY\Desktop\LICITACION%20CALVENTI\PNUD%20007\LIC\PRINT\2014%2001Ene%2018%20txt%2013va%20Edic,%20CUADRILLA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Users\yanel\Documents\PERSONALTRABAJOS\YANEL%200IS0E\YANEL%20FERNANDEZ\ITECO\edf.%20administrativo\PRESUPUESTO%20edificio%20administrativo%20ITEC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costos\Documents%20and%20Settings\Tony%20Hernandez\Escritorio\HORACITO\Ecomarina%20Boca%20de%20Chavon\Ecomarina%20Chavo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presupuesto\PRE-SUPE\TEMPORAL\Presu-Falt-hacer\Presupuesto%20Sanitario%20CURSO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Documents%20and%20Settings/Juan/Desktop/UASD/analisis/Modelo%20Presup.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LIO-0649BC831\SharedDocs\presupuesto%20%20habitacional%20sanchez\EDF.%20SAN%20CRISTOBAL\metodologia%20Presupuestos\Analisis%20de%20Edificacion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OR\Regional%20Sur\EVA\Banco%20Central\Ferpa-Bloque%20I\Presupuesto%20Ferpa%20-%20Jul04%20-%20CODI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PROYECTO%20TERMINACION%20SOFTBALL%20COJPD\CUBICACION\CUBICACION-NUEVA-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PROYECTO%20PIEDRA%20BLANCA/JOEL/APC/InaconsaACT/Volumenes%20del%20Presupuesto/bPrimer%20Nivel/CIAceros%201erN.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Documents%20and%20Settings/JOEL/APC/InaconsaACT/Soportes%20Analisis,Presupuestos,Controles/BPreliminar/Soportes%20Grales.Controles%20de%20Obra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Documents%20and%20Settings/Ray/Escritorio/Presupuesto%20Habitacional%20Piedra%20BlancaX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guelurbaez\COMPARTIDO\Documents%20and%20Settings\Eva%20L.%20JImenez%20Pagan\My%20Documents\Banco%20Central\ISA-Alcantarillado\Presupuesto%20Modificado%20IS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Users/Elsamex/Desktop/copia2/DIC-2010%20presupuesto%20hato%20mayor/PRESUPUESTOS%20HATO%20MAYOR(1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/Configuraci&#243;n%20local/Archivos%20temporales%20de%20Internet/Content.IE5/CVRJQ4KQ/PRESUPUESTO_MONTE_PLATA(1)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LAUDIA\Mis%20documentos\TRABAJO%20CLAUDIA\Garibaldy%20Bautista%20(actualizaciones)\analisis%20el%20pino%20junumuc&#250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ONY\Desktop\LICITACION%20CALVENTI\PNUD%20007\LIC\PRINT\PRESUPUESTO%2007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ARPETAS%20DEPTO.%20PRESUPUESTOS\FREDDY%20CASTILLO\Presupuesto%20Impermeabilizacion,%20Prov.%20Santo%20Domingo%20Este,%20R.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6\docu06\disco%20rec\PRES.%20GUILLERMO\PRES.%20ADICIONAL%20ESTACION%2027%20DE%20FEBRERO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6\docu06\macm\ESTACION%20NICOLAS%20DE%20OVANDO\PRESUPUESTO%20EST.%20OVANDO\PRESU%20ESTACION%20NICOLAS%20DE%20OVANDO%20Central%20Mov.%20Tierra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JAMIN\Benja\My%20Documents\Data%20Banana%20T.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Documents%20and%20Settings\Administrator\My%20Documents\BACKUP%20JULIO\wandel\escritorio%201\PRESUPUESTOS\Peravia\Salinas\PRESUPUESTO%20vivienda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1-22-94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angelica\maria%20angeli\Maximo\Maria%20Angelica\OISOE%20EVA\Calles\Demja%20-%20Hato%20Mayor\Analisis%20Dic%2005%20-%20Demj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Users/yanel/Documents/PERSONALTRABAJOS/YANEL%200IS0E/YANEL%20FERNANDEZ/ITECO/edf.%20administrativo/PRESUPUESTO%20edificio%20administrativo%20ITECO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ersonal\Presupuesto%20Residencial%20Nicole%20I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herrera/AppData/Local/Microsoft/Windows/Temporary%20Internet%20Files/Low/Content.IE5/T33SC9AO/Copia%20de%20presupuesto%20reparacion%20general%20hospital%20antonio%20musa,%20sp%20macoris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Benjamin.DOMAIN\My%20Documents\Documentos%20en%20Benjamin\BenMis%20Documento\Prefabricados%20Arquitectonicos\Cotizaciones%20Prefabricados\HERMIDA%20&amp;%20ASOCIADOS\Actualizacion%20cot.%20embajada\Divis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Documents%20and%20Settings\FRED\Mis%20documentos\ARCHIVOS%20PERSONALES\FRED\FRANCISCO\PRESUPUESTO%20MELLIZAS_2_NIVELES_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jamin\benja2\Documents%20and%20Settings\Benjamin.DOMAIN\My%20Documents\Documentos%20en%20Benjamin\HOTEL%20SUNSCAPE\HOTEL%20SUNSCAPE%20ENTREGADO\Hotel%20Sunscape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jamin\benja2\Documents%20and%20Settings\Benjamin.DOMAIN\My%20Documents\Documentos%20en%20Benjamin\HOTEL%20SUNSCAPE\HOTEL%20SUNSCAPE%20ENTREGADO\Hotel%20Sunscape%20II%20area%20noble%20Benjamin%20corregido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is/Desktop/ruth/Documents%20and%20Settings/Benjamin/My%20Documents/BPB2/Club%20de%20playa/Piscina%20y%20club%20de%20playa0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s\Luis\Desktop\ruth\Documents%20and%20Settings\Benjamin\My%20Documents\BPB2\Club%20de%20playa\Piscina%20y%20club%20de%20playa0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ancisco\miguel\Prefabricados%20Arquitectonicos\Cotizaciones%20Prefabricados\HERMIDA%20&amp;%20ASOCIADOS\Actualizacion%20cot.%20embajada\Divis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nalisis%20de%20costos%20Departamento%20de%20Ingenieria%20MSP%202013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."/>
      <sheetName val="analisis Electrico"/>
      <sheetName val="Presup_"/>
      <sheetName val="Hoja2"/>
      <sheetName val="Resum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"/>
      <sheetName val="Hormigon"/>
    </sheetNames>
    <sheetDataSet>
      <sheetData sheetId="0">
        <row r="9">
          <cell r="F9">
            <v>280</v>
          </cell>
        </row>
        <row r="11">
          <cell r="F11">
            <v>1796.9451931716083</v>
          </cell>
        </row>
        <row r="12">
          <cell r="F12">
            <v>1796.9451931716083</v>
          </cell>
        </row>
      </sheetData>
      <sheetData sheetId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mayasa"/>
      <sheetName val="Villa Hermosa"/>
      <sheetName val="San Pedro-Romana"/>
      <sheetName val="RESUMEN ROMANA"/>
      <sheetName val="analisis"/>
      <sheetName val="tarifa equipo"/>
      <sheetName val="lista de materiales"/>
      <sheetName val="M.O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Mano de Obra"/>
      <sheetName val="Insumos"/>
      <sheetName val="Analisis "/>
      <sheetName val="Analisis Civil"/>
      <sheetName val="Mezcla"/>
      <sheetName val="Presupuesto por Partidas"/>
      <sheetName val="Módulo 01 v5"/>
      <sheetName val="Edificio Principal (Estructura)"/>
      <sheetName val="Edificio Principal (Acabados)"/>
      <sheetName val="ANALISIS"/>
      <sheetName val="ANALISIS (2)mig"/>
      <sheetName val="SPA"/>
      <sheetName val="PRECIOS INSUMOS-MANO DE OBRA"/>
      <sheetName val="SUBCONTRATOS"/>
      <sheetName val="Tabla de Cuantia de Elementos E"/>
      <sheetName val="Quantia zapata ponderada col"/>
      <sheetName val="AREAS"/>
      <sheetName val="Villa Hermosa"/>
      <sheetName val="Ins"/>
    </sheetNames>
    <sheetDataSet>
      <sheetData sheetId="0"/>
      <sheetData sheetId="1"/>
      <sheetData sheetId="2">
        <row r="3">
          <cell r="I3">
            <v>36.200000000000003</v>
          </cell>
        </row>
      </sheetData>
      <sheetData sheetId="3"/>
      <sheetData sheetId="4"/>
      <sheetData sheetId="5"/>
      <sheetData sheetId="6">
        <row r="3">
          <cell r="I3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3">
          <cell r="I3">
            <v>36.200000000000003</v>
          </cell>
        </row>
      </sheetData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no"/>
      <sheetName val="Solano-no"/>
      <sheetName val="CantsPresup platea"/>
      <sheetName val="Nuevo Solano"/>
      <sheetName val="Elect 2 fases"/>
      <sheetName val="Los Ángeles (Fase II)"/>
      <sheetName val="Form. de Certific."/>
      <sheetName val="IGL"/>
      <sheetName val="wga"/>
      <sheetName val="Presupcant"/>
      <sheetName val="Cants Mats"/>
      <sheetName val="Insumos"/>
      <sheetName val="Analisis"/>
      <sheetName val="Mat. I"/>
      <sheetName val="V.Tierras A"/>
      <sheetName val="Analisis Reclamados"/>
      <sheetName val="M.O."/>
      <sheetName val="INS"/>
      <sheetName val="Villa Hermosa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749">
          <cell r="B749" t="str">
            <v>LISTADO DE MANO DE OBRA</v>
          </cell>
        </row>
        <row r="750">
          <cell r="A750" t="str">
            <v>PARTIDAS</v>
          </cell>
          <cell r="C750" t="str">
            <v>U</v>
          </cell>
          <cell r="D750" t="str">
            <v>TARIFA</v>
          </cell>
          <cell r="E750" t="str">
            <v>SOBRETARIFA</v>
          </cell>
        </row>
        <row r="753">
          <cell r="E753">
            <v>1</v>
          </cell>
        </row>
        <row r="754">
          <cell r="A754" t="str">
            <v>COLOCACION DE BLOQUES</v>
          </cell>
        </row>
        <row r="755">
          <cell r="A755" t="str">
            <v>Block 10 cm.</v>
          </cell>
          <cell r="C755" t="str">
            <v>U</v>
          </cell>
          <cell r="D755">
            <v>4</v>
          </cell>
          <cell r="E755">
            <v>4</v>
          </cell>
        </row>
        <row r="756">
          <cell r="A756" t="str">
            <v>Block 15 cm.</v>
          </cell>
          <cell r="C756" t="str">
            <v>U</v>
          </cell>
          <cell r="D756">
            <v>4</v>
          </cell>
          <cell r="E756">
            <v>4</v>
          </cell>
        </row>
        <row r="757">
          <cell r="A757" t="str">
            <v>Block 20 cm.</v>
          </cell>
          <cell r="C757" t="str">
            <v>U</v>
          </cell>
          <cell r="D757">
            <v>4</v>
          </cell>
          <cell r="E757">
            <v>4</v>
          </cell>
        </row>
        <row r="759">
          <cell r="A759" t="str">
            <v>PAÑETES, TERMINACIÓN DE PAREDES Y PLAFONES</v>
          </cell>
        </row>
        <row r="760">
          <cell r="A760" t="str">
            <v xml:space="preserve">Fraguache </v>
          </cell>
          <cell r="C760" t="str">
            <v>M2</v>
          </cell>
          <cell r="D760">
            <v>4</v>
          </cell>
          <cell r="E760">
            <v>4</v>
          </cell>
        </row>
        <row r="761">
          <cell r="A761" t="str">
            <v>Careteo</v>
          </cell>
          <cell r="C761" t="str">
            <v>M2</v>
          </cell>
          <cell r="D761">
            <v>4</v>
          </cell>
          <cell r="E761">
            <v>4</v>
          </cell>
        </row>
        <row r="762">
          <cell r="A762" t="str">
            <v>Resane con goma</v>
          </cell>
          <cell r="C762" t="str">
            <v>M2</v>
          </cell>
          <cell r="D762">
            <v>4</v>
          </cell>
          <cell r="E762">
            <v>4</v>
          </cell>
        </row>
        <row r="763">
          <cell r="A763" t="str">
            <v>Repello maestreado en paredes</v>
          </cell>
          <cell r="C763" t="str">
            <v>M2</v>
          </cell>
          <cell r="D763">
            <v>7.5</v>
          </cell>
          <cell r="E763">
            <v>7.5</v>
          </cell>
        </row>
        <row r="764">
          <cell r="A764" t="str">
            <v>Repello en plafond</v>
          </cell>
          <cell r="C764" t="str">
            <v>M2</v>
          </cell>
          <cell r="D764">
            <v>7.5</v>
          </cell>
          <cell r="E764">
            <v>7.5</v>
          </cell>
        </row>
        <row r="765">
          <cell r="A765" t="str">
            <v>Repello sin maestriar</v>
          </cell>
          <cell r="C765" t="str">
            <v>M2</v>
          </cell>
          <cell r="D765">
            <v>6.75</v>
          </cell>
          <cell r="E765">
            <v>6.75</v>
          </cell>
        </row>
        <row r="766">
          <cell r="A766" t="str">
            <v>Pañete inter./ext./maest./a plomo</v>
          </cell>
          <cell r="C766" t="str">
            <v>M2</v>
          </cell>
          <cell r="D766">
            <v>33</v>
          </cell>
          <cell r="E766">
            <v>33</v>
          </cell>
        </row>
        <row r="767">
          <cell r="A767" t="str">
            <v>Pañete en techo y vigas</v>
          </cell>
          <cell r="C767" t="str">
            <v>M2</v>
          </cell>
          <cell r="D767">
            <v>33</v>
          </cell>
          <cell r="E767">
            <v>33</v>
          </cell>
        </row>
        <row r="768">
          <cell r="A768" t="str">
            <v>Pañete en columnas y vigas</v>
          </cell>
          <cell r="C768" t="str">
            <v>M2</v>
          </cell>
          <cell r="D768">
            <v>33</v>
          </cell>
          <cell r="E768">
            <v>33</v>
          </cell>
        </row>
        <row r="769">
          <cell r="A769" t="str">
            <v>Pañete pulido</v>
          </cell>
          <cell r="C769" t="str">
            <v>M2</v>
          </cell>
          <cell r="D769">
            <v>43</v>
          </cell>
          <cell r="E769">
            <v>43</v>
          </cell>
        </row>
        <row r="770">
          <cell r="A770" t="str">
            <v>Cantos y mochetas</v>
          </cell>
          <cell r="C770" t="str">
            <v>ML</v>
          </cell>
          <cell r="D770">
            <v>18</v>
          </cell>
          <cell r="E770">
            <v>18</v>
          </cell>
        </row>
        <row r="771">
          <cell r="A771" t="str">
            <v>Goteros en ranura</v>
          </cell>
          <cell r="C771" t="str">
            <v>ML</v>
          </cell>
          <cell r="D771">
            <v>36</v>
          </cell>
          <cell r="E771">
            <v>36</v>
          </cell>
        </row>
        <row r="774">
          <cell r="A774" t="str">
            <v>TERMINACION DE TECHOS E IMPERMEABILIZACION</v>
          </cell>
        </row>
        <row r="775">
          <cell r="A775" t="str">
            <v>Zabaleta</v>
          </cell>
          <cell r="C775" t="str">
            <v>ML</v>
          </cell>
          <cell r="D775">
            <v>15</v>
          </cell>
          <cell r="E775">
            <v>15</v>
          </cell>
        </row>
        <row r="776">
          <cell r="A776" t="str">
            <v>Fino techo plano</v>
          </cell>
          <cell r="C776" t="str">
            <v>M2</v>
          </cell>
          <cell r="D776">
            <v>25</v>
          </cell>
          <cell r="E776">
            <v>25</v>
          </cell>
        </row>
        <row r="777">
          <cell r="A777" t="str">
            <v>Fino techo inclinado</v>
          </cell>
          <cell r="C777" t="str">
            <v>M2</v>
          </cell>
          <cell r="D777">
            <v>25</v>
          </cell>
          <cell r="E777">
            <v>25</v>
          </cell>
        </row>
        <row r="778">
          <cell r="A778" t="str">
            <v>Subida mat./fino y zabaleta</v>
          </cell>
          <cell r="C778" t="str">
            <v>M2</v>
          </cell>
          <cell r="D778">
            <v>10</v>
          </cell>
          <cell r="E778">
            <v>10</v>
          </cell>
        </row>
        <row r="780">
          <cell r="A780" t="str">
            <v>COLOCACIÓN PISO CERÁMICA</v>
          </cell>
        </row>
        <row r="781">
          <cell r="A781" t="str">
            <v>Cerámica 33x33</v>
          </cell>
          <cell r="C781" t="str">
            <v>M2</v>
          </cell>
          <cell r="D781">
            <v>70</v>
          </cell>
          <cell r="E781">
            <v>70</v>
          </cell>
        </row>
        <row r="782">
          <cell r="A782" t="str">
            <v>Zócalos 6x33</v>
          </cell>
          <cell r="C782" t="str">
            <v>ML</v>
          </cell>
          <cell r="D782">
            <v>15</v>
          </cell>
          <cell r="E782">
            <v>15</v>
          </cell>
        </row>
        <row r="783">
          <cell r="A783" t="str">
            <v xml:space="preserve">Escalones </v>
          </cell>
          <cell r="C783" t="str">
            <v>ML</v>
          </cell>
          <cell r="D783">
            <v>75</v>
          </cell>
          <cell r="E783">
            <v>75</v>
          </cell>
        </row>
        <row r="790">
          <cell r="A790" t="str">
            <v>LABORES VARIAS</v>
          </cell>
        </row>
        <row r="791">
          <cell r="A791" t="str">
            <v xml:space="preserve">Pintura </v>
          </cell>
          <cell r="C791" t="str">
            <v>M2</v>
          </cell>
          <cell r="D791">
            <v>15</v>
          </cell>
          <cell r="E791">
            <v>15</v>
          </cell>
        </row>
        <row r="792">
          <cell r="A792" t="str">
            <v>Excavación en:  Tierra</v>
          </cell>
          <cell r="C792" t="str">
            <v>M3</v>
          </cell>
          <cell r="D792">
            <v>90</v>
          </cell>
          <cell r="E792">
            <v>90</v>
          </cell>
        </row>
        <row r="793">
          <cell r="A793" t="str">
            <v xml:space="preserve">                Tosca</v>
          </cell>
          <cell r="C793" t="str">
            <v>M3</v>
          </cell>
          <cell r="D793">
            <v>500</v>
          </cell>
          <cell r="E793">
            <v>500</v>
          </cell>
        </row>
        <row r="794">
          <cell r="A794" t="str">
            <v xml:space="preserve">                Roca</v>
          </cell>
          <cell r="C794" t="str">
            <v>M3</v>
          </cell>
          <cell r="D794">
            <v>750</v>
          </cell>
          <cell r="E794">
            <v>750</v>
          </cell>
        </row>
        <row r="795">
          <cell r="A795" t="str">
            <v>Lig. y vac. hormigón/ligadora</v>
          </cell>
          <cell r="C795" t="str">
            <v>M3</v>
          </cell>
          <cell r="D795">
            <v>335.43</v>
          </cell>
          <cell r="E795">
            <v>335.43</v>
          </cell>
        </row>
        <row r="796">
          <cell r="A796" t="str">
            <v>Coloc. acero</v>
          </cell>
          <cell r="C796" t="str">
            <v>QQ</v>
          </cell>
          <cell r="D796">
            <v>60</v>
          </cell>
          <cell r="E796">
            <v>60</v>
          </cell>
        </row>
        <row r="797">
          <cell r="A797" t="str">
            <v>Coloc. acero en vigas, zapatas muros  y dinteles</v>
          </cell>
          <cell r="C797" t="str">
            <v>ML</v>
          </cell>
          <cell r="D797">
            <v>25</v>
          </cell>
          <cell r="E797">
            <v>25</v>
          </cell>
        </row>
        <row r="798">
          <cell r="A798" t="str">
            <v>Compactación de relleno (a mano)</v>
          </cell>
          <cell r="C798" t="str">
            <v>M3</v>
          </cell>
          <cell r="D798">
            <v>60</v>
          </cell>
          <cell r="E798">
            <v>60</v>
          </cell>
        </row>
        <row r="799">
          <cell r="A799" t="str">
            <v>Bote de material (a mano)</v>
          </cell>
          <cell r="C799" t="str">
            <v>M3S</v>
          </cell>
          <cell r="D799">
            <v>70</v>
          </cell>
          <cell r="E799">
            <v>70</v>
          </cell>
        </row>
        <row r="800">
          <cell r="A800" t="str">
            <v>Jornal de un obrero</v>
          </cell>
          <cell r="C800" t="str">
            <v>Dia</v>
          </cell>
          <cell r="D800">
            <v>150</v>
          </cell>
          <cell r="E800">
            <v>150</v>
          </cell>
        </row>
        <row r="801">
          <cell r="A801" t="str">
            <v>Sembrado de grama tipo alfombra</v>
          </cell>
          <cell r="C801" t="str">
            <v>M2</v>
          </cell>
          <cell r="D801">
            <v>7</v>
          </cell>
          <cell r="E801">
            <v>7</v>
          </cell>
        </row>
        <row r="802">
          <cell r="A802" t="str">
            <v>Guarderas Metálicas, Regla Vibratoria y Alisador</v>
          </cell>
          <cell r="C802" t="str">
            <v>M2</v>
          </cell>
          <cell r="D802">
            <v>50</v>
          </cell>
          <cell r="E802">
            <v>50</v>
          </cell>
        </row>
      </sheetData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Monte Plata"/>
      <sheetName val="SABANA GRANDE"/>
      <sheetName val="LAS CEJAS"/>
      <sheetName val="LOS BOTADOS"/>
      <sheetName val="DON JUAN"/>
      <sheetName val="YAMASA"/>
      <sheetName val="PERALVILLO"/>
      <sheetName val="MAJAGUAL"/>
      <sheetName val="BAYAGUANA"/>
      <sheetName val="CHIRINO"/>
      <sheetName val="DEAN"/>
      <sheetName val="LA GALLERA, BELLA VISTA"/>
      <sheetName val="GONZALO"/>
      <sheetName val="analisis"/>
      <sheetName val="tarifa equipo"/>
      <sheetName val="lista de materiales"/>
      <sheetName val="presupuesto no ejecutable"/>
      <sheetName val="MO"/>
      <sheetName val="PRESUPUESTO"/>
      <sheetName val="Los Ángeles (Fase II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. adicional no.1"/>
      <sheetName val="analisis actual "/>
      <sheetName val="Incremento Precios"/>
      <sheetName val="INCREMENTO DE CANTIDAD"/>
      <sheetName val="PARTIDAS NUEVAS"/>
      <sheetName val="Presupuesto viejo"/>
      <sheetName val="analisis viejo"/>
      <sheetName val="GONZALO"/>
      <sheetName val="MOV"/>
      <sheetName val="Presu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ros Vigas Entrepiso"/>
      <sheetName val="Aceros columnas n1-2"/>
      <sheetName val="Acero Zapata"/>
      <sheetName val="Res Cuantia N1-2"/>
      <sheetName val="Res Cuantia Z"/>
      <sheetName val="INSUMOSJES"/>
      <sheetName val="cot.puer.ven"/>
      <sheetName val="insumos"/>
      <sheetName val="subida"/>
      <sheetName val="ORQUIDEA TIPO A"/>
      <sheetName val="analisis1"/>
      <sheetName val="med.mov.de tierras"/>
      <sheetName val="med.superestruc."/>
      <sheetName val="med.terminacion"/>
      <sheetName val="TERMINACION"/>
      <sheetName val="INSTALACIONES"/>
      <sheetName val="MOVIMIENTO DE TIERRAS"/>
      <sheetName val="analisis unitarios"/>
      <sheetName val="SUPERESTRUCTURA"/>
      <sheetName val="PARTIDAS"/>
      <sheetName val="R.CAYENA"/>
      <sheetName val="med.mov.de tierras2"/>
      <sheetName val="factores"/>
      <sheetName val="cotizaciones"/>
      <sheetName val="CONTRARO SEÑALIZACIONES"/>
      <sheetName val="Analisis BC"/>
      <sheetName val="ANALISIS STO DGO"/>
      <sheetName val="Incremento Precios"/>
      <sheetName val="PARTIDAS NUEVAS"/>
      <sheetName val="LISTA PRECIO"/>
      <sheetName val="caseta transformador"/>
      <sheetName val="Ins 2"/>
      <sheetName val="mov. tierra"/>
      <sheetName val="I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2">
          <cell r="D12">
            <v>0.3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Z"/>
      <sheetName val="Ac.C"/>
      <sheetName val="Ac.V"/>
      <sheetName val="Ac. M"/>
      <sheetName val="LOSA 27"/>
      <sheetName val="resum.ac "/>
      <sheetName val="Insumos"/>
      <sheetName val="Mezcla"/>
      <sheetName val="Analisis Civil"/>
      <sheetName val="Análisis "/>
      <sheetName val="Presup."/>
      <sheetName val="V.Tierras A"/>
      <sheetName val="V H.A y Muros A"/>
      <sheetName val="Term A"/>
      <sheetName val="med.mov.de tierras2"/>
      <sheetName val="analisis1"/>
      <sheetName val="Incremento Precios"/>
      <sheetName val="PARTIDAS NUEV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">
          <cell r="D14">
            <v>1.4</v>
          </cell>
        </row>
        <row r="16">
          <cell r="D16">
            <v>0.3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Análisis entregado"/>
      <sheetName val="Insumos"/>
      <sheetName val="Análisis"/>
      <sheetName val="Presupuesto"/>
      <sheetName val="analisis metalico"/>
      <sheetName val="Sheet13"/>
      <sheetName val="Sheet14"/>
      <sheetName val="Sheet15"/>
      <sheetName val="Sheet16"/>
      <sheetName val="MATERIALES LISTADO"/>
      <sheetName val="V.Tierras A"/>
      <sheetName val="Cubicación"/>
      <sheetName val="Analisis"/>
      <sheetName val="INS"/>
    </sheetNames>
    <sheetDataSet>
      <sheetData sheetId="0"/>
      <sheetData sheetId="1"/>
      <sheetData sheetId="2">
        <row r="15">
          <cell r="C15" t="str">
            <v>Alambre No.12</v>
          </cell>
        </row>
      </sheetData>
      <sheetData sheetId="3">
        <row r="5">
          <cell r="Q5">
            <v>1</v>
          </cell>
        </row>
        <row r="116">
          <cell r="H116">
            <v>7.5876842105263149</v>
          </cell>
        </row>
        <row r="126">
          <cell r="H126" t="e">
            <v>#REF!</v>
          </cell>
        </row>
        <row r="139">
          <cell r="H139">
            <v>3124.1050000112532</v>
          </cell>
        </row>
        <row r="151">
          <cell r="H151">
            <v>49.12</v>
          </cell>
        </row>
        <row r="164">
          <cell r="H164">
            <v>2.4586812352499998</v>
          </cell>
        </row>
        <row r="226">
          <cell r="C226" t="str">
            <v>Obra:  Puente Sobre Rio Licey, carretera La Vega-Moca</v>
          </cell>
        </row>
        <row r="431">
          <cell r="D431" t="str">
            <v>Fecha:  Octubre 2005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Formulario"/>
      <sheetName val="Gestión"/>
      <sheetName val="Documento"/>
      <sheetName val="Hoja1"/>
      <sheetName val="Análisis"/>
      <sheetName val="V.Tierras A"/>
      <sheetName val="Incremento Precios"/>
      <sheetName val="PARTIDAS NUEVAS"/>
    </sheetNames>
    <sheetDataSet>
      <sheetData sheetId="0">
        <row r="26">
          <cell r="L26">
            <v>40282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000.00"/>
      <sheetName val="02.000.00"/>
      <sheetName val="03.000.00"/>
      <sheetName val="04.000.00"/>
      <sheetName val="05.000.00"/>
      <sheetName val="007.000.00"/>
      <sheetName val="08.000.00"/>
      <sheetName val="09.000.00"/>
      <sheetName val="13.000.00"/>
      <sheetName val="Hoja1"/>
      <sheetName val="INSUMOS"/>
      <sheetName val="15.000.00"/>
      <sheetName val="16.000.00"/>
      <sheetName val="RESUMEN"/>
      <sheetName val="V.Tierras A"/>
      <sheetName val="ANALISIS SEÑAL"/>
      <sheetName val="Materiales"/>
      <sheetName val="Configuración"/>
      <sheetName val="A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61">
          <cell r="F261">
            <v>200</v>
          </cell>
        </row>
        <row r="303">
          <cell r="F303">
            <v>1500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"/>
      <sheetName val="Hormigon"/>
      <sheetName val="Copia de Analisis"/>
    </sheetNames>
    <sheetDataSet>
      <sheetData sheetId="0">
        <row r="9">
          <cell r="F9">
            <v>280</v>
          </cell>
        </row>
        <row r="11">
          <cell r="F11">
            <v>1796.9451931716083</v>
          </cell>
        </row>
        <row r="12">
          <cell r="F12">
            <v>1796.9451931716083</v>
          </cell>
        </row>
        <row r="15">
          <cell r="F15">
            <v>45</v>
          </cell>
        </row>
        <row r="16">
          <cell r="F16">
            <v>45</v>
          </cell>
        </row>
        <row r="20">
          <cell r="F20">
            <v>1100</v>
          </cell>
        </row>
        <row r="21">
          <cell r="F21">
            <v>1100</v>
          </cell>
        </row>
        <row r="30">
          <cell r="F30">
            <v>500</v>
          </cell>
        </row>
        <row r="31">
          <cell r="F31">
            <v>500</v>
          </cell>
        </row>
        <row r="39">
          <cell r="F39">
            <v>550</v>
          </cell>
        </row>
        <row r="41">
          <cell r="F41">
            <v>500</v>
          </cell>
        </row>
      </sheetData>
      <sheetData sheetId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RECLAMACION 3"/>
      <sheetName val="INSUMOS"/>
      <sheetName val="Ins 2"/>
      <sheetName val="INSU"/>
      <sheetName val="MO"/>
    </sheetNames>
    <sheetDataSet>
      <sheetData sheetId="0">
        <row r="561">
          <cell r="D561">
            <v>36.01</v>
          </cell>
        </row>
      </sheetData>
      <sheetData sheetId="1">
        <row r="561">
          <cell r="D561">
            <v>36.01</v>
          </cell>
        </row>
        <row r="563">
          <cell r="D563">
            <v>349440</v>
          </cell>
        </row>
        <row r="568">
          <cell r="D568">
            <v>448000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 (2)"/>
      <sheetName val="Cronograma"/>
      <sheetName val="Pres. Term."/>
      <sheetName val="Cub.#1"/>
      <sheetName val="Cub. #2"/>
      <sheetName val="Cub. #3"/>
      <sheetName val="Cub. #sanchez elect"/>
      <sheetName val="Cub. #4"/>
      <sheetName val="Analisis"/>
      <sheetName val="Pres. Adic.Y"/>
      <sheetName val="Cronograma (3)"/>
      <sheetName val="INS"/>
      <sheetName val="INSUM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E26">
            <v>714.20529999999997</v>
          </cell>
        </row>
        <row r="33">
          <cell r="E33">
            <v>424.74</v>
          </cell>
        </row>
        <row r="43">
          <cell r="E43">
            <v>1067.5</v>
          </cell>
        </row>
        <row r="44">
          <cell r="E44">
            <v>2509.8000000000002</v>
          </cell>
        </row>
        <row r="76">
          <cell r="E76">
            <v>150</v>
          </cell>
        </row>
        <row r="79">
          <cell r="E79">
            <v>225</v>
          </cell>
        </row>
        <row r="202">
          <cell r="E202">
            <v>607.82475230769228</v>
          </cell>
        </row>
      </sheetData>
      <sheetData sheetId="10"/>
      <sheetData sheetId="11" refreshError="1"/>
      <sheetData sheetId="1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v. "/>
      <sheetName val="Presupuesto"/>
      <sheetName val="planta trata"/>
      <sheetName val="Volumenes"/>
      <sheetName val="Pu-Sanit."/>
      <sheetName val="peso-cuantia"/>
      <sheetName val="Hoja5"/>
      <sheetName val="Jornal"/>
      <sheetName val="M. O. exc."/>
      <sheetName val="Anal. horm."/>
      <sheetName val="Hoja3"/>
      <sheetName val="cuantias "/>
      <sheetName val="anal term"/>
      <sheetName val="Ana-Sanit."/>
      <sheetName val="Ana-Elect"/>
      <sheetName val="Ana-elect."/>
      <sheetName val="subida materiales"/>
      <sheetName val="Mat"/>
      <sheetName val="PU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Incremento Precios"/>
      <sheetName val="PARTIDAS NUEVAS"/>
      <sheetName val="Analisis"/>
      <sheetName val="Pres. Adic.Y"/>
    </sheetNames>
    <sheetDataSet>
      <sheetData sheetId="0" refreshError="1"/>
      <sheetData sheetId="1" refreshError="1"/>
      <sheetData sheetId="2" refreshError="1"/>
      <sheetData sheetId="3" refreshError="1">
        <row r="1839">
          <cell r="D1839">
            <v>52.397999999999989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058">
          <cell r="F1058">
            <v>25494.54</v>
          </cell>
        </row>
        <row r="1100">
          <cell r="F1100">
            <v>14999.769999999999</v>
          </cell>
        </row>
        <row r="1511">
          <cell r="F1511">
            <v>17457.800000000003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analisis de soporte"/>
      <sheetName val="Costo horario equipos"/>
      <sheetName val="Movimiento de tierra"/>
      <sheetName val="tarifa equipos"/>
      <sheetName val="Km12 a Km150"/>
      <sheetName val="TARIFA EQUIPO"/>
      <sheetName val="Trabajos Generales"/>
      <sheetName val="Fresado"/>
      <sheetName val="Capa de Rodadura"/>
      <sheetName val="Bcheo Tecnico"/>
      <sheetName val="Base granular"/>
      <sheetName val="Obras Complementarias"/>
      <sheetName val="Drenajes"/>
      <sheetName val="Muro Gaviones"/>
      <sheetName val="Canalizacion"/>
      <sheetName val="Limpieza canaleta lateral"/>
      <sheetName val="Señalización"/>
      <sheetName val="Relevamiento de fallas"/>
      <sheetName val="Limpieza Final"/>
      <sheetName val="Limpieza material fres"/>
      <sheetName val="costo real asfalto"/>
      <sheetName val="MEMO CUB-1VOL. FRESADO"/>
      <sheetName val="MEMO CUB-1 AREA FRESADA"/>
      <sheetName val="MEMO CUB-1 AREA CHAPEO"/>
      <sheetName val="CUBICACION No 1"/>
      <sheetName val="plan para cubicar por mes"/>
      <sheetName val="MEMO CUB-2VOL. FRESADO"/>
      <sheetName val="MEMO CUB-2 AREA FRESADA"/>
      <sheetName val="CUBICACION No 2"/>
      <sheetName val="Codigo de Colores"/>
      <sheetName val="ESTABIL. CON CEMENTO"/>
      <sheetName val="Ext. Cemento"/>
      <sheetName val="IMPRIMACION"/>
      <sheetName val="ESTABILIZADO CAL"/>
      <sheetName val="Ext. Cal"/>
      <sheetName val="TER-SUP. ADIC. 3 "/>
      <sheetName val="LIMP-DESM-DEST"/>
      <sheetName val="Cortes con Equipos subdrenes"/>
      <sheetName val="Relleno Subdrenes"/>
      <sheetName val="Excav. con Equipo Sub-dren "/>
      <sheetName val="Excav. Magueyal"/>
      <sheetName val="Relleno Ampliación Magueyal"/>
      <sheetName val="Extraccion de piedras"/>
      <sheetName val="Comp. fundacion paseo SJM"/>
      <sheetName val="Relleno paseos San Juan"/>
      <sheetName val="Acarreo Relleno Paseos San Juan"/>
      <sheetName val="C y R Paseos San Juan Contenes"/>
      <sheetName val="Acarreo Relleno Paseos SJ Conte"/>
      <sheetName val="Cortes paseos SJM Equipos"/>
      <sheetName val="TER-Sub-Rasante adic. 3"/>
      <sheetName val="R-POSTES ADIC.1"/>
      <sheetName val="R-POSTES ADIC.2"/>
      <sheetName val="Relleno p-Cemento Var 1"/>
      <sheetName val="Acarreo Relleno p-Cemento Var 1"/>
      <sheetName val="Empuje y Carguio Mat Depositos"/>
      <sheetName val="EXC-ZANJA"/>
      <sheetName val="EXC-ZANJA ROCA"/>
      <sheetName val="Relleno Paseos"/>
      <sheetName val="Acarreo Relleno Paseos"/>
      <sheetName val="Demolicion Alc."/>
      <sheetName val="Exc. Cuneta con Martillo"/>
      <sheetName val="Exc. Cuneta con Compresores"/>
      <sheetName val="Corte de Rampas"/>
      <sheetName val="ESCARIF ADIC.3"/>
      <sheetName val="ACARR-M-INSERV-5KMS ORIG."/>
      <sheetName val="ACOND-BOTE ADIC. 1"/>
      <sheetName val="Asiento Arena sifones"/>
      <sheetName val="Relleno  Arena sifones"/>
      <sheetName val="Relleno de sifones"/>
      <sheetName val="SUMN. Y Col tubos  sifones"/>
      <sheetName val="SUMN. Y Col tubos  sifones 16&quot;"/>
      <sheetName val="Piezas especiales y cemento"/>
      <sheetName val="SUM. COL. TUB. AGUA P."/>
      <sheetName val="Acueducto"/>
      <sheetName val="Sifones"/>
      <sheetName val="ANALISIS STO DGO"/>
      <sheetName val="PRES. BOCA NUEVA"/>
      <sheetName val="Presupuesto gartin"/>
      <sheetName val="Obra 1904-07 (2)"/>
      <sheetName val="cant y peso 1904-07 "/>
      <sheetName val="peso 1837"/>
      <sheetName val="peso 1904-07"/>
      <sheetName val="ANALISIS "/>
      <sheetName val="Obra 1837-07"/>
      <sheetName val="Obra 1904-07"/>
      <sheetName val="Propuesta en KG RD$"/>
      <sheetName val="Propuesta en KG US$"/>
      <sheetName val="Peso Maritza-Dilenia"/>
      <sheetName val="Pres.No.02 New pintura-anclaje"/>
      <sheetName val="Analisis Cortinas"/>
      <sheetName val="Peso Revision"/>
      <sheetName val="Placas Empot. y Adheridas"/>
      <sheetName val=" Materiales Maritza-2"/>
      <sheetName val=" Materiales Tubos +Placas"/>
      <sheetName val="Resumen Analisis"/>
      <sheetName val="Tabla de Tubos 10-8-07"/>
      <sheetName val="Tabla de Tubos"/>
      <sheetName val=" Materiales Mirna-1"/>
      <sheetName val="Solicitud de  Materiales"/>
      <sheetName val="Tabla de pesos "/>
      <sheetName val="PRESUPUESTO"/>
      <sheetName val="NO USAR Cubierta de Techo"/>
      <sheetName val="NO USAR Aluzinc "/>
      <sheetName val="Lista Planchas Cubiertas"/>
      <sheetName val="Analisis Cubiertas y Aislantes "/>
      <sheetName val="New Peso Materiales Pricemart"/>
      <sheetName val="Procedimiento de Pintura "/>
      <sheetName val="Analisis de Costo Metálica "/>
      <sheetName val="Presup. Pricemart Con Cubierta"/>
      <sheetName val="Presupuesto S+F+M"/>
      <sheetName val="Peso "/>
      <sheetName val="materiales"/>
      <sheetName val="Analisis General-A"/>
      <sheetName val="Analisis Montaje Chavon-A"/>
      <sheetName val="Analisis Costos Suministro-A"/>
      <sheetName val="Analisis Fabrication -A"/>
      <sheetName val="NOAnalisis Fabricacion-1"/>
      <sheetName val="Analisis Montaje Chavon (2)"/>
      <sheetName val="Analisis Montaje Ferro"/>
      <sheetName val="Corte+ Biselado+Soldadura"/>
      <sheetName val="Resumen peso por Tramos"/>
      <sheetName val="TIEMPO TRAMOS PROC 5"/>
      <sheetName val="Biseladoxmediciones"/>
      <sheetName val="long. corte total  y biselado"/>
      <sheetName val="SOLD PILA 8"/>
      <sheetName val="tramos 2-8"/>
      <sheetName val="Pila 8"/>
      <sheetName val="Analisis tramo 9 y 1 "/>
      <sheetName val="Cortesxmediciones"/>
      <sheetName val="PRESENTACION"/>
      <sheetName val="118-009- Hidraulica"/>
      <sheetName val="CERRAMIENTO"/>
      <sheetName val="Varios"/>
      <sheetName val="Herr+Equip"/>
      <sheetName val="M.O instalacion"/>
      <sheetName val="M.O Fabricacion"/>
      <sheetName val=" pintura"/>
      <sheetName val="Corte+Sold"/>
      <sheetName val="Comparacion"/>
      <sheetName val="EDIF. P. TERMINADO"/>
      <sheetName val="EDIF. MATERIA PRIMA"/>
      <sheetName val="Desglose Edif."/>
      <sheetName val="Peso y Materiales V Centenario "/>
      <sheetName val="Peso y Materiales Entrada)"/>
      <sheetName val="Propuesta Entrada"/>
      <sheetName val="expansiones entrada"/>
      <sheetName val="Propuesta V Centenario"/>
      <sheetName val="Analisis Costo Opret-V Centen"/>
      <sheetName val="Analisis Pintura"/>
      <sheetName val="Analisis de Costo Cubierta"/>
      <sheetName val="Peso Fachada"/>
      <sheetName val="Presupuesto "/>
      <sheetName val="Analisis Tranzado Aluzinc"/>
      <sheetName val="Analisis de Costo Tipo A"/>
      <sheetName val="Analisis de Costo Tipo B"/>
      <sheetName val="Analisis Pintura "/>
      <sheetName val="analisis anclajes-Hormigon"/>
      <sheetName val="OBS"/>
      <sheetName val="F.M."/>
      <sheetName val="CostosUnit"/>
      <sheetName val="Asigna"/>
      <sheetName val="CostosTotales"/>
      <sheetName val="M.O."/>
      <sheetName val="Analisis"/>
      <sheetName val="o.c.  zapata "/>
      <sheetName val="adicional de zapata "/>
      <sheetName val="pres. def.con zapata"/>
      <sheetName val="pres. def.con platea ADICIONAL"/>
      <sheetName val="pres. def.con platea O.C."/>
      <sheetName val="pres. def.con platea"/>
      <sheetName val="pres. def.con platea (2)"/>
      <sheetName val="pres. limpio con planos ult "/>
      <sheetName val="Mano de obra"/>
      <sheetName val="Mezcla"/>
      <sheetName val="volumetria muros,terminacion"/>
      <sheetName val="VOLUMEN PORTICOS Y COLUMNAS"/>
      <sheetName val="volumetria muros,terminacio (2"/>
      <sheetName val="Hoja1"/>
      <sheetName val="analisis de costos"/>
      <sheetName val="ANALISIS DE BOVEDILLA"/>
      <sheetName val="ANALISIS (2)"/>
      <sheetName val="Acarreos "/>
      <sheetName val="COMPRESOR "/>
      <sheetName val="EQUIPOS"/>
      <sheetName val="MATERIALES "/>
      <sheetName val="ingenieria"/>
      <sheetName val="MANT.TRANSITO"/>
      <sheetName val="CAMPAMENTO2"/>
      <sheetName val="Anal. horm."/>
      <sheetName val="Volumenes"/>
      <sheetName val="Ana"/>
      <sheetName val="VínculoExternoRecuperado1"/>
      <sheetName val="Resumen (2)"/>
      <sheetName val="Pres. "/>
      <sheetName val="Resumen"/>
      <sheetName val="Estructurales SALON"/>
      <sheetName val="EST. AL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F4" t="str">
            <v>FECHA: SEPTIEMBRE DEL 2004</v>
          </cell>
        </row>
        <row r="8">
          <cell r="C8" t="str">
            <v>: SANTO DOMINGO - SANTIAGO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>
        <row r="100">
          <cell r="F100">
            <v>174.03</v>
          </cell>
        </row>
      </sheetData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 INDIRECTO"/>
      <sheetName val="PERSONAL ADMINISTRATIVO"/>
      <sheetName val="PERSONAL TECNICO"/>
      <sheetName val="OPERADORES EQUIPOS"/>
      <sheetName val="COSTO_INDIRECTO"/>
      <sheetName val="PERSONAL_ADMINISTRATIVO"/>
      <sheetName val="PERSONAL_TECNICO"/>
      <sheetName val="OPERADORES_EQUIPOS"/>
      <sheetName val="Trabajos Generales"/>
      <sheetName val="Anal. horm."/>
      <sheetName val="Volumenes"/>
      <sheetName val="Ana"/>
    </sheetNames>
    <sheetDataSet>
      <sheetData sheetId="0">
        <row r="35">
          <cell r="D35">
            <v>16</v>
          </cell>
        </row>
      </sheetData>
      <sheetData sheetId="1"/>
      <sheetData sheetId="2"/>
      <sheetData sheetId="3">
        <row r="3">
          <cell r="I3">
            <v>26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eszona1"/>
      <sheetName val="Hoja3"/>
      <sheetName val="VIVIENDA"/>
      <sheetName val="inicio"/>
      <sheetName val="MO y Listado de Precio"/>
      <sheetName val="Resumen"/>
      <sheetName val="A-civil"/>
      <sheetName val="Hormigon Param"/>
      <sheetName val="Hormigon Armado"/>
      <sheetName val="Instalacion Sanitaria"/>
      <sheetName val="Vial"/>
      <sheetName val="Tarifa Equipos"/>
      <sheetName val="ZAPATA"/>
      <sheetName val="MOV"/>
      <sheetName val="M-o elect"/>
      <sheetName val="A-aire"/>
      <sheetName val="A-BT"/>
      <sheetName val="Alcant"/>
      <sheetName val="EQUIPOS"/>
      <sheetName val="M-elect"/>
      <sheetName val="M-AT"/>
      <sheetName val="Pararrayo"/>
      <sheetName val="A-AT"/>
      <sheetName val="Hoja1"/>
      <sheetName val="Hoja2"/>
      <sheetName val="cantida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38">
          <cell r="E638">
            <v>323.63</v>
          </cell>
        </row>
        <row r="2206">
          <cell r="E2206">
            <v>5410</v>
          </cell>
        </row>
        <row r="2207">
          <cell r="E2207">
            <v>5600</v>
          </cell>
        </row>
        <row r="2211">
          <cell r="E2211">
            <v>6100</v>
          </cell>
        </row>
      </sheetData>
      <sheetData sheetId="6" refreshError="1"/>
      <sheetData sheetId="7" refreshError="1"/>
      <sheetData sheetId="8">
        <row r="157">
          <cell r="G157">
            <v>9419.6145152783993</v>
          </cell>
        </row>
        <row r="197">
          <cell r="G197">
            <v>9419.6145152783993</v>
          </cell>
        </row>
        <row r="237">
          <cell r="G237">
            <v>9104.866229776957</v>
          </cell>
        </row>
        <row r="277">
          <cell r="G277">
            <v>9104.866229776957</v>
          </cell>
        </row>
        <row r="317">
          <cell r="G317">
            <v>9104.866229776957</v>
          </cell>
        </row>
        <row r="357">
          <cell r="G357">
            <v>9104.866229776957</v>
          </cell>
        </row>
        <row r="397">
          <cell r="G397">
            <v>9560.879493810542</v>
          </cell>
        </row>
        <row r="437">
          <cell r="G437">
            <v>9242.6229187989593</v>
          </cell>
        </row>
        <row r="477">
          <cell r="G477">
            <v>9008.8308277046654</v>
          </cell>
        </row>
        <row r="517">
          <cell r="G517">
            <v>9725.1689849727136</v>
          </cell>
        </row>
        <row r="557">
          <cell r="G557">
            <v>9725.1689849727136</v>
          </cell>
        </row>
        <row r="597">
          <cell r="G597">
            <v>9508.1824403269111</v>
          </cell>
        </row>
        <row r="637">
          <cell r="G637">
            <v>9508.1824403269111</v>
          </cell>
        </row>
        <row r="677">
          <cell r="G677">
            <v>9725.1689849727136</v>
          </cell>
        </row>
        <row r="717">
          <cell r="G717">
            <v>9725.1689849727136</v>
          </cell>
        </row>
        <row r="757">
          <cell r="G757">
            <v>9008.8308277046654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 de Precios"/>
      <sheetName val="Analisis"/>
      <sheetName val="Hoja2"/>
      <sheetName val="Hoja3"/>
      <sheetName val="COSTO INDIRECTO"/>
      <sheetName val="OPERADORES EQUIPOS"/>
      <sheetName val="Análisis"/>
      <sheetName val="Trabajos Generales"/>
      <sheetName val="PRESUPUESTO DE TERMINACION"/>
      <sheetName val="materiales (2)"/>
    </sheetNames>
    <sheetDataSet>
      <sheetData sheetId="0">
        <row r="59">
          <cell r="C59">
            <v>113.94199999999999</v>
          </cell>
        </row>
      </sheetData>
      <sheetData sheetId="1">
        <row r="1872">
          <cell r="F1872">
            <v>4652.12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bicacion"/>
      <sheetName val="SEG, POL Y FIANZ "/>
      <sheetName val="1.01"/>
      <sheetName val="1.02"/>
      <sheetName val="1.03"/>
      <sheetName val="2.01"/>
      <sheetName val="2.02"/>
      <sheetName val="2.03"/>
      <sheetName val="3.01"/>
      <sheetName val="9.20.01"/>
      <sheetName val="9.20.02"/>
      <sheetName val="9.20.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DEN DE CAMBIO"/>
      <sheetName val="NO EJECUTABLES "/>
      <sheetName val="R.A.U."/>
      <sheetName val="A.U."/>
      <sheetName val="A.U.Sanit."/>
      <sheetName val="A.U.Elec."/>
      <sheetName val="A.U.Mec."/>
      <sheetName val="A.U.Metal."/>
      <sheetName val="A.U.GasesM."/>
      <sheetName val="A.U.Ascensor"/>
      <sheetName val="Eq.Med."/>
      <sheetName val="SubCon"/>
      <sheetName val="Insumos"/>
      <sheetName val="M.O."/>
      <sheetName val="Equipos "/>
      <sheetName val="lista de materiales"/>
      <sheetName val="tarifa equipo"/>
      <sheetName val="analisis"/>
      <sheetName val="alcantarilla"/>
      <sheetName val="imbornal"/>
      <sheetName val="Camp."/>
      <sheetName val="Cubicacion"/>
      <sheetName val="Trabajos Generales"/>
      <sheetName val="Análi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2">
          <cell r="G102">
            <v>41.5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Analisis (2)"/>
      <sheetName val="1"/>
      <sheetName val="Insumos"/>
      <sheetName val="Cubicacion"/>
      <sheetName val="Análisis"/>
    </sheetNames>
    <sheetDataSet>
      <sheetData sheetId="0"/>
      <sheetData sheetId="1"/>
      <sheetData sheetId="2"/>
      <sheetData sheetId="3">
        <row r="10">
          <cell r="C10">
            <v>578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Base"/>
      <sheetName val="Adicional No. 01"/>
      <sheetName val="CUB.4, TRAMO I, CARDON-BA"/>
      <sheetName val="Adicional No. 02"/>
      <sheetName val="1.01 Ingenieria"/>
      <sheetName val="1.02 Mantenimiento Tránsito"/>
      <sheetName val="1.03 Campamento"/>
      <sheetName val="1.04 Const. Desvio"/>
      <sheetName val="1.05 Mant. de riego"/>
      <sheetName val="1.06 Letreros de la obra"/>
      <sheetName val="2.01 Rem y Rec. Tub.Acueduto"/>
      <sheetName val="2.02 Rem. y recol. alambradas "/>
      <sheetName val="2.03 Const. alambradas"/>
      <sheetName val="2.04 Exc en Roca equipo"/>
      <sheetName val="2.05 Exc en Roca Retromartillo"/>
      <sheetName val="2.06 Exc mat. no cl. compensado"/>
      <sheetName val="2.07 Exc mat. no cl con sobreac"/>
      <sheetName val="2.08 Exc Material Inserv."/>
      <sheetName val="2.09  Exc. Prestamo"/>
      <sheetName val="2.10 rell conf explanacion"/>
      <sheetName val="2.11 Cunetas pie talud"/>
      <sheetName val="2.12 Canalizacion a mano"/>
      <sheetName val="2.13 Escarificacion superf."/>
      <sheetName val="2.15  Bote roca"/>
      <sheetName val="2.16 Bote mat. no clasif."/>
      <sheetName val="2.17 Bote mat. inservible"/>
      <sheetName val="2.18 Bote mat. estructuras"/>
      <sheetName val="2.19 Acarr adic. Mat. compen. "/>
      <sheetName val="2.20 Acarr Mat Prestamo"/>
      <sheetName val="2.21 Acarr Mat Base"/>
      <sheetName val="2.22 Acarr Mat Sub.-base"/>
      <sheetName val="2.23 Exc. estruct dren  1.5m"/>
      <sheetName val="2.24 Exc. estruct. de 1.5-3.0"/>
      <sheetName val="2.25 Terminacion de Sub-rasante"/>
      <sheetName val="3.01 Sub Base granular"/>
      <sheetName val="3.02 Sub.-base Triturada"/>
      <sheetName val="3.03 ESTABIL. Sub-Base"/>
      <sheetName val="3.04 Estabilización de base"/>
      <sheetName val="3.05 Extendido Cal"/>
      <sheetName val="4.01 Carpeta Horm. Asf. 2&quot;"/>
      <sheetName val="2.01 Riego de Adherencia"/>
      <sheetName val="4.02 Riego de Imprimacion "/>
      <sheetName val="4.03 SEÑALIZACION"/>
      <sheetName val="5.01.01 Horm. Est.  D Cabezal"/>
      <sheetName val="5.01.02 Horm.Est.E Pasarela"/>
      <sheetName val="5.01.03  Puentes"/>
      <sheetName val="6.01.01.01Tubería 24"/>
      <sheetName val="6.01.01.02 Tubería  30¨"/>
      <sheetName val="6.01.01.03 Alcantarilla  36¨ "/>
      <sheetName val="6.01.01.04 Tubería 42&quot;"/>
      <sheetName val="6.01.01.05 Cajón 1.5 x 1.5"/>
      <sheetName val="6.01.01.06  Cajón 2 x 2"/>
      <sheetName val="6.01.01.07 Cajón 3 x 3"/>
      <sheetName val="6.01.08 Mat. de asiento clase C"/>
      <sheetName val="6.02.09 Sum Rell  en O. Conexas"/>
      <sheetName val="7.01 Encache de Piedra"/>
      <sheetName val="7.02 Horm. Fondo Cunetas Encac."/>
      <sheetName val="7.03 Muros de Gaviones"/>
      <sheetName val="7.04 Muros de Sacos"/>
      <sheetName val="7.05 Const. Contenes"/>
      <sheetName val="7.06 Const. Aceras"/>
      <sheetName val="7.07 Barrera de Defensa"/>
      <sheetName val="7.08 Hormigón 180 Nivelación"/>
      <sheetName val="7.09 Canaletas de Hormigón"/>
      <sheetName val="7.10 Regado y Nivelado Material"/>
      <sheetName val="7.11 Perfila con Retromartillo"/>
      <sheetName val="7.12 Perfila con Cubo de Retro"/>
      <sheetName val="7.14 Limp. Final y Bote"/>
      <sheetName val="16% de ITEBIS"/>
      <sheetName val="2.02 Acarr Adic Asf"/>
      <sheetName val="2.03 Acarr Adic Agreg"/>
      <sheetName val=" Base Triturada"/>
      <sheetName val=" Cajón 2.5 x 2.5"/>
      <sheetName val="Hormigón Proyectado"/>
      <sheetName val="Piedras fundac"/>
      <sheetName val="3.01 Canalizacion"/>
      <sheetName val="3.02 Acero"/>
      <sheetName val="3.03 Rell aproc puente"/>
      <sheetName val="3.04 Arena"/>
      <sheetName val="Senalizacion"/>
      <sheetName val="Analisis Acc Asf"/>
      <sheetName val="Analisis"/>
      <sheetName val="Asfalto"/>
      <sheetName val="Alc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es instalados"/>
      <sheetName val="Resumen"/>
      <sheetName val="Analisis"/>
      <sheetName val="Hoja2"/>
      <sheetName val="evaluacion del pres. electrico"/>
      <sheetName val="Hoja3"/>
      <sheetName val="Presupuesto (2)"/>
      <sheetName val="crono"/>
      <sheetName val="Presupuesto"/>
      <sheetName val="Cub. #1 OK"/>
      <sheetName val="Cub. #1 (2)"/>
      <sheetName val="Cub. #2 "/>
      <sheetName val="Hoja1"/>
      <sheetName val="Hoja4"/>
      <sheetName val="M.O."/>
      <sheetName val="Presupuesto (3)"/>
      <sheetName val="Insumos"/>
    </sheetNames>
    <sheetDataSet>
      <sheetData sheetId="0" refreshError="1"/>
      <sheetData sheetId="1" refreshError="1"/>
      <sheetData sheetId="2" refreshError="1">
        <row r="11">
          <cell r="F11">
            <v>1047.07</v>
          </cell>
        </row>
        <row r="510">
          <cell r="F510">
            <v>4471.88</v>
          </cell>
        </row>
        <row r="549">
          <cell r="F549">
            <v>3281.94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de Quemados"/>
      <sheetName val="pres.rem.area de quemados artur"/>
      <sheetName val="ARTURO GRULLON"/>
      <sheetName val="DEMOLICIONES"/>
      <sheetName val="MOVIMIENTO DE TIERRA"/>
      <sheetName val="HORMIGON ARMADO"/>
      <sheetName val="SANITARIA"/>
      <sheetName val="Cuantia"/>
      <sheetName val="Cotizaciones Generales"/>
      <sheetName val="ANALISIS GENERAL"/>
      <sheetName val="Senalizacion "/>
      <sheetName val="PRES.RESTHosp. toribio Bencosme"/>
      <sheetName val="INSUMOS (2)"/>
      <sheetName val="HOSPITAL "/>
      <sheetName val="cotizacion puertas"/>
      <sheetName val="Cotizacion Gases Ciprian"/>
      <sheetName val="LISTADO MATERIAL GENERAL"/>
      <sheetName val="INSUMOS"/>
      <sheetName val="Mano de Obra"/>
      <sheetName val="metalica analisis"/>
      <sheetName val="VERJA ANALISIS"/>
      <sheetName val="Cotizaciones"/>
      <sheetName val="MO SANITARIA"/>
      <sheetName val="CANTIDADES A"/>
      <sheetName val="via"/>
      <sheetName val="COL.C1"/>
      <sheetName val="COL.C1 (2)"/>
      <sheetName val="VIG. PI"/>
      <sheetName val="LO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1173">
          <cell r="F1173">
            <v>591.04656250000005</v>
          </cell>
        </row>
        <row r="1178">
          <cell r="F1178">
            <v>150981.87837600001</v>
          </cell>
        </row>
      </sheetData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RESUMEN (2)"/>
      <sheetName val="PASARELA 96 m"/>
      <sheetName val="PASARELA 70 m"/>
      <sheetName val="TUNEL MARG-NORTE"/>
      <sheetName val="ANALISIS"/>
      <sheetName val="Acarreos "/>
      <sheetName val="COMPRESOR "/>
      <sheetName val="EQUIPOS"/>
      <sheetName val="MATERIALES "/>
      <sheetName val="MANO DE OBRA"/>
      <sheetName val="ingenieria"/>
      <sheetName val="MANT.TRANSITO"/>
      <sheetName val="CAMPAMENTO2"/>
      <sheetName val="ANALISIS MUROS Y ZAPATAS "/>
      <sheetName val="PANEL PAMPP1"/>
      <sheetName val="PANEL PAMPP2"/>
      <sheetName val="VIGA POSTENSADA"/>
      <sheetName val="INSUMOS"/>
      <sheetName val="Materiales"/>
      <sheetName val="Salarios"/>
      <sheetName val="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7">
          <cell r="H27">
            <v>803336.16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DE TERMINACION(SS)"/>
      <sheetName val="PRESUPUESTO DE TERMINACION(SDP)"/>
      <sheetName val="PRESUPUESTO DE TERMINACION"/>
      <sheetName val="Santa cruz (2)"/>
      <sheetName val="Santa cruz"/>
      <sheetName val="TERMINACION REVISION ELECTRICA"/>
      <sheetName val="DIFERENCIA  Precio "/>
      <sheetName val="adicional por partidas nuevas"/>
      <sheetName val="NO EJECUTABLE"/>
      <sheetName val="ORDEN DE CAMBIO PART NUEVAS "/>
      <sheetName val="Dif Precio"/>
      <sheetName val="PRESUPUESTO DE TERMINACION (2)"/>
      <sheetName val="Hoja1"/>
      <sheetName val="Ord. de Camb. No. 1"/>
      <sheetName val="gases"/>
      <sheetName val="Cotizacion Gases Ciprian"/>
      <sheetName val="MANT.TRANSITO"/>
      <sheetName val="Materiales"/>
      <sheetName val="Salarios"/>
      <sheetName val="Cubicación"/>
    </sheetNames>
    <sheetDataSet>
      <sheetData sheetId="0"/>
      <sheetData sheetId="1"/>
      <sheetData sheetId="2">
        <row r="85">
          <cell r="G85">
            <v>2544.1657077100126</v>
          </cell>
        </row>
        <row r="123">
          <cell r="G123">
            <v>6909.53</v>
          </cell>
        </row>
        <row r="124">
          <cell r="G124">
            <v>5226.95</v>
          </cell>
        </row>
        <row r="125">
          <cell r="G125">
            <v>1177</v>
          </cell>
        </row>
        <row r="810">
          <cell r="G810">
            <v>19170.975999999999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DE TERMINACION(SS)"/>
      <sheetName val="PRESUPUESTO DE TERMINACION(SDP)"/>
      <sheetName val="PRESUPUESTO DE TERMINACION"/>
      <sheetName val="Santa cruz (2)"/>
      <sheetName val="Santa cruz"/>
      <sheetName val="TERMINACION REVISION ELECTRICA"/>
      <sheetName val="DIFERENCIA  Precio "/>
      <sheetName val="adicional por partidas nuevas"/>
      <sheetName val="NO EJECUTABLE"/>
      <sheetName val="ORDEN DE CAMBIO PART NUEVAS "/>
      <sheetName val="Dif Precio"/>
      <sheetName val="PRESUPUESTO DE TERMINACION (2)"/>
      <sheetName val="Hoja1"/>
      <sheetName val="Ord. de Camb. No. 1"/>
      <sheetName val="gases"/>
      <sheetName val="Cotizacion Gases Ciprian"/>
      <sheetName val="MANT.TRANSITO"/>
    </sheetNames>
    <sheetDataSet>
      <sheetData sheetId="0"/>
      <sheetData sheetId="1"/>
      <sheetData sheetId="2">
        <row r="85">
          <cell r="G85">
            <v>2544.1657077100126</v>
          </cell>
        </row>
        <row r="123">
          <cell r="G123">
            <v>6909.53</v>
          </cell>
        </row>
        <row r="124">
          <cell r="G124">
            <v>5226.95</v>
          </cell>
        </row>
        <row r="125">
          <cell r="G125">
            <v>1177</v>
          </cell>
        </row>
        <row r="810">
          <cell r="G810">
            <v>19170.975999999999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DEN DE CAMBIO"/>
      <sheetName val="NO EJECUTABLES "/>
      <sheetName val="R.A.U."/>
      <sheetName val="A.U."/>
      <sheetName val="A.U.Sanit."/>
      <sheetName val="A.U.Elec."/>
      <sheetName val="A.U.Mec."/>
      <sheetName val="A.U.Metal."/>
      <sheetName val="A.U.GasesM."/>
      <sheetName val="A.U.Ascensor"/>
      <sheetName val="Eq.Med."/>
      <sheetName val="SubCon"/>
      <sheetName val="Insumos"/>
      <sheetName val="M.O."/>
      <sheetName val="Equipos "/>
      <sheetName val="lista de materiales"/>
      <sheetName val="tarifa equipo"/>
      <sheetName val="analisis"/>
      <sheetName val="alcantarilla"/>
      <sheetName val="imbornal"/>
      <sheetName val="Camp."/>
      <sheetName val="PRESUPUESTO DE TERMINACION"/>
      <sheetName val="Analisis Mezcl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27">
          <cell r="I327">
            <v>162.50649999999999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Equi"/>
      <sheetName val="Herram"/>
      <sheetName val="Rndmto"/>
      <sheetName val="MOCuadrillas"/>
      <sheetName val="MOJornal"/>
      <sheetName val="AnaEdif"/>
      <sheetName val="Indice"/>
      <sheetName val="Presup"/>
      <sheetName val="FA INS"/>
      <sheetName val="FA HERR"/>
      <sheetName val="AnaVIAL NoOk"/>
      <sheetName val="DatosPROY"/>
      <sheetName val="Cotiz OTROS"/>
      <sheetName val="AnaPRE"/>
      <sheetName val="Ana EMERG JPP"/>
      <sheetName val="Presup EMERG JPP"/>
      <sheetName val="PLOM"/>
      <sheetName val="MOPlom"/>
      <sheetName val="AnaCONTRA"/>
      <sheetName val="Cortes"/>
      <sheetName val="PreOsvaldo"/>
      <sheetName val="Simo3"/>
      <sheetName val="M.O."/>
      <sheetName val="Analisis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A7" t="str">
            <v>MANO DE OBRA JORNALES DIARIO (Sin ITBIS)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Equi"/>
      <sheetName val="Herram"/>
      <sheetName val="Rndmto"/>
      <sheetName val="MOCuadrillas"/>
      <sheetName val="MOJornal"/>
      <sheetName val="AnaEdif"/>
      <sheetName val="Indice"/>
      <sheetName val="Presup"/>
      <sheetName val="FA INS"/>
      <sheetName val="FA HERR"/>
      <sheetName val="AnaVIAL NoOk"/>
      <sheetName val="DatosPROY"/>
      <sheetName val="Cotiz OTROS"/>
      <sheetName val="AnaPRE"/>
      <sheetName val="Ana EMERG JPP"/>
      <sheetName val="Presup EMERG JPP"/>
      <sheetName val="PLOM"/>
      <sheetName val="MOPlom"/>
      <sheetName val="AnaCONTRA"/>
      <sheetName val="Cortes"/>
      <sheetName val="PreOsvaldo"/>
      <sheetName val="Simo3"/>
      <sheetName val="M.O.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A7" t="str">
            <v>MANO DE OBRA JORNALES DIARIO (Sin ITBIS)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m.t C"/>
      <sheetName val="m y h.a. C"/>
      <sheetName val="term.C"/>
      <sheetName val="v. exterior"/>
      <sheetName val="LOSA 9N"/>
      <sheetName val="Insumos"/>
      <sheetName val="Hormigon Armado"/>
      <sheetName val="Analisis "/>
      <sheetName val="Mezcla"/>
      <sheetName val="Res. Cuantia"/>
      <sheetName val="mov. de tierra"/>
      <sheetName val="MOJornal"/>
    </sheetNames>
    <sheetDataSet>
      <sheetData sheetId="0" refreshError="1"/>
      <sheetData sheetId="1" refreshError="1">
        <row r="18">
          <cell r="I18">
            <v>0.1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bicacion"/>
      <sheetName val="ORDEN DE CAMBIO"/>
      <sheetName val="SEG, POL Y FIANZ "/>
      <sheetName val="1.01"/>
      <sheetName val="1.02"/>
      <sheetName val="1.03"/>
      <sheetName val="1.04"/>
      <sheetName val="1.05"/>
      <sheetName val="1.06"/>
      <sheetName val="2.01.01"/>
      <sheetName val="2.01.02"/>
      <sheetName val="2.02.01"/>
      <sheetName val="2.02.02"/>
      <sheetName val="2.02.03"/>
      <sheetName val="2.03.01"/>
      <sheetName val="2.03.02"/>
      <sheetName val="2.03.03"/>
      <sheetName val="2.03.04"/>
      <sheetName val="2.03.06"/>
      <sheetName val="13.01"/>
      <sheetName val="13.02"/>
      <sheetName val="14.01"/>
      <sheetName val="14.02"/>
      <sheetName val="m.t C"/>
      <sheetName val="mov. de tierra"/>
    </sheetNames>
    <sheetDataSet>
      <sheetData sheetId="0">
        <row r="9">
          <cell r="A9">
            <v>1</v>
          </cell>
          <cell r="B9" t="str">
            <v>TRABAJOS GENERALES</v>
          </cell>
        </row>
        <row r="10">
          <cell r="A10">
            <v>1.01</v>
          </cell>
          <cell r="B10" t="str">
            <v>Ingeniería</v>
          </cell>
        </row>
        <row r="11">
          <cell r="A11">
            <v>1.02</v>
          </cell>
          <cell r="B11" t="str">
            <v>Campamento</v>
          </cell>
        </row>
        <row r="12">
          <cell r="A12">
            <v>1.03</v>
          </cell>
          <cell r="B12" t="str">
            <v>Mantenimiento de Tránsito y construcción de desvíos temporales</v>
          </cell>
        </row>
        <row r="13">
          <cell r="A13">
            <v>1.04</v>
          </cell>
          <cell r="B13" t="str">
            <v>Seguridad e Higiene</v>
          </cell>
        </row>
        <row r="14">
          <cell r="A14">
            <v>1.05</v>
          </cell>
          <cell r="B14" t="str">
            <v xml:space="preserve">Iluminación </v>
          </cell>
        </row>
        <row r="15">
          <cell r="A15">
            <v>1.06</v>
          </cell>
          <cell r="B15" t="str">
            <v>Limpieza final</v>
          </cell>
        </row>
        <row r="16">
          <cell r="B16" t="str">
            <v>SUB-TOTAL TRABAJOS GENERALES</v>
          </cell>
        </row>
        <row r="17">
          <cell r="B17" t="str">
            <v>FASE I (0+000 @ 12+500)</v>
          </cell>
        </row>
        <row r="18">
          <cell r="A18">
            <v>2</v>
          </cell>
          <cell r="B18" t="str">
            <v>MOVIMIENTO DE TIERRAS Y DEMOLICIONES</v>
          </cell>
        </row>
        <row r="19">
          <cell r="A19">
            <v>2.0099999999999998</v>
          </cell>
          <cell r="B19" t="str">
            <v>Remoción de Vegetación y Limpieza.</v>
          </cell>
        </row>
        <row r="20">
          <cell r="A20" t="str">
            <v>2.01.01</v>
          </cell>
          <cell r="B20" t="str">
            <v>Remoción de vegetación y limpieza en áreas tipo "A"</v>
          </cell>
        </row>
        <row r="21">
          <cell r="A21" t="str">
            <v>2.01.02</v>
          </cell>
          <cell r="B21" t="str">
            <v>Remoción de vegetación y limpieza en áreas tipo "B"</v>
          </cell>
        </row>
        <row r="22">
          <cell r="A22">
            <v>2.02</v>
          </cell>
          <cell r="B22" t="str">
            <v>Excavación.</v>
          </cell>
        </row>
        <row r="23">
          <cell r="A23" t="str">
            <v>2.02.01</v>
          </cell>
          <cell r="B23" t="str">
            <v xml:space="preserve">Excavación en roca </v>
          </cell>
        </row>
        <row r="24">
          <cell r="A24" t="str">
            <v>2.02.02</v>
          </cell>
          <cell r="B24" t="str">
            <v>Excavación en suelo</v>
          </cell>
        </row>
        <row r="25">
          <cell r="A25" t="str">
            <v>2.02.03</v>
          </cell>
          <cell r="B25" t="str">
            <v>Excavación de saneo</v>
          </cell>
        </row>
        <row r="26">
          <cell r="A26">
            <v>2.0299999999999998</v>
          </cell>
          <cell r="B26" t="str">
            <v>Relleno y Conformación de Terraplen.</v>
          </cell>
        </row>
        <row r="27">
          <cell r="A27" t="str">
            <v>2.03.01</v>
          </cell>
          <cell r="B27" t="str">
            <v>Regado, nivelado y compactado material de relleno</v>
          </cell>
        </row>
        <row r="28">
          <cell r="A28" t="str">
            <v>2.03.02</v>
          </cell>
          <cell r="B28" t="str">
            <v>Acarreo material de relleno (0.00 @ 5.0 km)</v>
          </cell>
        </row>
        <row r="29">
          <cell r="A29" t="str">
            <v>2.03.03</v>
          </cell>
          <cell r="B29" t="str">
            <v>Bote material (0.00 @ 5.0 km)</v>
          </cell>
        </row>
        <row r="30">
          <cell r="A30" t="str">
            <v>2.03.04</v>
          </cell>
          <cell r="B30" t="str">
            <v>Bote material (5.00 @ 10.0 km)</v>
          </cell>
        </row>
        <row r="31">
          <cell r="A31" t="str">
            <v>2.03.05</v>
          </cell>
          <cell r="B31" t="str">
            <v>Estabilización de Fundación con 3.0% Cal</v>
          </cell>
        </row>
        <row r="32">
          <cell r="A32" t="str">
            <v>2.03.06</v>
          </cell>
          <cell r="B32" t="str">
            <v>Perfilado talud</v>
          </cell>
        </row>
        <row r="33">
          <cell r="A33" t="str">
            <v>2.03.07</v>
          </cell>
          <cell r="B33" t="str">
            <v>Terminación de la Subrasante de la Carretera</v>
          </cell>
        </row>
        <row r="34">
          <cell r="A34">
            <v>3</v>
          </cell>
          <cell r="B34" t="str">
            <v>ALCANTARILLAS Y DRENAJES</v>
          </cell>
        </row>
        <row r="35">
          <cell r="A35">
            <v>3.01</v>
          </cell>
          <cell r="B35" t="str">
            <v>Excavación Común de Cunetas</v>
          </cell>
        </row>
        <row r="36">
          <cell r="A36">
            <v>3.02</v>
          </cell>
          <cell r="B36" t="str">
            <v>Suministro y colocación tubería tubular tipo A  (1 tuberías ø36")</v>
          </cell>
        </row>
        <row r="37">
          <cell r="A37">
            <v>3.03</v>
          </cell>
          <cell r="B37" t="str">
            <v>Suministro y colocación tubería tubular tipo B  (2 tuberías ø36")</v>
          </cell>
        </row>
        <row r="38">
          <cell r="A38">
            <v>3.04</v>
          </cell>
          <cell r="B38" t="str">
            <v>Hormigonado cunetas</v>
          </cell>
        </row>
        <row r="39">
          <cell r="A39">
            <v>4</v>
          </cell>
          <cell r="B39" t="str">
            <v>ESTRUCTURAS</v>
          </cell>
        </row>
        <row r="40">
          <cell r="A40">
            <v>4.01</v>
          </cell>
          <cell r="B40" t="str">
            <v>Puentes</v>
          </cell>
        </row>
        <row r="41">
          <cell r="A41">
            <v>4.0199999999999996</v>
          </cell>
          <cell r="B41" t="str">
            <v>Rehabilitación de Puentes</v>
          </cell>
        </row>
        <row r="42">
          <cell r="A42">
            <v>5</v>
          </cell>
          <cell r="B42" t="str">
            <v>CAPA DE RODADURA</v>
          </cell>
        </row>
        <row r="43">
          <cell r="A43">
            <v>5.01</v>
          </cell>
          <cell r="B43" t="str">
            <v>Escarificación, tratamiento y nivelación de superficie</v>
          </cell>
        </row>
        <row r="44">
          <cell r="A44">
            <v>5.0199999999999996</v>
          </cell>
          <cell r="B44" t="str">
            <v>Suministro material de sub-base granular</v>
          </cell>
        </row>
        <row r="45">
          <cell r="A45">
            <v>5.03</v>
          </cell>
          <cell r="B45" t="str">
            <v>Regado, nivelado y compactado material de sub-base</v>
          </cell>
        </row>
        <row r="46">
          <cell r="A46">
            <v>5.04</v>
          </cell>
          <cell r="B46" t="str">
            <v>Acarreo material de subbase (0.0 @ 5.00 km)</v>
          </cell>
        </row>
        <row r="47">
          <cell r="A47">
            <v>5.05</v>
          </cell>
          <cell r="B47" t="str">
            <v>Acarreo material de subbase (5.00 @ 10.00km)</v>
          </cell>
        </row>
        <row r="48">
          <cell r="A48">
            <v>5.0599999999999996</v>
          </cell>
          <cell r="B48" t="str">
            <v>Acarreo material de subbase (10.00 @ 15.00 km)</v>
          </cell>
        </row>
        <row r="49">
          <cell r="A49">
            <v>5.07</v>
          </cell>
          <cell r="B49" t="str">
            <v>Pavimento de Hormigón Hidráulico MR45 (e=0.12 m)</v>
          </cell>
        </row>
        <row r="50">
          <cell r="A50">
            <v>5.08</v>
          </cell>
          <cell r="B50" t="str">
            <v>Estabilización de Material de Sub Base 15 cm a un 3% con Cemento</v>
          </cell>
        </row>
        <row r="51">
          <cell r="A51">
            <v>6</v>
          </cell>
          <cell r="B51" t="str">
            <v>TERMINACIONES</v>
          </cell>
        </row>
        <row r="52">
          <cell r="A52">
            <v>6.01</v>
          </cell>
          <cell r="B52" t="str">
            <v>Señalizacion Horizontal</v>
          </cell>
        </row>
        <row r="53">
          <cell r="A53" t="str">
            <v>6.01.01</v>
          </cell>
          <cell r="B53" t="str">
            <v>Línea Amarilla Segmentada Continua Centro</v>
          </cell>
        </row>
        <row r="54">
          <cell r="A54" t="str">
            <v>6.01.02</v>
          </cell>
          <cell r="B54" t="str">
            <v>Línea Blanca Continua (Laterales)</v>
          </cell>
        </row>
        <row r="55">
          <cell r="A55" t="str">
            <v>6.01.03</v>
          </cell>
          <cell r="B55" t="str">
            <v>Suministro E Instalación de Toperoles Reflectantes Blancos</v>
          </cell>
        </row>
        <row r="56">
          <cell r="A56">
            <v>6.02</v>
          </cell>
          <cell r="B56" t="str">
            <v>Señalizacion Vertical</v>
          </cell>
        </row>
        <row r="57">
          <cell r="A57" t="str">
            <v>6.02.01</v>
          </cell>
          <cell r="B57" t="str">
            <v>Señales Informativas de Destino</v>
          </cell>
        </row>
        <row r="58">
          <cell r="A58" t="str">
            <v>6.02.02</v>
          </cell>
          <cell r="B58" t="str">
            <v>Señales Restrictivas</v>
          </cell>
        </row>
        <row r="59">
          <cell r="A59" t="str">
            <v>6.02.03</v>
          </cell>
          <cell r="B59" t="str">
            <v>Señales Preventivas</v>
          </cell>
        </row>
        <row r="60">
          <cell r="B60" t="str">
            <v>SUB-TOTAL FASE I</v>
          </cell>
        </row>
        <row r="61">
          <cell r="B61" t="str">
            <v>FASE 2 (12+500 @ 28+224)</v>
          </cell>
        </row>
        <row r="62">
          <cell r="A62">
            <v>7</v>
          </cell>
          <cell r="B62" t="str">
            <v>MOVIMIENTO DE TIERRAS Y DEMOLICIONES</v>
          </cell>
        </row>
        <row r="63">
          <cell r="A63">
            <v>7.01</v>
          </cell>
          <cell r="B63" t="str">
            <v>Remoción de Vegetación y Limpieza.</v>
          </cell>
        </row>
        <row r="64">
          <cell r="A64" t="str">
            <v>7.01.01</v>
          </cell>
          <cell r="B64" t="str">
            <v>Remoción de vegetación y limpieza en áreas tipo "A"</v>
          </cell>
        </row>
        <row r="65">
          <cell r="A65" t="str">
            <v>7.01.02</v>
          </cell>
          <cell r="B65" t="str">
            <v>Remoción de vegetación y limpieza en áreas tipo "B"</v>
          </cell>
        </row>
        <row r="66">
          <cell r="A66">
            <v>7.02</v>
          </cell>
          <cell r="B66" t="str">
            <v>Excavación.</v>
          </cell>
        </row>
        <row r="67">
          <cell r="A67" t="str">
            <v>7.02.01</v>
          </cell>
          <cell r="B67" t="str">
            <v xml:space="preserve">Excavación en roca </v>
          </cell>
        </row>
        <row r="68">
          <cell r="A68" t="str">
            <v>7.02.02</v>
          </cell>
          <cell r="B68" t="str">
            <v>Excavación en suelo</v>
          </cell>
        </row>
        <row r="69">
          <cell r="A69" t="str">
            <v>7.02.03</v>
          </cell>
          <cell r="B69" t="str">
            <v>Excavación de saneo</v>
          </cell>
        </row>
        <row r="70">
          <cell r="A70">
            <v>7.03</v>
          </cell>
          <cell r="B70" t="str">
            <v>Relleno y Conformación de Terraplen.</v>
          </cell>
        </row>
        <row r="71">
          <cell r="A71" t="str">
            <v>7.03.01</v>
          </cell>
          <cell r="B71" t="str">
            <v>Regado, nivelado y compactado material de relleno</v>
          </cell>
        </row>
        <row r="72">
          <cell r="A72" t="str">
            <v>7.03.02</v>
          </cell>
          <cell r="B72" t="str">
            <v>Acarreo material de relleno (0.00 @ 5.0 km)</v>
          </cell>
        </row>
        <row r="73">
          <cell r="A73" t="str">
            <v>7.03.03</v>
          </cell>
          <cell r="B73" t="str">
            <v>Bote material (0.00 @ 5.0 km)</v>
          </cell>
        </row>
        <row r="74">
          <cell r="A74" t="str">
            <v>7.03.04</v>
          </cell>
          <cell r="B74" t="str">
            <v>Bote material (5.00 @ 10.0 km)</v>
          </cell>
        </row>
        <row r="75">
          <cell r="A75" t="str">
            <v>7.03.05</v>
          </cell>
          <cell r="B75" t="str">
            <v>Estabilización de Fundación con 3.0% Cal</v>
          </cell>
        </row>
        <row r="76">
          <cell r="A76" t="str">
            <v>7.03.06</v>
          </cell>
          <cell r="B76" t="str">
            <v>Perfilado talud</v>
          </cell>
        </row>
        <row r="77">
          <cell r="A77" t="str">
            <v>7.03.07</v>
          </cell>
          <cell r="B77" t="str">
            <v>Terminación de la Subrasante de la Carretera</v>
          </cell>
        </row>
        <row r="78">
          <cell r="A78">
            <v>8</v>
          </cell>
          <cell r="B78" t="str">
            <v>ALCANTARILLAS Y DRENAJES</v>
          </cell>
        </row>
        <row r="79">
          <cell r="A79">
            <v>8.01</v>
          </cell>
          <cell r="B79" t="str">
            <v>Excavación Común de Cunetas</v>
          </cell>
        </row>
        <row r="80">
          <cell r="A80">
            <v>8.02</v>
          </cell>
          <cell r="B80" t="str">
            <v>Suministro y colocación tubería tubular tipo A  (1 tuberías ø36")</v>
          </cell>
        </row>
        <row r="81">
          <cell r="A81">
            <v>8.0299999999999994</v>
          </cell>
          <cell r="B81" t="str">
            <v>Suministro y colocación tubería tubular tipo B  (2 tuberías ø36")</v>
          </cell>
        </row>
        <row r="82">
          <cell r="A82">
            <v>8.0399999999999991</v>
          </cell>
          <cell r="B82" t="str">
            <v>Hormigonado cunetas</v>
          </cell>
        </row>
        <row r="83">
          <cell r="A83">
            <v>9</v>
          </cell>
          <cell r="B83" t="str">
            <v>ESTRUCTURAS</v>
          </cell>
        </row>
        <row r="84">
          <cell r="A84">
            <v>9.01</v>
          </cell>
          <cell r="B84" t="str">
            <v>Puentes</v>
          </cell>
        </row>
        <row r="85">
          <cell r="A85">
            <v>9.02</v>
          </cell>
          <cell r="B85" t="str">
            <v>Baden</v>
          </cell>
        </row>
        <row r="86">
          <cell r="A86">
            <v>9.0299999999999994</v>
          </cell>
          <cell r="B86" t="str">
            <v>Rehabilitación de Puentes</v>
          </cell>
        </row>
        <row r="87">
          <cell r="A87">
            <v>10</v>
          </cell>
          <cell r="B87" t="str">
            <v>CAPA DE RODADURA</v>
          </cell>
        </row>
        <row r="88">
          <cell r="A88">
            <v>10.01</v>
          </cell>
          <cell r="B88" t="str">
            <v>Escarificación, tratamiento y nivelación de superficie</v>
          </cell>
        </row>
        <row r="89">
          <cell r="A89">
            <v>10.02</v>
          </cell>
          <cell r="B89" t="str">
            <v>Suministro  material de sub-base granular</v>
          </cell>
        </row>
        <row r="90">
          <cell r="A90">
            <v>10.029999999999999</v>
          </cell>
          <cell r="B90" t="str">
            <v>Regado, nivelado y compactado material de sub-base</v>
          </cell>
        </row>
        <row r="91">
          <cell r="A91">
            <v>10.039999999999999</v>
          </cell>
          <cell r="B91" t="str">
            <v>Acarreo material de subbase (0.0 @ 5.00 km)</v>
          </cell>
        </row>
        <row r="92">
          <cell r="A92">
            <v>10.050000000000001</v>
          </cell>
          <cell r="B92" t="str">
            <v>Acarreo material de subbase (5.00 @ 10.00km)</v>
          </cell>
        </row>
        <row r="93">
          <cell r="A93">
            <v>10.06</v>
          </cell>
          <cell r="B93" t="str">
            <v>Acarreo material de subbase (10.00 @ 15.00 km)</v>
          </cell>
        </row>
        <row r="94">
          <cell r="A94">
            <v>10.07</v>
          </cell>
          <cell r="B94" t="str">
            <v>Pavimento de Hormigón Hidráulico MR45 (e=0.12 m)</v>
          </cell>
        </row>
        <row r="95">
          <cell r="A95">
            <v>10.08</v>
          </cell>
          <cell r="B95" t="str">
            <v>Estabilización de Material de Sub Base 15 cm a un 3% con Cemento</v>
          </cell>
        </row>
        <row r="96">
          <cell r="A96">
            <v>11</v>
          </cell>
          <cell r="B96" t="str">
            <v>TERMINACIONES</v>
          </cell>
        </row>
        <row r="97">
          <cell r="A97">
            <v>11.01</v>
          </cell>
          <cell r="B97" t="str">
            <v>Señalizacion Horizontal</v>
          </cell>
        </row>
        <row r="98">
          <cell r="A98" t="str">
            <v>11.01.01</v>
          </cell>
          <cell r="B98" t="str">
            <v>Línea Amarilla Segmentada Continua Centro</v>
          </cell>
        </row>
        <row r="99">
          <cell r="A99" t="str">
            <v>11.01.02</v>
          </cell>
          <cell r="B99" t="str">
            <v>Línea Blanca Continua (Laterales)</v>
          </cell>
        </row>
        <row r="100">
          <cell r="A100" t="str">
            <v>11.01.03</v>
          </cell>
          <cell r="B100" t="str">
            <v>Suministro E Instalación de Toperoles Reflectantes Blancos</v>
          </cell>
        </row>
        <row r="101">
          <cell r="A101">
            <v>11.02</v>
          </cell>
          <cell r="B101" t="str">
            <v>Señalizacion Vertical</v>
          </cell>
        </row>
        <row r="102">
          <cell r="A102" t="str">
            <v>11.02.01</v>
          </cell>
          <cell r="B102" t="str">
            <v>Señales Informativas de Destino</v>
          </cell>
        </row>
        <row r="103">
          <cell r="A103" t="str">
            <v>11.02.02</v>
          </cell>
          <cell r="B103" t="str">
            <v>Señales Restrictivas</v>
          </cell>
        </row>
        <row r="104">
          <cell r="A104" t="str">
            <v>11.02.03</v>
          </cell>
          <cell r="B104" t="str">
            <v>Señales Preventivas</v>
          </cell>
        </row>
        <row r="105">
          <cell r="B105" t="str">
            <v>SUB-TOTAL FASE II</v>
          </cell>
        </row>
        <row r="106">
          <cell r="B106" t="str">
            <v xml:space="preserve">TOTAL COSTO DIRECTO </v>
          </cell>
        </row>
        <row r="107">
          <cell r="B107" t="str">
            <v xml:space="preserve">COSTOS INDIRECTOS </v>
          </cell>
        </row>
        <row r="108">
          <cell r="B108" t="str">
            <v>Dirección Técnica</v>
          </cell>
        </row>
        <row r="109">
          <cell r="B109" t="str">
            <v>Gastos Administrativos</v>
          </cell>
        </row>
        <row r="110">
          <cell r="B110" t="str">
            <v>Seguros y Fianzas</v>
          </cell>
        </row>
        <row r="111">
          <cell r="B111" t="str">
            <v>Liquidación y Prestaciones</v>
          </cell>
        </row>
        <row r="112">
          <cell r="B112" t="str">
            <v>Transporte</v>
          </cell>
        </row>
        <row r="113">
          <cell r="B113" t="str">
            <v>Supervisión e Inspección de Obras</v>
          </cell>
        </row>
        <row r="114">
          <cell r="B114" t="str">
            <v>Estudios y Diseños</v>
          </cell>
        </row>
        <row r="115">
          <cell r="B115" t="str">
            <v>Publicidad</v>
          </cell>
        </row>
        <row r="116">
          <cell r="B116" t="str">
            <v>Imprevistos</v>
          </cell>
        </row>
        <row r="117">
          <cell r="B117" t="str">
            <v>SUBTOTAL COSTOS INDIRECTOS</v>
          </cell>
        </row>
        <row r="118">
          <cell r="B118" t="str">
            <v xml:space="preserve">TOTAL GENERAL </v>
          </cell>
        </row>
        <row r="119">
          <cell r="B119" t="str">
            <v>SUB-TOTAL GENERAL A CUBICAR EN RD$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Base"/>
      <sheetName val="Adicional No. 01"/>
      <sheetName val="CUB.4, TRAMO I, CARDON-BA"/>
      <sheetName val="Analisis (2)"/>
      <sheetName val="Adicional No. 02"/>
      <sheetName val="1.01 Ingenieria"/>
      <sheetName val="1.02 Mantenimiento Tránsito"/>
      <sheetName val="1.03 Campamento"/>
      <sheetName val="1.04 Const. Desvio"/>
      <sheetName val="1.05 Mant. de riego"/>
      <sheetName val="1.06 Letreros de la obra"/>
      <sheetName val="2.01 Rem y Rec. Tub.Acueduto"/>
      <sheetName val="2.02 Rem. y recol. alambradas "/>
      <sheetName val="2.03 Const. alambradas"/>
      <sheetName val="2.04 Exc en Roca equipo"/>
      <sheetName val="2.05 Exc en Roca Retromartillo"/>
      <sheetName val="2.06 Exc mat. no cl. compensado"/>
      <sheetName val="2.07 Exc mat. no cl con sobreac"/>
      <sheetName val="2.08 Exc Material Inserv."/>
      <sheetName val="2.09  Exc. Prestamo"/>
      <sheetName val="2.10 rell conf explanacion"/>
      <sheetName val="2.11 Cunetas pie talud"/>
      <sheetName val="2.12 Canalizacion a mano"/>
      <sheetName val="2.13 Escarificacion superf."/>
      <sheetName val="2.15  Bote roca"/>
      <sheetName val="2.16 Bote mat. no clasif."/>
      <sheetName val="2.17 Bote mat. inservible"/>
      <sheetName val="2.18 Bote mat. estructuras"/>
      <sheetName val="2.19 Acarr adic. Mat. compen. "/>
      <sheetName val="2.20 Acarr Mat Prestamo"/>
      <sheetName val="2.21 Acarr Mat Base"/>
      <sheetName val="2.22 Acarr Mat Sub.-base"/>
      <sheetName val="2.23 Exc. estruct dren  1.5m"/>
      <sheetName val="2.24 Exc. estruct. de 1.5-3.0"/>
      <sheetName val="2.25 Terminacion de Sub-rasante"/>
      <sheetName val="3.01 Sub Base granular"/>
      <sheetName val="3.02 Sub.-base Triturada"/>
      <sheetName val="3.03 ESTABIL. Sub-Base"/>
      <sheetName val="3.04 Estabilización de base"/>
      <sheetName val="3.05 Extendido Cal"/>
      <sheetName val="4.01 Carpeta Horm. Asf. 2&quot;"/>
      <sheetName val="2.01 Riego de Adherencia"/>
      <sheetName val="4.02 Riego de Imprimacion "/>
      <sheetName val="4.03 SEÑALIZACION"/>
      <sheetName val="5.01.01 Horm. Est.  D Cabezal"/>
      <sheetName val="5.01.02 Horm.Est.E Pasarela"/>
      <sheetName val="5.01.03  Puentes"/>
      <sheetName val="6.01.01.01Tubería 24"/>
      <sheetName val="6.01.01.02 Tubería  30¨"/>
      <sheetName val="6.01.01.03 Alcantarilla  36¨ "/>
      <sheetName val="6.01.01.04 Tubería 42&quot;"/>
      <sheetName val="6.01.01.05 Cajón 1.5 x 1.5"/>
      <sheetName val="6.01.01.06  Cajón 2 x 2"/>
      <sheetName val="6.01.01.07 Cajón 3 x 3"/>
      <sheetName val="6.01.08 Mat. de asiento clase C"/>
      <sheetName val="6.02.09 Sum Rell  en O. Conexas"/>
      <sheetName val="7.01 Encache de Piedra"/>
      <sheetName val="7.02 Horm. Fondo Cunetas Encac."/>
      <sheetName val="7.03 Muros de Gaviones"/>
      <sheetName val="7.04 Muros de Sacos"/>
      <sheetName val="7.05 Const. Contenes"/>
      <sheetName val="7.06 Const. Aceras"/>
      <sheetName val="7.07 Barrera de Defensa"/>
      <sheetName val="7.08 Hormigón 180 Nivelación"/>
      <sheetName val="7.09 Canaletas de Hormigón"/>
      <sheetName val="7.10 Regado y Nivelado Material"/>
      <sheetName val="7.11 Perfila con Retromartillo"/>
      <sheetName val="7.12 Perfila con Cubo de Retro"/>
      <sheetName val="7.14 Limp. Final y Bote"/>
      <sheetName val="16% de ITEBIS"/>
      <sheetName val="2.02 Acarr Adic Asf"/>
      <sheetName val="2.03 Acarr Adic Agreg"/>
      <sheetName val=" Base Triturada"/>
      <sheetName val=" Cajón 2.5 x 2.5"/>
      <sheetName val="Hormigón Proyectado"/>
      <sheetName val="Piedras fundac"/>
      <sheetName val="3.01 Canalizacion"/>
      <sheetName val="3.02 Acero"/>
      <sheetName val="3.03 Rell aproc puente"/>
      <sheetName val="3.04 Arena"/>
      <sheetName val="Senalizacion"/>
      <sheetName val="Analisis Acc Asf"/>
      <sheetName val="Analisis"/>
      <sheetName val="Asfalto"/>
      <sheetName val="Alc"/>
      <sheetName val="Sheet1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Cubicacion"/>
      <sheetName val="m.t C"/>
      <sheetName val="Presupuesto"/>
      <sheetName val="Calculo de cantidades"/>
      <sheetName val="Analisis "/>
      <sheetName val="Equipos "/>
      <sheetName val="Mano de obra "/>
      <sheetName val="Sheet1"/>
      <sheetName val="Sheet2"/>
      <sheetName val="Sheet3"/>
      <sheetName val="Analisis"/>
      <sheetName val="Salarios"/>
      <sheetName val="mov. de tierra"/>
      <sheetName val="volumen"/>
      <sheetName val="I.HORMIGON"/>
    </sheetNames>
    <sheetDataSet>
      <sheetData sheetId="0" refreshError="1"/>
      <sheetData sheetId="1">
        <row r="11">
          <cell r="D11">
            <v>33.5</v>
          </cell>
        </row>
      </sheetData>
      <sheetData sheetId="2">
        <row r="1">
          <cell r="B1">
            <v>42.05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MO"/>
      <sheetName val="Cubicacion"/>
    </sheetNames>
    <sheetDataSet>
      <sheetData sheetId="0"/>
      <sheetData sheetId="1">
        <row r="567">
          <cell r="D567">
            <v>448000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MO"/>
      <sheetName val="Cubicacion"/>
    </sheetNames>
    <sheetDataSet>
      <sheetData sheetId="0"/>
      <sheetData sheetId="1">
        <row r="567">
          <cell r="D567">
            <v>448000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d+Torn"/>
      <sheetName val="Insumos"/>
      <sheetName val="varios"/>
      <sheetName val="Presupuesto"/>
      <sheetName val="materiales"/>
      <sheetName val="propuesta"/>
      <sheetName val="peso"/>
      <sheetName val="MO"/>
      <sheetName val="INS"/>
      <sheetName val="Grupo V"/>
    </sheetNames>
    <sheetDataSet>
      <sheetData sheetId="0" refreshError="1"/>
      <sheetData sheetId="1" refreshError="1">
        <row r="12">
          <cell r="E12">
            <v>285</v>
          </cell>
        </row>
        <row r="13">
          <cell r="E13">
            <v>1832.8</v>
          </cell>
        </row>
        <row r="15">
          <cell r="E15">
            <v>1508</v>
          </cell>
        </row>
        <row r="17">
          <cell r="E17">
            <v>2600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Cemento"/>
      <sheetName val="Análisis"/>
      <sheetName val="Materiales"/>
      <sheetName val="M.Obra"/>
      <sheetName val="Cotiz. Materiales"/>
      <sheetName val="Presup BI"/>
      <sheetName val="Presup BI - Cant"/>
      <sheetName val="Presup BII"/>
      <sheetName val="Presup BII - Cant"/>
      <sheetName val="Presup BIII"/>
      <sheetName val="Presup BIII - Cant"/>
      <sheetName val="MO"/>
      <sheetName val="Insumos"/>
    </sheetNames>
    <sheetDataSet>
      <sheetData sheetId="0" refreshError="1"/>
      <sheetData sheetId="1" refreshError="1"/>
      <sheetData sheetId="2" refreshError="1">
        <row r="44">
          <cell r="G44">
            <v>135.84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Cemento"/>
      <sheetName val="Análisis"/>
      <sheetName val="Materiales"/>
      <sheetName val="M.Obra"/>
      <sheetName val="Cotiz. Materiales"/>
      <sheetName val="Presup BI"/>
      <sheetName val="Presup BI - Cant"/>
      <sheetName val="Presup BII"/>
      <sheetName val="Presup BII - Cant"/>
      <sheetName val="Presup BIII"/>
      <sheetName val="Presup BIII - Cant"/>
    </sheetNames>
    <sheetDataSet>
      <sheetData sheetId="0"/>
      <sheetData sheetId="1"/>
      <sheetData sheetId="2" refreshError="1">
        <row r="44">
          <cell r="G44">
            <v>135.84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Plastbau "/>
      <sheetName val="Plafond Sheetrock "/>
      <sheetName val="Plafond Sheetrock2"/>
      <sheetName val="Plafond Sheetrock suspendido"/>
      <sheetName val="Plafond Sheetrock susp. Antihum"/>
      <sheetName val="Hormigones Bavaro"/>
      <sheetName val="Arcos"/>
      <sheetName val="Insumos"/>
      <sheetName val="Análisis"/>
      <sheetName val="Hoja Presentacion "/>
      <sheetName val="Resumen Club de Playa"/>
      <sheetName val="piscina"/>
      <sheetName val="palapabarpiscina"/>
      <sheetName val="palapatoallas"/>
      <sheetName val="FORJADO SANT. REST. DE PLAYA "/>
      <sheetName val="RESTAURANT DE PLAYA"/>
      <sheetName val="PALAPA SNACK BAR"/>
      <sheetName val="PALAPA"/>
      <sheetName val="PASARELAS PALAPA SNACK BAR"/>
      <sheetName val="PASARELAS PALAPA (DOBLES)"/>
      <sheetName val="Cuarto maquina y tanque"/>
      <sheetName val="BAÑOS INTERIORES"/>
      <sheetName val="EXTERIORES CLUB DE PLAYA"/>
      <sheetName val="ESTIMADO COCINA"/>
      <sheetName val="equipos piscina"/>
      <sheetName val="P.I.E.Rest. Playa y Pisc.Bar P."/>
      <sheetName val="M.O."/>
      <sheetName val="ANALISIS GENERAL"/>
      <sheetName val="I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5">
          <cell r="C35">
            <v>23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.2013 (ok)"/>
      <sheetName val="Pres.2012"/>
      <sheetName val="Pres.2013"/>
      <sheetName val="Analisis Reclamados"/>
      <sheetName val="Insumos"/>
      <sheetName val="Ins 2"/>
      <sheetName val="Ins"/>
    </sheetNames>
    <sheetDataSet>
      <sheetData sheetId="0"/>
      <sheetData sheetId="1" refreshError="1"/>
      <sheetData sheetId="2" refreshError="1"/>
      <sheetData sheetId="3">
        <row r="10">
          <cell r="F10">
            <v>140.66999999999999</v>
          </cell>
        </row>
        <row r="94">
          <cell r="F94">
            <v>657.33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Insumos"/>
      <sheetName val="Salón Ejecutivo"/>
      <sheetName val="Remodelación Piscina A"/>
      <sheetName val="Remodelación Piscina B"/>
      <sheetName val="Remodelación Piscina B.2"/>
      <sheetName val="Remodelación Piscina B.3"/>
      <sheetName val="Pasarela"/>
      <sheetName val="Análisis"/>
      <sheetName val="Analisis Reclamados"/>
      <sheetName val="Ins 2"/>
      <sheetName val="In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.CLINICA RURAL"/>
      <sheetName val="LISTADO EQUIPOS"/>
      <sheetName val="ANALISIS DE COSTOS"/>
      <sheetName val="Materiales"/>
      <sheetName val="MdeObra"/>
      <sheetName val="Ins"/>
      <sheetName val="Análisis"/>
      <sheetName val="Herram"/>
      <sheetName val="Insum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M.O.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  <row r="11">
          <cell r="C11">
            <v>18.899999999999999</v>
          </cell>
        </row>
        <row r="12">
          <cell r="C12">
            <v>24.57</v>
          </cell>
        </row>
        <row r="15">
          <cell r="C15">
            <v>3.4559999999999995</v>
          </cell>
        </row>
        <row r="16">
          <cell r="C16">
            <v>3.8400000000000007</v>
          </cell>
        </row>
        <row r="17">
          <cell r="C17">
            <v>2.1600000000000006</v>
          </cell>
        </row>
        <row r="18">
          <cell r="C18">
            <v>8.1000000000000014</v>
          </cell>
        </row>
        <row r="19">
          <cell r="C19">
            <v>9.18</v>
          </cell>
        </row>
        <row r="20">
          <cell r="C20">
            <v>54</v>
          </cell>
        </row>
        <row r="23">
          <cell r="C23">
            <v>89.25</v>
          </cell>
        </row>
        <row r="26">
          <cell r="C26">
            <v>178.5</v>
          </cell>
        </row>
        <row r="27">
          <cell r="C27">
            <v>160.65</v>
          </cell>
        </row>
        <row r="28">
          <cell r="C28">
            <v>32.75</v>
          </cell>
        </row>
        <row r="31">
          <cell r="C31">
            <v>178.5</v>
          </cell>
        </row>
        <row r="34">
          <cell r="C34">
            <v>1</v>
          </cell>
        </row>
        <row r="36">
          <cell r="C36">
            <v>1</v>
          </cell>
        </row>
      </sheetData>
      <sheetData sheetId="3" refreshError="1"/>
      <sheetData sheetId="4"/>
      <sheetData sheetId="5"/>
      <sheetData sheetId="6"/>
      <sheetData sheetId="7"/>
      <sheetData sheetId="8">
        <row r="8">
          <cell r="C8" t="str">
            <v>Cant.</v>
          </cell>
          <cell r="E8" t="str">
            <v>P.U. RD$</v>
          </cell>
        </row>
        <row r="10">
          <cell r="C10">
            <v>1</v>
          </cell>
          <cell r="E10" t="str">
            <v>P.A.</v>
          </cell>
        </row>
        <row r="12">
          <cell r="E12" t="str">
            <v/>
          </cell>
        </row>
        <row r="13">
          <cell r="C13">
            <v>2.39</v>
          </cell>
          <cell r="E13" t="e">
            <v>#REF!</v>
          </cell>
        </row>
        <row r="14">
          <cell r="C14">
            <v>2.65</v>
          </cell>
          <cell r="E14" t="e">
            <v>#REF!</v>
          </cell>
        </row>
        <row r="15">
          <cell r="C15">
            <v>0.52</v>
          </cell>
          <cell r="E15" t="e">
            <v>#NAME?</v>
          </cell>
        </row>
        <row r="16">
          <cell r="C16">
            <v>1.4</v>
          </cell>
          <cell r="E16" t="e">
            <v>#REF!</v>
          </cell>
        </row>
        <row r="17">
          <cell r="C17">
            <v>0.26</v>
          </cell>
          <cell r="E17" t="e">
            <v>#NAME?</v>
          </cell>
        </row>
        <row r="18">
          <cell r="C18">
            <v>0.78</v>
          </cell>
          <cell r="E18" t="e">
            <v>#NAME?</v>
          </cell>
        </row>
        <row r="19">
          <cell r="C19">
            <v>0.21</v>
          </cell>
          <cell r="E19" t="e">
            <v>#REF!</v>
          </cell>
        </row>
        <row r="20">
          <cell r="C20">
            <v>0.21</v>
          </cell>
          <cell r="E20" t="e">
            <v>#REF!</v>
          </cell>
        </row>
        <row r="21">
          <cell r="C21">
            <v>0</v>
          </cell>
          <cell r="E21">
            <v>0</v>
          </cell>
        </row>
        <row r="22">
          <cell r="C22">
            <v>0</v>
          </cell>
          <cell r="E22">
            <v>0</v>
          </cell>
        </row>
        <row r="23">
          <cell r="C23">
            <v>64.17</v>
          </cell>
          <cell r="E23" t="e">
            <v>#REF!</v>
          </cell>
        </row>
        <row r="24">
          <cell r="C24">
            <v>0</v>
          </cell>
          <cell r="E24">
            <v>0</v>
          </cell>
        </row>
        <row r="27">
          <cell r="C27">
            <v>498.88</v>
          </cell>
          <cell r="E27" t="e">
            <v>#REF!</v>
          </cell>
        </row>
        <row r="28">
          <cell r="C28">
            <v>40.82</v>
          </cell>
          <cell r="E28" t="e">
            <v>#REF!</v>
          </cell>
        </row>
        <row r="29">
          <cell r="C29">
            <v>23.2</v>
          </cell>
          <cell r="E29" t="e">
            <v>#REF!</v>
          </cell>
        </row>
        <row r="32">
          <cell r="C32">
            <v>73.319999999999993</v>
          </cell>
          <cell r="E32" t="e">
            <v>#REF!</v>
          </cell>
        </row>
        <row r="33">
          <cell r="C33">
            <v>364.96</v>
          </cell>
          <cell r="E33" t="e">
            <v>#REF!</v>
          </cell>
        </row>
        <row r="34">
          <cell r="C34">
            <v>734.56</v>
          </cell>
          <cell r="E34" t="e">
            <v>#REF!</v>
          </cell>
        </row>
        <row r="35">
          <cell r="C35">
            <v>358.34000000000009</v>
          </cell>
          <cell r="E35">
            <v>80</v>
          </cell>
        </row>
        <row r="36">
          <cell r="C36">
            <v>595.9</v>
          </cell>
          <cell r="E36" t="e">
            <v>#REF!</v>
          </cell>
        </row>
        <row r="37">
          <cell r="C37">
            <v>84.1</v>
          </cell>
          <cell r="E37">
            <v>0</v>
          </cell>
        </row>
        <row r="38">
          <cell r="C38">
            <v>48.8</v>
          </cell>
          <cell r="E38">
            <v>0</v>
          </cell>
        </row>
        <row r="41">
          <cell r="C41">
            <v>5.9399999999999995</v>
          </cell>
          <cell r="E41">
            <v>210</v>
          </cell>
        </row>
        <row r="42">
          <cell r="C42">
            <v>28.36</v>
          </cell>
          <cell r="E42">
            <v>450</v>
          </cell>
        </row>
        <row r="43">
          <cell r="C43">
            <v>4.13</v>
          </cell>
          <cell r="E43">
            <v>0</v>
          </cell>
        </row>
        <row r="44">
          <cell r="C44">
            <v>0</v>
          </cell>
          <cell r="E44">
            <v>200</v>
          </cell>
        </row>
        <row r="45">
          <cell r="C45">
            <v>0</v>
          </cell>
          <cell r="E45">
            <v>100</v>
          </cell>
        </row>
        <row r="46">
          <cell r="C46">
            <v>264.10000000000002</v>
          </cell>
          <cell r="E46">
            <v>80</v>
          </cell>
        </row>
        <row r="49">
          <cell r="C49">
            <v>1</v>
          </cell>
          <cell r="E49">
            <v>0</v>
          </cell>
        </row>
        <row r="52">
          <cell r="C52">
            <v>269.81</v>
          </cell>
          <cell r="E52" t="e">
            <v>#VALUE!</v>
          </cell>
        </row>
        <row r="54">
          <cell r="C54">
            <v>95.739999999999981</v>
          </cell>
          <cell r="E54" t="e">
            <v>#VALUE!</v>
          </cell>
        </row>
        <row r="55">
          <cell r="C55">
            <v>15</v>
          </cell>
          <cell r="E55" t="e">
            <v>#REF!</v>
          </cell>
        </row>
        <row r="56">
          <cell r="C56">
            <v>151</v>
          </cell>
          <cell r="E56">
            <v>318.20400000000001</v>
          </cell>
        </row>
        <row r="57">
          <cell r="C57">
            <v>54.95</v>
          </cell>
          <cell r="E57" t="e">
            <v>#REF!</v>
          </cell>
        </row>
        <row r="58">
          <cell r="C58">
            <v>3.1</v>
          </cell>
          <cell r="E58" t="e">
            <v>#REF!</v>
          </cell>
        </row>
        <row r="59">
          <cell r="C59">
            <v>7</v>
          </cell>
          <cell r="E59">
            <v>0</v>
          </cell>
        </row>
        <row r="60">
          <cell r="C60" t="str">
            <v/>
          </cell>
        </row>
        <row r="63">
          <cell r="C63">
            <v>124.47000000000001</v>
          </cell>
          <cell r="E63" t="e">
            <v>#REF!</v>
          </cell>
        </row>
        <row r="64">
          <cell r="C64">
            <v>0</v>
          </cell>
          <cell r="E64" t="e">
            <v>#REF!</v>
          </cell>
        </row>
        <row r="65">
          <cell r="C65">
            <v>18.28</v>
          </cell>
          <cell r="E65" t="e">
            <v>#REF!</v>
          </cell>
        </row>
        <row r="66">
          <cell r="C66">
            <v>48.499999999999993</v>
          </cell>
          <cell r="E66" t="e">
            <v>#REF!</v>
          </cell>
        </row>
        <row r="67">
          <cell r="C67">
            <v>16.170000000000002</v>
          </cell>
          <cell r="E67">
            <v>6919.2</v>
          </cell>
        </row>
        <row r="70">
          <cell r="C70">
            <v>15.400000000000002</v>
          </cell>
          <cell r="E70">
            <v>0</v>
          </cell>
        </row>
        <row r="71">
          <cell r="C71">
            <v>2.0149999999999997</v>
          </cell>
          <cell r="E71">
            <v>0</v>
          </cell>
        </row>
        <row r="72">
          <cell r="C72">
            <v>2</v>
          </cell>
          <cell r="E72">
            <v>0</v>
          </cell>
        </row>
        <row r="73">
          <cell r="C73">
            <v>4.620000000000001</v>
          </cell>
          <cell r="E73">
            <v>0</v>
          </cell>
        </row>
        <row r="76">
          <cell r="C76">
            <v>1</v>
          </cell>
          <cell r="E76">
            <v>0</v>
          </cell>
        </row>
        <row r="77">
          <cell r="C77">
            <v>1</v>
          </cell>
          <cell r="E77">
            <v>0</v>
          </cell>
        </row>
        <row r="78">
          <cell r="C78">
            <v>1</v>
          </cell>
          <cell r="E78">
            <v>0</v>
          </cell>
        </row>
        <row r="79">
          <cell r="C79">
            <v>1</v>
          </cell>
          <cell r="E79">
            <v>0</v>
          </cell>
        </row>
        <row r="80">
          <cell r="C80">
            <v>1</v>
          </cell>
          <cell r="E80">
            <v>0</v>
          </cell>
        </row>
        <row r="81">
          <cell r="C81">
            <v>1</v>
          </cell>
          <cell r="E81">
            <v>0</v>
          </cell>
        </row>
        <row r="82">
          <cell r="C82">
            <v>1</v>
          </cell>
          <cell r="E82">
            <v>0</v>
          </cell>
        </row>
        <row r="83">
          <cell r="C83">
            <v>1</v>
          </cell>
          <cell r="E83">
            <v>0</v>
          </cell>
        </row>
        <row r="84">
          <cell r="C84">
            <v>1</v>
          </cell>
          <cell r="E84">
            <v>0</v>
          </cell>
        </row>
        <row r="85">
          <cell r="C85">
            <v>1</v>
          </cell>
          <cell r="E85">
            <v>0</v>
          </cell>
        </row>
        <row r="86">
          <cell r="C86">
            <v>1</v>
          </cell>
          <cell r="E86">
            <v>0</v>
          </cell>
        </row>
        <row r="87">
          <cell r="C87">
            <v>1</v>
          </cell>
          <cell r="E87">
            <v>0</v>
          </cell>
        </row>
        <row r="88">
          <cell r="C88">
            <v>1</v>
          </cell>
          <cell r="E88">
            <v>0</v>
          </cell>
        </row>
        <row r="89">
          <cell r="C89">
            <v>1</v>
          </cell>
          <cell r="E89">
            <v>0</v>
          </cell>
        </row>
        <row r="90">
          <cell r="C90">
            <v>1</v>
          </cell>
          <cell r="E90">
            <v>0</v>
          </cell>
        </row>
        <row r="91">
          <cell r="C91">
            <v>1</v>
          </cell>
          <cell r="E91">
            <v>0</v>
          </cell>
        </row>
        <row r="92">
          <cell r="C92">
            <v>1</v>
          </cell>
          <cell r="E92">
            <v>0</v>
          </cell>
        </row>
        <row r="93">
          <cell r="C93">
            <v>1</v>
          </cell>
          <cell r="E93">
            <v>0</v>
          </cell>
        </row>
        <row r="94">
          <cell r="C94">
            <v>1</v>
          </cell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C99">
            <v>1</v>
          </cell>
          <cell r="E99">
            <v>0</v>
          </cell>
        </row>
        <row r="102">
          <cell r="E102" t="str">
            <v>P.A.</v>
          </cell>
        </row>
        <row r="103">
          <cell r="C103">
            <v>1</v>
          </cell>
          <cell r="E103">
            <v>0</v>
          </cell>
        </row>
        <row r="106">
          <cell r="C106">
            <v>63.376399999999997</v>
          </cell>
          <cell r="E106">
            <v>0</v>
          </cell>
        </row>
        <row r="107">
          <cell r="C107">
            <v>1</v>
          </cell>
          <cell r="E107">
            <v>0</v>
          </cell>
        </row>
        <row r="108">
          <cell r="C108">
            <v>1</v>
          </cell>
          <cell r="E108">
            <v>0</v>
          </cell>
        </row>
        <row r="109">
          <cell r="C109">
            <v>1</v>
          </cell>
          <cell r="E109">
            <v>0</v>
          </cell>
        </row>
        <row r="112">
          <cell r="C112">
            <v>1</v>
          </cell>
          <cell r="E112" t="str">
            <v>P.A.</v>
          </cell>
        </row>
        <row r="113">
          <cell r="C113">
            <v>1</v>
          </cell>
          <cell r="E113" t="str">
            <v>P.A.</v>
          </cell>
        </row>
        <row r="117">
          <cell r="C117">
            <v>1</v>
          </cell>
          <cell r="E117">
            <v>0</v>
          </cell>
        </row>
        <row r="118">
          <cell r="C118">
            <v>1</v>
          </cell>
          <cell r="E118">
            <v>0</v>
          </cell>
        </row>
        <row r="119">
          <cell r="C119">
            <v>1</v>
          </cell>
          <cell r="E119">
            <v>0</v>
          </cell>
        </row>
        <row r="120">
          <cell r="C120">
            <v>1</v>
          </cell>
          <cell r="E120">
            <v>0</v>
          </cell>
        </row>
        <row r="121">
          <cell r="C121">
            <v>1</v>
          </cell>
          <cell r="E121">
            <v>0</v>
          </cell>
        </row>
        <row r="125">
          <cell r="C125">
            <v>1</v>
          </cell>
          <cell r="E125">
            <v>0</v>
          </cell>
        </row>
        <row r="126">
          <cell r="C126">
            <v>1</v>
          </cell>
          <cell r="E126">
            <v>0</v>
          </cell>
        </row>
        <row r="129">
          <cell r="C129">
            <v>1</v>
          </cell>
          <cell r="E129">
            <v>0</v>
          </cell>
        </row>
        <row r="130">
          <cell r="C130">
            <v>1</v>
          </cell>
          <cell r="E130">
            <v>0</v>
          </cell>
        </row>
        <row r="131">
          <cell r="C131" t="str">
            <v/>
          </cell>
          <cell r="E131" t="str">
            <v/>
          </cell>
        </row>
        <row r="132">
          <cell r="C132">
            <v>1</v>
          </cell>
          <cell r="E132">
            <v>0</v>
          </cell>
        </row>
        <row r="133">
          <cell r="C133">
            <v>1</v>
          </cell>
          <cell r="E133">
            <v>0</v>
          </cell>
        </row>
        <row r="134">
          <cell r="C134">
            <v>1</v>
          </cell>
          <cell r="E134">
            <v>0</v>
          </cell>
        </row>
        <row r="135">
          <cell r="C135">
            <v>1</v>
          </cell>
          <cell r="E135">
            <v>0</v>
          </cell>
        </row>
        <row r="138">
          <cell r="C138" t="str">
            <v/>
          </cell>
          <cell r="E138" t="str">
            <v/>
          </cell>
        </row>
        <row r="139">
          <cell r="C139">
            <v>1</v>
          </cell>
          <cell r="E139">
            <v>0</v>
          </cell>
        </row>
        <row r="140">
          <cell r="C140">
            <v>1</v>
          </cell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es"/>
      <sheetName val="insumos"/>
      <sheetName val="PARTIDAS"/>
      <sheetName val="med.mov.de tierras"/>
      <sheetName val="med.superestruc."/>
      <sheetName val="analisis unitarios"/>
      <sheetName val="MOVIMIENTO DE TIERRAS"/>
      <sheetName val="INSTALACIONES"/>
      <sheetName val="SUPERESTRUCTURA"/>
      <sheetName val="med.terminacion"/>
      <sheetName val="TERMINACION"/>
      <sheetName val="RESUMEN "/>
      <sheetName val="Análisis"/>
      <sheetName val="analisis1"/>
      <sheetName val="Presupuesto"/>
      <sheetName val="Materiales"/>
    </sheetNames>
    <sheetDataSet>
      <sheetData sheetId="0"/>
      <sheetData sheetId="1"/>
      <sheetData sheetId="2"/>
      <sheetData sheetId="3">
        <row r="6">
          <cell r="D6">
            <v>0.8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. GALVAN"/>
      <sheetName val="Galvan"/>
      <sheetName val="BACHEO"/>
      <sheetName val="CONTEN "/>
      <sheetName val="ACERA "/>
      <sheetName val="EXCAVACION"/>
      <sheetName val="RELLENO"/>
      <sheetName val="BASE"/>
      <sheetName val="ESCARIFICACION"/>
      <sheetName val="IMPRIMACION"/>
      <sheetName val="ASFALTO"/>
      <sheetName val="Analisis Definitivo (2)"/>
      <sheetName val="Asfalto (2)"/>
      <sheetName val="Precios"/>
      <sheetName val="med.mov.de tierra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FCC-005 ANDAMIOS"/>
      <sheetName val="FCC-002 ACERO"/>
      <sheetName val="FCC-004 CALZOS"/>
      <sheetName val="med.mov.de tierras"/>
      <sheetName val="Materiales"/>
      <sheetName val="MO"/>
      <sheetName val="Trabajos Generales"/>
      <sheetName val="ANALPRECIO"/>
      <sheetName val="Labor FD1"/>
      <sheetName val="Meses"/>
      <sheetName val="Salarios"/>
      <sheetName val="Gastos_Generales"/>
      <sheetName val="Cub__01"/>
      <sheetName val="Analisis_Costo"/>
      <sheetName val="Senalizacion"/>
      <sheetName val="PRESUPUESTO"/>
      <sheetName val="peso"/>
    </sheetNames>
    <sheetDataSet>
      <sheetData sheetId="0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 t="str">
            <v/>
          </cell>
          <cell r="F5" t="str">
            <v/>
          </cell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 t="str">
            <v/>
          </cell>
          <cell r="F16" t="str">
            <v/>
          </cell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8">
          <cell r="A68" t="str">
            <v>AL</v>
          </cell>
          <cell r="B68" t="str">
            <v>ALFARERIA</v>
          </cell>
          <cell r="D68" t="str">
            <v/>
          </cell>
          <cell r="F68" t="str">
            <v/>
          </cell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 t="str">
            <v/>
          </cell>
          <cell r="F81" t="str">
            <v/>
          </cell>
        </row>
        <row r="82">
          <cell r="A82" t="str">
            <v>BF01.</v>
          </cell>
          <cell r="B82" t="str">
            <v>Baños</v>
          </cell>
          <cell r="D82" t="str">
            <v/>
          </cell>
          <cell r="F82" t="str">
            <v/>
          </cell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 t="str">
            <v/>
          </cell>
          <cell r="F104" t="str">
            <v/>
          </cell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 t="str">
            <v/>
          </cell>
          <cell r="F108" t="str">
            <v/>
          </cell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 t="str">
            <v/>
          </cell>
          <cell r="F117" t="str">
            <v/>
          </cell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 t="str">
            <v/>
          </cell>
          <cell r="F171" t="str">
            <v/>
          </cell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 t="str">
            <v/>
          </cell>
          <cell r="F177" t="str">
            <v/>
          </cell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 t="str">
            <v/>
          </cell>
          <cell r="F204" t="str">
            <v/>
          </cell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 t="str">
            <v/>
          </cell>
          <cell r="F207" t="str">
            <v/>
          </cell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8">
          <cell r="A218" t="str">
            <v>CE</v>
          </cell>
          <cell r="B218" t="str">
            <v>CERAMICAS</v>
          </cell>
          <cell r="D218" t="str">
            <v/>
          </cell>
          <cell r="F218" t="str">
            <v/>
          </cell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 t="str">
            <v/>
          </cell>
          <cell r="F225" t="str">
            <v/>
          </cell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 t="str">
            <v/>
          </cell>
          <cell r="F232" t="str">
            <v/>
          </cell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 t="str">
            <v/>
          </cell>
          <cell r="F247" t="str">
            <v/>
          </cell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 t="str">
            <v/>
          </cell>
          <cell r="F286" t="str">
            <v/>
          </cell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 t="str">
            <v/>
          </cell>
          <cell r="F305" t="str">
            <v/>
          </cell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 t="str">
            <v/>
          </cell>
          <cell r="F326" t="str">
            <v/>
          </cell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 t="str">
            <v/>
          </cell>
          <cell r="F336" t="str">
            <v/>
          </cell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 t="str">
            <v/>
          </cell>
          <cell r="F339" t="str">
            <v/>
          </cell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8">
          <cell r="A368" t="str">
            <v>MA</v>
          </cell>
          <cell r="B368" t="str">
            <v>MADERAS, CLAVOS, ZINC</v>
          </cell>
          <cell r="D368" t="str">
            <v/>
          </cell>
          <cell r="F368" t="str">
            <v/>
          </cell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 t="str">
            <v/>
          </cell>
          <cell r="F389" t="str">
            <v/>
          </cell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 t="str">
            <v/>
          </cell>
          <cell r="F417" t="str">
            <v/>
          </cell>
        </row>
        <row r="418">
          <cell r="A418" t="str">
            <v>TP01.</v>
          </cell>
          <cell r="B418" t="str">
            <v>Tuberías y Piezas PVC Drenaje</v>
          </cell>
          <cell r="D418" t="str">
            <v/>
          </cell>
          <cell r="F418" t="str">
            <v/>
          </cell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 t="str">
            <v/>
          </cell>
          <cell r="F476" t="str">
            <v/>
          </cell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 t="str">
            <v/>
          </cell>
          <cell r="F549" t="str">
            <v/>
          </cell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 t="str">
            <v/>
          </cell>
          <cell r="F610" t="str">
            <v/>
          </cell>
        </row>
        <row r="611">
          <cell r="A611" t="str">
            <v>PZ01.</v>
          </cell>
          <cell r="B611" t="str">
            <v>Piso y Zócalos</v>
          </cell>
          <cell r="D611" t="str">
            <v/>
          </cell>
          <cell r="F611" t="str">
            <v/>
          </cell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 t="str">
            <v/>
          </cell>
          <cell r="F642" t="str">
            <v/>
          </cell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 t="str">
            <v/>
          </cell>
          <cell r="F648" t="str">
            <v/>
          </cell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 t="str">
            <v/>
          </cell>
          <cell r="F653" t="str">
            <v/>
          </cell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 t="str">
            <v/>
          </cell>
          <cell r="F707" t="str">
            <v/>
          </cell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 t="str">
            <v/>
          </cell>
          <cell r="F716" t="str">
            <v/>
          </cell>
        </row>
        <row r="717">
          <cell r="A717" t="str">
            <v>MO01-30.</v>
          </cell>
          <cell r="B717" t="str">
            <v>Albañileria</v>
          </cell>
          <cell r="D717" t="str">
            <v/>
          </cell>
          <cell r="F717" t="str">
            <v/>
          </cell>
        </row>
        <row r="718">
          <cell r="A718" t="str">
            <v>MO01.</v>
          </cell>
          <cell r="B718" t="str">
            <v>Colocacion de Bloques</v>
          </cell>
          <cell r="D718" t="str">
            <v/>
          </cell>
          <cell r="F718" t="str">
            <v/>
          </cell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 t="str">
            <v/>
          </cell>
          <cell r="F723" t="str">
            <v/>
          </cell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 t="str">
            <v/>
          </cell>
          <cell r="F733" t="str">
            <v/>
          </cell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 t="str">
            <v/>
          </cell>
          <cell r="F738" t="str">
            <v/>
          </cell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 t="str">
            <v/>
          </cell>
          <cell r="F760" t="str">
            <v/>
          </cell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 t="str">
            <v/>
          </cell>
          <cell r="F769" t="str">
            <v/>
          </cell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 t="str">
            <v/>
          </cell>
          <cell r="F775" t="str">
            <v/>
          </cell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 t="str">
            <v/>
          </cell>
          <cell r="F777" t="str">
            <v/>
          </cell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 t="str">
            <v/>
          </cell>
          <cell r="F780" t="str">
            <v/>
          </cell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 t="str">
            <v/>
          </cell>
          <cell r="F783" t="str">
            <v/>
          </cell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 t="str">
            <v/>
          </cell>
          <cell r="F801" t="str">
            <v/>
          </cell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 t="str">
            <v/>
          </cell>
          <cell r="F822" t="str">
            <v/>
          </cell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 t="str">
            <v/>
          </cell>
          <cell r="F838" t="str">
            <v/>
          </cell>
        </row>
        <row r="839">
          <cell r="A839" t="str">
            <v>MO41.</v>
          </cell>
          <cell r="B839" t="str">
            <v>Montura Bidet,Inodoros y Orinales</v>
          </cell>
          <cell r="D839" t="str">
            <v/>
          </cell>
          <cell r="F839" t="str">
            <v/>
          </cell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 t="str">
            <v/>
          </cell>
          <cell r="F841" t="str">
            <v/>
          </cell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 t="str">
            <v/>
          </cell>
          <cell r="F843" t="str">
            <v/>
          </cell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 t="str">
            <v/>
          </cell>
          <cell r="F851" t="str">
            <v/>
          </cell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 t="str">
            <v/>
          </cell>
          <cell r="F853" t="str">
            <v/>
          </cell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 t="str">
            <v/>
          </cell>
          <cell r="F855" t="str">
            <v/>
          </cell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 t="str">
            <v/>
          </cell>
          <cell r="F858" t="str">
            <v/>
          </cell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 t="str">
            <v/>
          </cell>
          <cell r="F864" t="str">
            <v/>
          </cell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 t="str">
            <v/>
          </cell>
          <cell r="F867" t="str">
            <v/>
          </cell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 t="str">
            <v/>
          </cell>
          <cell r="F869" t="str">
            <v/>
          </cell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 t="str">
            <v/>
          </cell>
          <cell r="F871" t="str">
            <v/>
          </cell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 t="str">
            <v/>
          </cell>
          <cell r="F873" t="str">
            <v/>
          </cell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 t="str">
            <v/>
          </cell>
          <cell r="F876" t="str">
            <v/>
          </cell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 t="str">
            <v/>
          </cell>
          <cell r="F878" t="str">
            <v/>
          </cell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 t="str">
            <v/>
          </cell>
          <cell r="F880" t="str">
            <v/>
          </cell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 t="str">
            <v/>
          </cell>
          <cell r="F882" t="str">
            <v/>
          </cell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 t="str">
            <v/>
          </cell>
          <cell r="F884" t="str">
            <v/>
          </cell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 t="str">
            <v/>
          </cell>
          <cell r="F886" t="str">
            <v/>
          </cell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 t="str">
            <v/>
          </cell>
          <cell r="F888" t="str">
            <v/>
          </cell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 t="str">
            <v/>
          </cell>
          <cell r="F890" t="str">
            <v/>
          </cell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 t="str">
            <v/>
          </cell>
          <cell r="F894" t="str">
            <v/>
          </cell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9">
          <cell r="A919" t="str">
            <v>99.</v>
          </cell>
          <cell r="B919" t="str">
            <v>DE LOS ANALISIS DE COSTOS</v>
          </cell>
          <cell r="F919" t="str">
            <v/>
          </cell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">
        <row r="4">
          <cell r="A4" t="str">
            <v>Id.</v>
          </cell>
        </row>
      </sheetData>
      <sheetData sheetId="2"/>
      <sheetData sheetId="3"/>
      <sheetData sheetId="4">
        <row r="4">
          <cell r="A4" t="str">
            <v>Id.</v>
          </cell>
        </row>
      </sheetData>
      <sheetData sheetId="5">
        <row r="4">
          <cell r="A4" t="str">
            <v>Id.</v>
          </cell>
        </row>
      </sheetData>
      <sheetData sheetId="6">
        <row r="4">
          <cell r="A4" t="str">
            <v>Id.</v>
          </cell>
        </row>
      </sheetData>
      <sheetData sheetId="7"/>
      <sheetData sheetId="8">
        <row r="4">
          <cell r="A4" t="str">
            <v>Id.</v>
          </cell>
        </row>
      </sheetData>
      <sheetData sheetId="9">
        <row r="4">
          <cell r="A4" t="str">
            <v>Id.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EXPANSIONES "/>
      <sheetName val="peso"/>
      <sheetName val="Costo Promedio"/>
      <sheetName val="comparacion"/>
      <sheetName val="analisis pintura"/>
      <sheetName val="aluzinc+ Varios"/>
      <sheetName val="ANALISIS DE ACERO"/>
      <sheetName val="propuesta"/>
      <sheetName val="ANALISIS_EXPANSIONES_"/>
      <sheetName val="Costo_Promedio"/>
      <sheetName val="analisis_pintura"/>
      <sheetName val="aluzinc+_Varios"/>
      <sheetName val="ANALISIS_DE_ACERO"/>
      <sheetName val="Insumos"/>
      <sheetName val="Precios"/>
      <sheetName val="Senaliz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AZAR"/>
      <sheetName val="13.000.00"/>
      <sheetName val="04.000.00"/>
      <sheetName val="14.000.00"/>
      <sheetName val="INSUMOS"/>
      <sheetName val="09.000.00"/>
      <sheetName val="HORMIGON"/>
      <sheetName val="A.HORMIGON"/>
      <sheetName val="I.HORMIGON"/>
      <sheetName val="A.HOR.2"/>
      <sheetName val="05.000.00"/>
      <sheetName val="007.000.00"/>
      <sheetName val="08.000.00"/>
      <sheetName val="02.000.00"/>
      <sheetName val="NSUMOS MOV DE TIERRAS"/>
      <sheetName val="ANAL MOV. DE TIERRAS"/>
      <sheetName val="Hoja1"/>
      <sheetName val="peso"/>
      <sheetName val="B. Hato Mayor"/>
      <sheetName val="insu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6">
          <cell r="J16">
            <v>104.4</v>
          </cell>
        </row>
        <row r="81">
          <cell r="J81">
            <v>69.599999999999994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ficio A"/>
      <sheetName val="Edificio D"/>
      <sheetName val="Edicio c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I.HORMIG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>
        <row r="1485">
          <cell r="G1485">
            <v>33.456233498804927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HORM_&amp;_MORT"/>
      <sheetName val="MUROS"/>
      <sheetName val="TERMINACION"/>
      <sheetName val="ANAL"/>
      <sheetName val="MEMO"/>
      <sheetName val="COF"/>
      <sheetName val="SEPAR"/>
      <sheetName val="CRONOGRAMA FISICO FINANCIERO"/>
      <sheetName val="anal term"/>
      <sheetName val="Recursos"/>
      <sheetName val="I.HORMIG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álisis obra civil"/>
      <sheetName val="analisis metalico"/>
      <sheetName val="Presupuesto"/>
      <sheetName val="COF"/>
      <sheetName val="Materiales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Herram"/>
      <sheetName val="Rndmto"/>
      <sheetName val="MOCuadrillas"/>
      <sheetName val="MOJornal"/>
      <sheetName val="Ana"/>
      <sheetName val="Indice"/>
      <sheetName val="Hoja1"/>
      <sheetName val="Presupuesto"/>
      <sheetName val="Pasarela de L=60.00"/>
    </sheetNames>
    <sheetDataSet>
      <sheetData sheetId="0" refreshError="1"/>
      <sheetData sheetId="1" refreshError="1">
        <row r="424">
          <cell r="E424">
            <v>14.16</v>
          </cell>
        </row>
        <row r="1011">
          <cell r="E1011">
            <v>193.5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TERRAZA"/>
      <sheetName val="ANALISIS Y MEDICIONES"/>
      <sheetName val="Cuantia (2)"/>
      <sheetName val="Cuantia"/>
      <sheetName val="INSUMOS"/>
      <sheetName val="Hoja1"/>
      <sheetName val="Hoja2"/>
      <sheetName val="Ins"/>
      <sheetName val="Pres."/>
      <sheetName val="Analisis albañil"/>
      <sheetName val="Presupuesto"/>
      <sheetName val="Pasarela de L=60.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C4">
            <v>4377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IOR Y PARQUE INSPIRACION"/>
      <sheetName val="Presup. completo"/>
      <sheetName val="Presup. PARTE  (1)"/>
      <sheetName val="Presup. PARTE  (2)"/>
      <sheetName val="Presp Electrico"/>
      <sheetName val="iNDICE"/>
      <sheetName val="Volumenes"/>
      <sheetName val="Area"/>
      <sheetName val="Puertas y Ventanas"/>
      <sheetName val="ANALISIS H-A "/>
      <sheetName val="Anal. Electr"/>
      <sheetName val="Listado Precio "/>
      <sheetName val="Jornal"/>
      <sheetName val="cuantia "/>
      <sheetName val="Pu-Sanit."/>
      <sheetName val="MUROS BLOCK"/>
      <sheetName val="anal term"/>
      <sheetName val="Anal. horm."/>
      <sheetName val="Ana-Sanit."/>
      <sheetName val="Mat"/>
      <sheetName val="PU-Elect."/>
      <sheetName val="anal aire"/>
      <sheetName val="climat."/>
      <sheetName val="peso-cuantia"/>
      <sheetName val="planta trata"/>
      <sheetName val="subida materiales"/>
      <sheetName val="cuantias "/>
      <sheetName val="M. O. exc."/>
      <sheetName val="Ana-elect."/>
      <sheetName val="puertas"/>
      <sheetName val="Cubicacion"/>
      <sheetName val="Septicos"/>
      <sheetName val="caseta"/>
      <sheetName val="calcul anal"/>
      <sheetName val="anal"/>
      <sheetName val="Mezcla"/>
      <sheetName val="Hoja2"/>
      <sheetName val="Hoja1"/>
      <sheetName val="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. (actualizado)"/>
      <sheetName val="Lab."/>
      <sheetName val="Pres."/>
      <sheetName val="Pres. (2)"/>
      <sheetName val="crono"/>
      <sheetName val="Hoja1"/>
      <sheetName val="Analisis Cañada"/>
    </sheetNames>
    <sheetDataSet>
      <sheetData sheetId="0"/>
      <sheetData sheetId="1"/>
      <sheetData sheetId="2">
        <row r="56">
          <cell r="B56" t="str">
            <v>Subtotal</v>
          </cell>
        </row>
      </sheetData>
      <sheetData sheetId="3"/>
      <sheetData sheetId="4"/>
      <sheetData sheetId="5" refreshError="1"/>
      <sheetData sheetId="6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rel(OBINSA)"/>
      <sheetName val="Pres."/>
      <sheetName val="Hoja1"/>
      <sheetName val="med.mov.de tierras"/>
      <sheetName val="Presupuesto"/>
    </sheetNames>
    <sheetDataSet>
      <sheetData sheetId="0">
        <row r="107">
          <cell r="H107">
            <v>8351734.1800199989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bicacion"/>
      <sheetName val="SEG, POL Y FIANZ "/>
      <sheetName val="1.10"/>
      <sheetName val="1.20"/>
      <sheetName val="1.30"/>
      <sheetName val="3.01"/>
      <sheetName val="3.02"/>
      <sheetName val="3.03"/>
      <sheetName val="3.04"/>
      <sheetName val="3.05"/>
      <sheetName val="4.01"/>
      <sheetName val="4.02"/>
      <sheetName val="4.03"/>
      <sheetName val="4.04"/>
      <sheetName val="4.05"/>
      <sheetName val="4.06"/>
      <sheetName val="4.07"/>
      <sheetName val="5.1.01"/>
      <sheetName val="5.1.02"/>
      <sheetName val="5.2.01"/>
      <sheetName val="5.2.02"/>
      <sheetName val="5.2.03"/>
      <sheetName val="5.3.04"/>
      <sheetName val="5.3.01"/>
      <sheetName val="5.4.01"/>
      <sheetName val="5.4.02"/>
      <sheetName val="5.5.01"/>
      <sheetName val="6.01"/>
      <sheetName val="7.01"/>
      <sheetName val="7.02"/>
      <sheetName val="8.00"/>
      <sheetName val="9.01"/>
      <sheetName val="9.02"/>
      <sheetName val="9.03"/>
      <sheetName val="10.00"/>
      <sheetName val="11.00"/>
      <sheetName val="12.00"/>
      <sheetName val="13.01"/>
      <sheetName val="13.02"/>
      <sheetName val="14.00"/>
      <sheetName val="15.00"/>
      <sheetName val="16.00"/>
      <sheetName val="17.00"/>
      <sheetName val="19.01"/>
      <sheetName val="19.02"/>
      <sheetName val="19.03"/>
      <sheetName val="24.02.01"/>
      <sheetName val="24.02.02"/>
      <sheetName val="24.02.03"/>
      <sheetName val="24.02.04"/>
      <sheetName val="24.02.05"/>
      <sheetName val="24.02.06"/>
      <sheetName val="24.02.07"/>
      <sheetName val="24.02.08"/>
      <sheetName val="24.02.09"/>
      <sheetName val="24.02.10"/>
      <sheetName val="24.02.11"/>
      <sheetName val="24.02.12"/>
      <sheetName val="24.02.13"/>
      <sheetName val="24.02.13-A"/>
      <sheetName val="24.02.14"/>
      <sheetName val="24.02.15"/>
      <sheetName val="24.02.16"/>
      <sheetName val="24.02.17"/>
      <sheetName val="24.02.18"/>
      <sheetName val="24.02.19"/>
      <sheetName val="24.02.20"/>
      <sheetName val="24.02.21"/>
      <sheetName val="24.02.22"/>
      <sheetName val="24.02.23"/>
      <sheetName val="24.02.24"/>
      <sheetName val="24.02.25"/>
      <sheetName val="24.02.26"/>
      <sheetName val="24.02.27"/>
      <sheetName val="24.02.28"/>
      <sheetName val="24.02.29"/>
      <sheetName val="24.02.30"/>
      <sheetName val="24.02.31"/>
      <sheetName val="24.02.32"/>
      <sheetName val="24.02.33"/>
      <sheetName val="24.02.34"/>
      <sheetName val="Laurel(OBINSA)"/>
    </sheetNames>
    <sheetDataSet>
      <sheetData sheetId="0">
        <row r="125">
          <cell r="A125" t="str">
            <v>24.02.01</v>
          </cell>
          <cell r="B125" t="str">
            <v>Uso de Retropala como apoyo para relleno con hormigón del cruce Av. Luperón</v>
          </cell>
          <cell r="C125" t="str">
            <v>Hrs</v>
          </cell>
          <cell r="D125">
            <v>0</v>
          </cell>
          <cell r="E125">
            <v>4</v>
          </cell>
          <cell r="F125">
            <v>0</v>
          </cell>
          <cell r="G125">
            <v>4</v>
          </cell>
        </row>
        <row r="126">
          <cell r="A126" t="str">
            <v>24.02.02</v>
          </cell>
          <cell r="B126" t="str">
            <v>Uso de Luminaria Motorizada Autónoma para trabajos Nocturnos</v>
          </cell>
          <cell r="C126" t="str">
            <v>Días</v>
          </cell>
          <cell r="D126">
            <v>0</v>
          </cell>
          <cell r="E126">
            <v>2</v>
          </cell>
          <cell r="F126">
            <v>0</v>
          </cell>
          <cell r="G126">
            <v>2</v>
          </cell>
        </row>
        <row r="127">
          <cell r="A127" t="str">
            <v>24.02.03</v>
          </cell>
          <cell r="B127" t="str">
            <v>Codo Ø8"x 98° Acero</v>
          </cell>
          <cell r="C127" t="str">
            <v>Ud.</v>
          </cell>
          <cell r="D127">
            <v>0</v>
          </cell>
          <cell r="E127">
            <v>1</v>
          </cell>
          <cell r="F127">
            <v>0</v>
          </cell>
          <cell r="G127">
            <v>1</v>
          </cell>
        </row>
        <row r="128">
          <cell r="A128" t="str">
            <v>24.02.04</v>
          </cell>
          <cell r="B128" t="str">
            <v>Codo Ø8"x 60° Acero</v>
          </cell>
          <cell r="C128" t="str">
            <v>Ud.</v>
          </cell>
          <cell r="D128">
            <v>0</v>
          </cell>
          <cell r="E128">
            <v>1</v>
          </cell>
          <cell r="F128">
            <v>0</v>
          </cell>
          <cell r="G128">
            <v>1</v>
          </cell>
        </row>
        <row r="129">
          <cell r="A129" t="str">
            <v>24.02.05</v>
          </cell>
          <cell r="B129" t="str">
            <v>Codo Ø8" x 22.5 Acero°</v>
          </cell>
          <cell r="C129" t="str">
            <v>Ud.</v>
          </cell>
          <cell r="D129">
            <v>0</v>
          </cell>
          <cell r="E129">
            <v>1</v>
          </cell>
          <cell r="F129">
            <v>0</v>
          </cell>
          <cell r="G129">
            <v>1</v>
          </cell>
        </row>
        <row r="130">
          <cell r="A130" t="str">
            <v>24.02.06</v>
          </cell>
          <cell r="B130" t="str">
            <v>Corrección de Avería en Tubería Ø 6" en ampliación de carril en la Av. Luperón para desvío del transito (10 y 11/12/2009)</v>
          </cell>
          <cell r="C130" t="str">
            <v>Ud.</v>
          </cell>
          <cell r="D130">
            <v>0</v>
          </cell>
          <cell r="E130">
            <v>1</v>
          </cell>
          <cell r="F130">
            <v>0</v>
          </cell>
          <cell r="G130">
            <v>1</v>
          </cell>
        </row>
        <row r="131">
          <cell r="A131" t="str">
            <v>24.02.07</v>
          </cell>
          <cell r="B131" t="str">
            <v>Corrección 2da Avería en Tubería Ø 6" en ampliación de carril en la Av. Luperón para desvío del transito (12/12/2009)</v>
          </cell>
          <cell r="C131" t="str">
            <v>Ud.</v>
          </cell>
          <cell r="D131">
            <v>0</v>
          </cell>
          <cell r="E131">
            <v>1</v>
          </cell>
          <cell r="F131">
            <v>0</v>
          </cell>
          <cell r="G131">
            <v>1</v>
          </cell>
        </row>
        <row r="132">
          <cell r="A132" t="str">
            <v>24.02.08</v>
          </cell>
          <cell r="B132" t="str">
            <v>Corrección de  Avería en tubería Ø 6" en Av. Luperón (15/12/09)</v>
          </cell>
          <cell r="C132" t="str">
            <v>Ud.</v>
          </cell>
          <cell r="D132">
            <v>0</v>
          </cell>
          <cell r="E132">
            <v>1</v>
          </cell>
          <cell r="F132">
            <v>0</v>
          </cell>
          <cell r="G132">
            <v>1</v>
          </cell>
        </row>
        <row r="133">
          <cell r="A133" t="str">
            <v>24.02.09</v>
          </cell>
          <cell r="B133" t="str">
            <v>Interconexión Primer imbornal construido con el filtrante No 1</v>
          </cell>
          <cell r="C133" t="str">
            <v>Ud.</v>
          </cell>
          <cell r="D133">
            <v>0</v>
          </cell>
          <cell r="E133">
            <v>1</v>
          </cell>
          <cell r="F133">
            <v>0</v>
          </cell>
          <cell r="G133">
            <v>1</v>
          </cell>
        </row>
        <row r="134">
          <cell r="A134" t="str">
            <v>24.02.10</v>
          </cell>
          <cell r="B134" t="str">
            <v>Rechequeo de Zanja que cruza la Av. Luperón con Relleno Compactado</v>
          </cell>
          <cell r="C134" t="str">
            <v>Ud.</v>
          </cell>
          <cell r="D134">
            <v>0</v>
          </cell>
          <cell r="E134">
            <v>1</v>
          </cell>
          <cell r="F134">
            <v>0</v>
          </cell>
          <cell r="G134">
            <v>1</v>
          </cell>
        </row>
        <row r="135">
          <cell r="A135" t="str">
            <v>24.02.11</v>
          </cell>
          <cell r="B135" t="str">
            <v>Disminución de nivel a dos imbornales en la Autopista Duarte para nuevo desvío del transito</v>
          </cell>
          <cell r="C135" t="str">
            <v>Ud.</v>
          </cell>
          <cell r="D135">
            <v>0</v>
          </cell>
          <cell r="E135">
            <v>1</v>
          </cell>
          <cell r="F135">
            <v>0</v>
          </cell>
          <cell r="G135">
            <v>1</v>
          </cell>
        </row>
        <row r="136">
          <cell r="A136" t="str">
            <v>24.02.12</v>
          </cell>
          <cell r="B136" t="str">
            <v>Corrección de Avería en Tubería Ø 8" Acero en la Autopista Duarte frente a los Tanques de la CAASD</v>
          </cell>
          <cell r="C136" t="str">
            <v>Ud.</v>
          </cell>
          <cell r="D136">
            <v>0</v>
          </cell>
          <cell r="E136">
            <v>1</v>
          </cell>
          <cell r="F136">
            <v>0</v>
          </cell>
          <cell r="G136">
            <v>1</v>
          </cell>
        </row>
        <row r="137">
          <cell r="A137" t="str">
            <v>24.02.13</v>
          </cell>
          <cell r="B137" t="str">
            <v>Perforación Filtrante (175'/ud) de Ø 14" para encamizar en Ø 12"PVC.</v>
          </cell>
          <cell r="C137" t="str">
            <v>Ud.</v>
          </cell>
          <cell r="D137">
            <v>0</v>
          </cell>
          <cell r="E137">
            <v>6</v>
          </cell>
          <cell r="F137">
            <v>0</v>
          </cell>
          <cell r="G137">
            <v>6</v>
          </cell>
        </row>
        <row r="138">
          <cell r="A138" t="str">
            <v>24.02.13-A</v>
          </cell>
          <cell r="B138" t="str">
            <v xml:space="preserve">Construccion de Registro Ciego Para Reparar Tub. Ø36" </v>
          </cell>
          <cell r="C138" t="str">
            <v>Ud.</v>
          </cell>
          <cell r="D138">
            <v>0</v>
          </cell>
          <cell r="E138">
            <v>1</v>
          </cell>
          <cell r="F138">
            <v>0</v>
          </cell>
          <cell r="G138">
            <v>1</v>
          </cell>
        </row>
        <row r="139">
          <cell r="A139" t="str">
            <v>24.02.14</v>
          </cell>
          <cell r="B139" t="str">
            <v>Reposicion de Hormigon Por Asfalto Frente al Imbornal No. 3 (3.10 x 0.50)</v>
          </cell>
          <cell r="C139" t="str">
            <v>M2</v>
          </cell>
          <cell r="D139">
            <v>0</v>
          </cell>
          <cell r="E139">
            <v>1.55</v>
          </cell>
          <cell r="F139">
            <v>0</v>
          </cell>
          <cell r="G139">
            <v>1.55</v>
          </cell>
        </row>
        <row r="140">
          <cell r="A140" t="str">
            <v>24.02.15</v>
          </cell>
          <cell r="B140" t="str">
            <v>Reposicion de Contenes</v>
          </cell>
          <cell r="C140" t="str">
            <v>ML</v>
          </cell>
          <cell r="D140">
            <v>0</v>
          </cell>
          <cell r="E140">
            <v>3.6</v>
          </cell>
          <cell r="F140">
            <v>0</v>
          </cell>
          <cell r="G140">
            <v>3.6</v>
          </cell>
        </row>
        <row r="141">
          <cell r="A141" t="str">
            <v>24.02.16</v>
          </cell>
          <cell r="B141" t="str">
            <v>Interconexion del Imbornal No. 7 Construido con el Filtrante No. 7</v>
          </cell>
          <cell r="C141" t="str">
            <v>Ud.</v>
          </cell>
          <cell r="D141">
            <v>0</v>
          </cell>
          <cell r="E141">
            <v>1</v>
          </cell>
          <cell r="F141">
            <v>0</v>
          </cell>
          <cell r="G141">
            <v>1</v>
          </cell>
        </row>
        <row r="142">
          <cell r="A142" t="str">
            <v>24.02.17</v>
          </cell>
          <cell r="B142" t="str">
            <v>Correccion de Averia en Tuberia Ø6" Frente a los Tanques de Particion de la CAASD (30-01-10)</v>
          </cell>
          <cell r="C142" t="str">
            <v>Ud.</v>
          </cell>
          <cell r="D142">
            <v>0</v>
          </cell>
          <cell r="E142">
            <v>1</v>
          </cell>
          <cell r="F142">
            <v>0</v>
          </cell>
          <cell r="G142">
            <v>1</v>
          </cell>
        </row>
        <row r="143">
          <cell r="A143" t="str">
            <v>24.02.18</v>
          </cell>
          <cell r="B143" t="str">
            <v>Remocion y Recolocacion de Tapas a Registros Por Aumento de la Rasante en Desvio del Transito</v>
          </cell>
          <cell r="C143" t="str">
            <v>Ud.</v>
          </cell>
          <cell r="D143">
            <v>0</v>
          </cell>
          <cell r="E143">
            <v>1</v>
          </cell>
          <cell r="F143">
            <v>0</v>
          </cell>
          <cell r="G143">
            <v>1</v>
          </cell>
        </row>
        <row r="144">
          <cell r="A144" t="str">
            <v>24.02.19</v>
          </cell>
          <cell r="B144" t="str">
            <v>Correccion de Averia en Tuberia Ø6" en el Talud Sur Lado Este del Puente Seco Producida Por la Excavacion Para Los Letreros de Desvio</v>
          </cell>
          <cell r="C144" t="str">
            <v>Ud.</v>
          </cell>
          <cell r="D144">
            <v>0</v>
          </cell>
          <cell r="E144">
            <v>1</v>
          </cell>
          <cell r="F144">
            <v>0</v>
          </cell>
          <cell r="G144">
            <v>1</v>
          </cell>
        </row>
        <row r="145">
          <cell r="A145" t="str">
            <v>24.02.20</v>
          </cell>
          <cell r="B145" t="str">
            <v>Desvio Elevado de Tuberia Ø6" en la Av. Luperon Para Desvio Norte  Sur</v>
          </cell>
          <cell r="C145" t="str">
            <v>Ud.</v>
          </cell>
          <cell r="D145">
            <v>0</v>
          </cell>
          <cell r="E145">
            <v>1</v>
          </cell>
          <cell r="F145">
            <v>0</v>
          </cell>
          <cell r="G145">
            <v>1</v>
          </cell>
        </row>
        <row r="146">
          <cell r="A146" t="str">
            <v>24.02.21</v>
          </cell>
          <cell r="B146" t="str">
            <v>Construccion de Cajuela Para Colocacion de Parrillas Adicionales al Lado del Filtrante No. 8</v>
          </cell>
          <cell r="C146" t="str">
            <v>Ud.</v>
          </cell>
          <cell r="D146">
            <v>0</v>
          </cell>
          <cell r="E146">
            <v>1</v>
          </cell>
          <cell r="F146">
            <v>0</v>
          </cell>
          <cell r="G146">
            <v>1</v>
          </cell>
        </row>
        <row r="147">
          <cell r="A147" t="str">
            <v>24.02.22</v>
          </cell>
          <cell r="B147" t="str">
            <v>Limpieza de Alcantarilla Cajon y Cuneta Proximo al Filtrante No. 8</v>
          </cell>
          <cell r="C147" t="str">
            <v>Ud.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</row>
        <row r="148">
          <cell r="A148" t="str">
            <v>24.02.23</v>
          </cell>
          <cell r="B148" t="str">
            <v>Construccion de Losa de Proteccion a Tuberia Ø6" en el Desvio Provisional de la Av. Luperon</v>
          </cell>
          <cell r="C148" t="str">
            <v>Ud.</v>
          </cell>
          <cell r="D148">
            <v>0</v>
          </cell>
          <cell r="E148">
            <v>1</v>
          </cell>
          <cell r="F148">
            <v>0</v>
          </cell>
          <cell r="G148">
            <v>1</v>
          </cell>
        </row>
        <row r="149">
          <cell r="A149" t="str">
            <v>24.02.24</v>
          </cell>
          <cell r="B149" t="str">
            <v>Disminucion de Nivel a Parrillas Colocadas Debajo del Puente</v>
          </cell>
          <cell r="C149" t="str">
            <v>Ud.</v>
          </cell>
          <cell r="D149">
            <v>0</v>
          </cell>
          <cell r="E149">
            <v>1</v>
          </cell>
          <cell r="F149">
            <v>0</v>
          </cell>
          <cell r="G149">
            <v>1</v>
          </cell>
        </row>
        <row r="150">
          <cell r="A150" t="str">
            <v>24.02.25</v>
          </cell>
          <cell r="B150" t="str">
            <v>Correccion de Averia en Tuberia Ø6" en la Construccion del Imbornal No. 10</v>
          </cell>
          <cell r="C150" t="str">
            <v>Ud.</v>
          </cell>
          <cell r="D150">
            <v>0</v>
          </cell>
          <cell r="E150">
            <v>1</v>
          </cell>
          <cell r="F150">
            <v>0</v>
          </cell>
          <cell r="G150">
            <v>1</v>
          </cell>
        </row>
        <row r="151">
          <cell r="A151" t="str">
            <v>24.02.26</v>
          </cell>
          <cell r="B151" t="str">
            <v>Construccion de Imbornal No. 10 de 8 Parrillas</v>
          </cell>
          <cell r="C151" t="str">
            <v>Ud.</v>
          </cell>
          <cell r="D151">
            <v>0</v>
          </cell>
          <cell r="E151">
            <v>1</v>
          </cell>
          <cell r="F151">
            <v>0</v>
          </cell>
          <cell r="G151">
            <v>1</v>
          </cell>
        </row>
        <row r="152">
          <cell r="A152" t="str">
            <v>24.02.27</v>
          </cell>
          <cell r="B152" t="str">
            <v>Adecuacion del Area Para la Construccion del Imbornal No. 11</v>
          </cell>
          <cell r="C152" t="str">
            <v>Ud.</v>
          </cell>
          <cell r="D152">
            <v>0</v>
          </cell>
          <cell r="E152">
            <v>1</v>
          </cell>
          <cell r="F152">
            <v>0</v>
          </cell>
          <cell r="G152">
            <v>1</v>
          </cell>
        </row>
        <row r="153">
          <cell r="A153" t="str">
            <v>24.02.28</v>
          </cell>
          <cell r="B153" t="str">
            <v>Construccion de Imbornal No. 11 de 6 Parrillas</v>
          </cell>
          <cell r="C153" t="str">
            <v>Ud.</v>
          </cell>
          <cell r="D153">
            <v>0</v>
          </cell>
          <cell r="E153">
            <v>1</v>
          </cell>
          <cell r="F153">
            <v>0</v>
          </cell>
          <cell r="G153">
            <v>1</v>
          </cell>
        </row>
        <row r="154">
          <cell r="A154" t="str">
            <v>24.02.29</v>
          </cell>
          <cell r="B154" t="str">
            <v>Interconexion del Imbornal No. 11 Construido con el Filtrante No. 10</v>
          </cell>
          <cell r="C154" t="str">
            <v>Ud.</v>
          </cell>
          <cell r="D154">
            <v>0</v>
          </cell>
          <cell r="E154">
            <v>1</v>
          </cell>
          <cell r="F154">
            <v>0</v>
          </cell>
          <cell r="G154">
            <v>1</v>
          </cell>
        </row>
        <row r="155">
          <cell r="A155" t="str">
            <v>24.02.30</v>
          </cell>
          <cell r="B155" t="str">
            <v>Limpieza del Imbornal No. 2 el Dia 23-04-10</v>
          </cell>
          <cell r="C155" t="str">
            <v>Ud.</v>
          </cell>
          <cell r="D155">
            <v>0</v>
          </cell>
          <cell r="E155">
            <v>1</v>
          </cell>
          <cell r="F155">
            <v>0</v>
          </cell>
          <cell r="G155">
            <v>1</v>
          </cell>
        </row>
        <row r="156">
          <cell r="A156" t="str">
            <v>24.02.31</v>
          </cell>
          <cell r="B156" t="str">
            <v>Reparacion de Imbornal Existente con Viga de H.A. Cerca del Filtrante No. 11</v>
          </cell>
          <cell r="C156" t="str">
            <v>Ud.</v>
          </cell>
          <cell r="D156">
            <v>0</v>
          </cell>
          <cell r="E156">
            <v>1</v>
          </cell>
          <cell r="F156">
            <v>0</v>
          </cell>
          <cell r="G156">
            <v>1</v>
          </cell>
        </row>
        <row r="157">
          <cell r="A157" t="str">
            <v>24.02.32</v>
          </cell>
          <cell r="B157" t="str">
            <v>Interconexion de Imbornal Existente con Filtrante No. 11</v>
          </cell>
          <cell r="C157" t="str">
            <v>Ud.</v>
          </cell>
          <cell r="D157">
            <v>0</v>
          </cell>
          <cell r="E157">
            <v>1</v>
          </cell>
          <cell r="F157">
            <v>0</v>
          </cell>
          <cell r="G157">
            <v>1</v>
          </cell>
        </row>
        <row r="158">
          <cell r="A158" t="str">
            <v>24.02.33</v>
          </cell>
          <cell r="B158" t="str">
            <v>Interconexion de Imbornal Existente con Filtrante No. 12</v>
          </cell>
          <cell r="C158" t="str">
            <v>Ud.</v>
          </cell>
          <cell r="D158">
            <v>0</v>
          </cell>
          <cell r="E158">
            <v>1</v>
          </cell>
          <cell r="F158">
            <v>0</v>
          </cell>
          <cell r="G158">
            <v>1</v>
          </cell>
        </row>
        <row r="159">
          <cell r="A159" t="str">
            <v>24.02.34</v>
          </cell>
          <cell r="B159" t="str">
            <v>Reparacion de Imbornal Existente Interconectado Con Filtrante No. 12</v>
          </cell>
          <cell r="C159" t="str">
            <v>Ud.</v>
          </cell>
          <cell r="D159">
            <v>0</v>
          </cell>
          <cell r="E159">
            <v>1</v>
          </cell>
          <cell r="F159">
            <v>0</v>
          </cell>
          <cell r="G159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pintura"/>
      <sheetName val="Varios"/>
      <sheetName val="Herr+Equip"/>
      <sheetName val="M.O instalacion"/>
      <sheetName val="M.O Fabricacion"/>
      <sheetName val="Corte+Sold"/>
      <sheetName val="Ana.precios un"/>
      <sheetName val="PRESUPUESTO"/>
      <sheetName val="Analisis pit office"/>
      <sheetName val="ANALISIS"/>
      <sheetName val="Comparacion"/>
      <sheetName val="Ana.esc. emergencia"/>
      <sheetName val="Peso techo"/>
      <sheetName val="Ana.baranda"/>
      <sheetName val="Peso Escalera"/>
      <sheetName val="BAR. ESC. EMERG. PIT OFFICE"/>
      <sheetName val="ESC. EMERG. PIT OFFICE (2)"/>
      <sheetName val="TECHO PIT OFFICE"/>
      <sheetName val="Analisis de precios PIT OFFICE"/>
      <sheetName val="Pres."/>
      <sheetName val="Cubicacion"/>
      <sheetName val="Laurel(OBINS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MODULO 6"/>
      <sheetName val="MODULO 5"/>
      <sheetName val="MODULO 4"/>
      <sheetName val="Analisis "/>
      <sheetName val="Analisis Civil MODULO 4"/>
      <sheetName val="Analisis Civil MODULO 5"/>
      <sheetName val="Analisis Civil MODULO 6"/>
      <sheetName val="Mezcla"/>
      <sheetName val=" MObra"/>
      <sheetName val="Precios"/>
      <sheetName val="Ana.precios un"/>
    </sheetNames>
    <sheetDataSet>
      <sheetData sheetId="0">
        <row r="2">
          <cell r="G2">
            <v>1</v>
          </cell>
          <cell r="H2">
            <v>34</v>
          </cell>
        </row>
      </sheetData>
      <sheetData sheetId="1">
        <row r="2">
          <cell r="G2">
            <v>1</v>
          </cell>
        </row>
      </sheetData>
      <sheetData sheetId="2" refreshError="1"/>
      <sheetData sheetId="3">
        <row r="2">
          <cell r="G2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UMETRIA CCPPS LOS COCOS"/>
      <sheetName val="MUROS"/>
      <sheetName val="VENTANAS"/>
      <sheetName val="PUERTAS"/>
      <sheetName val="PAÑETE,PISOS &amp; REVESTIMIENTOS"/>
      <sheetName val="ESTRUCTURALES"/>
      <sheetName val="ANALISIS DE COSTOS"/>
      <sheetName val="INSUMOS"/>
      <sheetName val="MANO DE OBRA"/>
      <sheetName val="ANALISIS ELECTRICOS"/>
      <sheetName val="Ana.precios 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4">
          <cell r="D44">
            <v>474</v>
          </cell>
        </row>
        <row r="51">
          <cell r="D51">
            <v>433</v>
          </cell>
        </row>
      </sheetData>
      <sheetData sheetId="9"/>
      <sheetData sheetId="1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Ins 2"/>
      <sheetName val="FA"/>
      <sheetName val="Rndmto"/>
      <sheetName val="M.O."/>
      <sheetName val="Ana"/>
      <sheetName val="Resu"/>
      <sheetName val="Indice"/>
      <sheetName val="Pasarela de L=60.00"/>
      <sheetName val="Insumos"/>
      <sheetName val="MANO DE OBRA"/>
      <sheetName val="Ana.precios un"/>
      <sheetName val="Presupuesto"/>
    </sheetNames>
    <sheetDataSet>
      <sheetData sheetId="0" refreshError="1"/>
      <sheetData sheetId="1" refreshError="1"/>
      <sheetData sheetId="2" refreshError="1">
        <row r="51">
          <cell r="E51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Z"/>
      <sheetName val="Ac.C"/>
      <sheetName val="Ac.V"/>
      <sheetName val="resum.ac "/>
      <sheetName val="insumo"/>
      <sheetName val="Mezcla"/>
      <sheetName val="ana.h.a"/>
      <sheetName val="analisis"/>
      <sheetName val="Analisis Areas Ext."/>
      <sheetName val="Resumen"/>
      <sheetName val="exteriores"/>
      <sheetName val="edificio de 4 niveles"/>
      <sheetName val="v. exterior"/>
      <sheetName val="m.tIERRA"/>
      <sheetName val="H.A Y MUROS"/>
      <sheetName val="TERMINACIONES"/>
      <sheetName val="Ins 2"/>
      <sheetName val="Ana.precios un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de materiales"/>
      <sheetName val="tarifa equipo"/>
      <sheetName val="analisis"/>
      <sheetName val="Pres. exterior"/>
      <sheetName val="Análisis Civil"/>
      <sheetName val="Insumos"/>
      <sheetName val="exterio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H3">
            <v>35.9</v>
          </cell>
        </row>
      </sheetData>
      <sheetData sheetId="6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Presentacion "/>
      <sheetName val="Cubicación"/>
      <sheetName val="Resumen"/>
      <sheetName val="Flujograma 2"/>
      <sheetName val="Pago Cubicaciones"/>
      <sheetName val="analisis1"/>
      <sheetName val="Insumos"/>
      <sheetName val="Insumos (2)"/>
    </sheetNames>
    <sheetDataSet>
      <sheetData sheetId="0" refreshError="1"/>
      <sheetData sheetId="1">
        <row r="138">
          <cell r="P138">
            <v>91254.508800000011</v>
          </cell>
        </row>
        <row r="269">
          <cell r="P269">
            <v>88180.369600000005</v>
          </cell>
        </row>
        <row r="401">
          <cell r="P401">
            <v>66039.507599999997</v>
          </cell>
        </row>
        <row r="535">
          <cell r="P535">
            <v>67281.496400000004</v>
          </cell>
        </row>
        <row r="653">
          <cell r="P653">
            <v>73941.508800000011</v>
          </cell>
        </row>
        <row r="768">
          <cell r="P768">
            <v>86583.652799999996</v>
          </cell>
        </row>
        <row r="883">
          <cell r="P883">
            <v>101637.17000000001</v>
          </cell>
        </row>
        <row r="998">
          <cell r="P998">
            <v>73941.508800000011</v>
          </cell>
        </row>
        <row r="1113">
          <cell r="P1113">
            <v>73941.508800000011</v>
          </cell>
        </row>
        <row r="1231">
          <cell r="P1231">
            <v>74255.358400000012</v>
          </cell>
        </row>
        <row r="1346">
          <cell r="P1346">
            <v>74993.118400000007</v>
          </cell>
        </row>
        <row r="1461">
          <cell r="P1461">
            <v>74993.118400000007</v>
          </cell>
        </row>
        <row r="1576">
          <cell r="P1576">
            <v>65108.816400000003</v>
          </cell>
        </row>
        <row r="1690">
          <cell r="P1690">
            <v>74255.358400000012</v>
          </cell>
        </row>
        <row r="1805">
          <cell r="P1805">
            <v>66975.940800000011</v>
          </cell>
        </row>
        <row r="1920">
          <cell r="P1920">
            <v>74255.358400000012</v>
          </cell>
        </row>
        <row r="2037">
          <cell r="P2037">
            <v>102212.40239999999</v>
          </cell>
        </row>
        <row r="2150">
          <cell r="P2150">
            <v>137598.35320000001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"/>
      <sheetName val="Presupuesto"/>
      <sheetName val="Sheet2"/>
      <sheetName val="Sheet3"/>
    </sheetNames>
    <sheetDataSet>
      <sheetData sheetId="0">
        <row r="63">
          <cell r="D63">
            <v>5342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Presentacion "/>
      <sheetName val="Cubicación"/>
      <sheetName val="Resumen"/>
      <sheetName val="Flujograma 2"/>
      <sheetName val="Pago Cubicaciones"/>
      <sheetName val="analisis1"/>
    </sheetNames>
    <sheetDataSet>
      <sheetData sheetId="0" refreshError="1"/>
      <sheetData sheetId="1">
        <row r="138">
          <cell r="P138">
            <v>91254.508800000011</v>
          </cell>
        </row>
        <row r="269">
          <cell r="P269">
            <v>88180.369600000005</v>
          </cell>
        </row>
        <row r="401">
          <cell r="P401">
            <v>66039.507599999997</v>
          </cell>
        </row>
        <row r="535">
          <cell r="P535">
            <v>67281.496400000004</v>
          </cell>
        </row>
        <row r="653">
          <cell r="P653">
            <v>73941.508800000011</v>
          </cell>
        </row>
        <row r="768">
          <cell r="P768">
            <v>86583.652799999996</v>
          </cell>
        </row>
        <row r="883">
          <cell r="P883">
            <v>101637.17000000001</v>
          </cell>
        </row>
        <row r="998">
          <cell r="P998">
            <v>73941.508800000011</v>
          </cell>
        </row>
        <row r="1113">
          <cell r="P1113">
            <v>73941.508800000011</v>
          </cell>
        </row>
        <row r="1231">
          <cell r="P1231">
            <v>74255.358400000012</v>
          </cell>
        </row>
        <row r="1346">
          <cell r="P1346">
            <v>74993.118400000007</v>
          </cell>
        </row>
        <row r="1461">
          <cell r="P1461">
            <v>74993.118400000007</v>
          </cell>
        </row>
        <row r="1576">
          <cell r="P1576">
            <v>65108.816400000003</v>
          </cell>
        </row>
        <row r="1690">
          <cell r="P1690">
            <v>74255.358400000012</v>
          </cell>
        </row>
        <row r="1805">
          <cell r="P1805">
            <v>66975.940800000011</v>
          </cell>
        </row>
        <row r="1920">
          <cell r="P1920">
            <v>74255.358400000012</v>
          </cell>
        </row>
        <row r="2037">
          <cell r="P2037">
            <v>102212.40239999999</v>
          </cell>
        </row>
        <row r="2150">
          <cell r="P2150">
            <v>137598.35320000001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glesia bautista"/>
      <sheetName val="Car"/>
      <sheetName val="Ins"/>
      <sheetName val="Herram"/>
      <sheetName val="Rndmto"/>
      <sheetName val="MOCuadrillas"/>
      <sheetName val="MOJornal"/>
      <sheetName val="Ana"/>
      <sheetName val="Indice"/>
      <sheetName val="Aluzinc"/>
      <sheetName val="Cubicación"/>
      <sheetName val="Análisis"/>
      <sheetName val="PRESUPUESTO DE TERMINACION"/>
      <sheetName val="Hoja1"/>
      <sheetName val="Analisis"/>
    </sheetNames>
    <sheetDataSet>
      <sheetData sheetId="0"/>
      <sheetData sheetId="1"/>
      <sheetData sheetId="2">
        <row r="55">
          <cell r="E55">
            <v>233.99</v>
          </cell>
        </row>
        <row r="1354">
          <cell r="E1354">
            <v>3839.94</v>
          </cell>
        </row>
      </sheetData>
      <sheetData sheetId="3">
        <row r="26">
          <cell r="E26">
            <v>133421.38</v>
          </cell>
        </row>
      </sheetData>
      <sheetData sheetId="4"/>
      <sheetData sheetId="5">
        <row r="87">
          <cell r="D87">
            <v>35.69</v>
          </cell>
        </row>
      </sheetData>
      <sheetData sheetId="6">
        <row r="10">
          <cell r="D10">
            <v>557</v>
          </cell>
        </row>
      </sheetData>
      <sheetData sheetId="7">
        <row r="73">
          <cell r="M73">
            <v>702.68</v>
          </cell>
        </row>
      </sheetData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glesia bautista"/>
      <sheetName val="Car"/>
      <sheetName val="Ins"/>
      <sheetName val="Herram"/>
      <sheetName val="Rndmto"/>
      <sheetName val="MOCuadrillas"/>
      <sheetName val="MOJornal"/>
      <sheetName val="Ana"/>
      <sheetName val="Indice"/>
      <sheetName val="Aluzinc"/>
      <sheetName val="Hoja1"/>
    </sheetNames>
    <sheetDataSet>
      <sheetData sheetId="0"/>
      <sheetData sheetId="1"/>
      <sheetData sheetId="2">
        <row r="55">
          <cell r="E55">
            <v>233.99</v>
          </cell>
        </row>
        <row r="1354">
          <cell r="E1354">
            <v>3839.94</v>
          </cell>
        </row>
      </sheetData>
      <sheetData sheetId="3">
        <row r="26">
          <cell r="E26">
            <v>133421.38</v>
          </cell>
        </row>
      </sheetData>
      <sheetData sheetId="4"/>
      <sheetData sheetId="5">
        <row r="87">
          <cell r="D87">
            <v>35.69</v>
          </cell>
        </row>
      </sheetData>
      <sheetData sheetId="6">
        <row r="10">
          <cell r="D10">
            <v>557</v>
          </cell>
        </row>
      </sheetData>
      <sheetData sheetId="7">
        <row r="73">
          <cell r="M73">
            <v>702.68</v>
          </cell>
        </row>
      </sheetData>
      <sheetData sheetId="8"/>
      <sheetData sheetId="9"/>
      <sheetData sheetId="10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NO"/>
      <sheetName val="Pres. no"/>
      <sheetName val="Analisis"/>
      <sheetName val="Pres no1"/>
      <sheetName val="Pres  ok"/>
      <sheetName val="Ins"/>
      <sheetName val="Análisis"/>
      <sheetName val="ZCol"/>
      <sheetName val="Pres. Adic.Y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Villas"/>
      <sheetName val="Piscina"/>
      <sheetName val="Análisis"/>
      <sheetName val="Palapas"/>
      <sheetName val="Presentación"/>
      <sheetName val="Pres. no"/>
    </sheetNames>
    <sheetDataSet>
      <sheetData sheetId="0">
        <row r="80">
          <cell r="E80">
            <v>44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Villas"/>
      <sheetName val="Piscina"/>
      <sheetName val="Análisis"/>
      <sheetName val="Palapas"/>
      <sheetName val="Presentación"/>
      <sheetName val="Pres. no"/>
    </sheetNames>
    <sheetDataSet>
      <sheetData sheetId="0">
        <row r="80">
          <cell r="E80">
            <v>44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enny"/>
      <sheetName val="Hoja1"/>
      <sheetName val="Hoja2"/>
      <sheetName val="Hoja3"/>
    </sheetNames>
    <sheetDataSet>
      <sheetData sheetId="0">
        <row r="76">
          <cell r="C76">
            <v>1</v>
          </cell>
        </row>
        <row r="127">
          <cell r="C127">
            <v>10</v>
          </cell>
        </row>
        <row r="128">
          <cell r="C128">
            <v>12</v>
          </cell>
        </row>
        <row r="129">
          <cell r="C129">
            <v>4</v>
          </cell>
        </row>
        <row r="130">
          <cell r="C130">
            <v>22</v>
          </cell>
        </row>
      </sheetData>
      <sheetData sheetId="1"/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M.O.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  <row r="11">
          <cell r="C11">
            <v>18.899999999999999</v>
          </cell>
        </row>
        <row r="12">
          <cell r="C12">
            <v>24.57</v>
          </cell>
        </row>
        <row r="15">
          <cell r="C15">
            <v>3.4559999999999995</v>
          </cell>
        </row>
        <row r="16">
          <cell r="C16">
            <v>3.8400000000000007</v>
          </cell>
        </row>
        <row r="17">
          <cell r="C17">
            <v>2.1600000000000006</v>
          </cell>
        </row>
        <row r="18">
          <cell r="C18">
            <v>8.1000000000000014</v>
          </cell>
        </row>
        <row r="19">
          <cell r="C19">
            <v>9.18</v>
          </cell>
        </row>
        <row r="20">
          <cell r="C20">
            <v>54</v>
          </cell>
        </row>
        <row r="23">
          <cell r="C23">
            <v>89.25</v>
          </cell>
        </row>
        <row r="26">
          <cell r="C26">
            <v>178.5</v>
          </cell>
        </row>
        <row r="27">
          <cell r="C27">
            <v>160.65</v>
          </cell>
        </row>
        <row r="28">
          <cell r="C28">
            <v>32.75</v>
          </cell>
        </row>
        <row r="31">
          <cell r="C31">
            <v>178.5</v>
          </cell>
        </row>
        <row r="34">
          <cell r="C34">
            <v>1</v>
          </cell>
        </row>
        <row r="36">
          <cell r="C36">
            <v>1</v>
          </cell>
        </row>
      </sheetData>
      <sheetData sheetId="3" refreshError="1"/>
      <sheetData sheetId="4"/>
      <sheetData sheetId="5"/>
      <sheetData sheetId="6"/>
      <sheetData sheetId="7"/>
      <sheetData sheetId="8">
        <row r="8">
          <cell r="C8" t="str">
            <v>Cant.</v>
          </cell>
          <cell r="E8" t="str">
            <v>P.U. RD$</v>
          </cell>
        </row>
        <row r="10">
          <cell r="C10">
            <v>1</v>
          </cell>
          <cell r="E10" t="str">
            <v>P.A.</v>
          </cell>
        </row>
        <row r="12">
          <cell r="E12">
            <v>0</v>
          </cell>
        </row>
        <row r="13">
          <cell r="C13">
            <v>2.39</v>
          </cell>
          <cell r="E13" t="e">
            <v>#REF!</v>
          </cell>
        </row>
        <row r="14">
          <cell r="C14">
            <v>2.65</v>
          </cell>
          <cell r="E14" t="e">
            <v>#REF!</v>
          </cell>
        </row>
        <row r="15">
          <cell r="C15">
            <v>0.52</v>
          </cell>
          <cell r="E15" t="e">
            <v>#NAME?</v>
          </cell>
        </row>
        <row r="16">
          <cell r="C16">
            <v>1.4</v>
          </cell>
          <cell r="E16" t="e">
            <v>#REF!</v>
          </cell>
        </row>
        <row r="17">
          <cell r="C17">
            <v>0.26</v>
          </cell>
          <cell r="E17" t="e">
            <v>#NAME?</v>
          </cell>
        </row>
        <row r="18">
          <cell r="C18">
            <v>0.78</v>
          </cell>
          <cell r="E18" t="e">
            <v>#NAME?</v>
          </cell>
        </row>
        <row r="19">
          <cell r="C19">
            <v>0.21</v>
          </cell>
          <cell r="E19" t="e">
            <v>#REF!</v>
          </cell>
        </row>
        <row r="20">
          <cell r="C20">
            <v>0.21</v>
          </cell>
          <cell r="E20" t="e">
            <v>#REF!</v>
          </cell>
        </row>
        <row r="21">
          <cell r="C21">
            <v>0</v>
          </cell>
          <cell r="E21">
            <v>0</v>
          </cell>
        </row>
        <row r="22">
          <cell r="C22">
            <v>0</v>
          </cell>
          <cell r="E22">
            <v>0</v>
          </cell>
        </row>
        <row r="23">
          <cell r="C23">
            <v>64.17</v>
          </cell>
          <cell r="E23" t="e">
            <v>#REF!</v>
          </cell>
        </row>
        <row r="24">
          <cell r="C24">
            <v>0</v>
          </cell>
          <cell r="E24">
            <v>0</v>
          </cell>
        </row>
        <row r="27">
          <cell r="C27">
            <v>498.88</v>
          </cell>
          <cell r="E27" t="e">
            <v>#REF!</v>
          </cell>
        </row>
        <row r="28">
          <cell r="C28">
            <v>40.82</v>
          </cell>
          <cell r="E28" t="e">
            <v>#REF!</v>
          </cell>
        </row>
        <row r="29">
          <cell r="C29">
            <v>23.2</v>
          </cell>
          <cell r="E29" t="e">
            <v>#REF!</v>
          </cell>
        </row>
        <row r="32">
          <cell r="C32">
            <v>73.319999999999993</v>
          </cell>
          <cell r="E32" t="e">
            <v>#REF!</v>
          </cell>
        </row>
        <row r="33">
          <cell r="C33">
            <v>364.96</v>
          </cell>
          <cell r="E33" t="e">
            <v>#REF!</v>
          </cell>
        </row>
        <row r="34">
          <cell r="C34">
            <v>734.56</v>
          </cell>
          <cell r="E34" t="e">
            <v>#REF!</v>
          </cell>
        </row>
        <row r="35">
          <cell r="C35">
            <v>358.34000000000009</v>
          </cell>
          <cell r="E35">
            <v>80</v>
          </cell>
        </row>
        <row r="36">
          <cell r="C36">
            <v>595.9</v>
          </cell>
          <cell r="E36" t="e">
            <v>#REF!</v>
          </cell>
        </row>
        <row r="37">
          <cell r="C37">
            <v>84.1</v>
          </cell>
          <cell r="E37">
            <v>0</v>
          </cell>
        </row>
        <row r="38">
          <cell r="C38">
            <v>48.8</v>
          </cell>
          <cell r="E38">
            <v>0</v>
          </cell>
        </row>
        <row r="41">
          <cell r="C41">
            <v>5.9399999999999995</v>
          </cell>
          <cell r="E41">
            <v>210</v>
          </cell>
        </row>
        <row r="42">
          <cell r="C42">
            <v>28.36</v>
          </cell>
          <cell r="E42">
            <v>450</v>
          </cell>
        </row>
        <row r="43">
          <cell r="C43">
            <v>4.13</v>
          </cell>
          <cell r="E43">
            <v>0</v>
          </cell>
        </row>
        <row r="44">
          <cell r="C44">
            <v>0</v>
          </cell>
          <cell r="E44">
            <v>200</v>
          </cell>
        </row>
        <row r="45">
          <cell r="C45">
            <v>0</v>
          </cell>
          <cell r="E45">
            <v>100</v>
          </cell>
        </row>
        <row r="46">
          <cell r="C46">
            <v>264.10000000000002</v>
          </cell>
          <cell r="E46">
            <v>80</v>
          </cell>
        </row>
        <row r="49">
          <cell r="C49">
            <v>1</v>
          </cell>
          <cell r="E49">
            <v>0</v>
          </cell>
        </row>
        <row r="52">
          <cell r="C52">
            <v>269.81</v>
          </cell>
          <cell r="E52" t="e">
            <v>#VALUE!</v>
          </cell>
        </row>
        <row r="54">
          <cell r="C54">
            <v>95.739999999999981</v>
          </cell>
          <cell r="E54" t="e">
            <v>#VALUE!</v>
          </cell>
        </row>
        <row r="55">
          <cell r="C55">
            <v>15</v>
          </cell>
          <cell r="E55" t="e">
            <v>#REF!</v>
          </cell>
        </row>
        <row r="56">
          <cell r="C56">
            <v>151</v>
          </cell>
          <cell r="E56">
            <v>318.20400000000001</v>
          </cell>
        </row>
        <row r="57">
          <cell r="C57">
            <v>54.95</v>
          </cell>
          <cell r="E57" t="e">
            <v>#REF!</v>
          </cell>
        </row>
        <row r="58">
          <cell r="C58">
            <v>3.1</v>
          </cell>
          <cell r="E58" t="e">
            <v>#REF!</v>
          </cell>
        </row>
        <row r="59">
          <cell r="C59">
            <v>7</v>
          </cell>
          <cell r="E59">
            <v>0</v>
          </cell>
        </row>
        <row r="60">
          <cell r="C60" t="str">
            <v/>
          </cell>
        </row>
        <row r="63">
          <cell r="C63">
            <v>124.47000000000001</v>
          </cell>
          <cell r="E63" t="e">
            <v>#REF!</v>
          </cell>
        </row>
        <row r="64">
          <cell r="C64">
            <v>0</v>
          </cell>
          <cell r="E64" t="e">
            <v>#REF!</v>
          </cell>
        </row>
        <row r="65">
          <cell r="C65">
            <v>18.28</v>
          </cell>
          <cell r="E65" t="e">
            <v>#REF!</v>
          </cell>
        </row>
        <row r="66">
          <cell r="C66">
            <v>48.499999999999993</v>
          </cell>
          <cell r="E66" t="e">
            <v>#REF!</v>
          </cell>
        </row>
        <row r="67">
          <cell r="C67">
            <v>16.170000000000002</v>
          </cell>
          <cell r="E67">
            <v>6919.2</v>
          </cell>
        </row>
        <row r="70">
          <cell r="C70">
            <v>15.400000000000002</v>
          </cell>
          <cell r="E70">
            <v>0</v>
          </cell>
        </row>
        <row r="71">
          <cell r="C71">
            <v>2.0149999999999997</v>
          </cell>
          <cell r="E71">
            <v>0</v>
          </cell>
        </row>
        <row r="72">
          <cell r="C72">
            <v>2</v>
          </cell>
          <cell r="E72">
            <v>0</v>
          </cell>
        </row>
        <row r="73">
          <cell r="C73">
            <v>4.620000000000001</v>
          </cell>
          <cell r="E73">
            <v>0</v>
          </cell>
        </row>
        <row r="76">
          <cell r="C76">
            <v>1</v>
          </cell>
          <cell r="E76">
            <v>0</v>
          </cell>
        </row>
        <row r="77">
          <cell r="C77">
            <v>1</v>
          </cell>
          <cell r="E77">
            <v>0</v>
          </cell>
        </row>
        <row r="78">
          <cell r="C78">
            <v>1</v>
          </cell>
          <cell r="E78">
            <v>0</v>
          </cell>
        </row>
        <row r="79">
          <cell r="C79">
            <v>1</v>
          </cell>
          <cell r="E79">
            <v>0</v>
          </cell>
        </row>
        <row r="80">
          <cell r="C80">
            <v>1</v>
          </cell>
          <cell r="E80">
            <v>0</v>
          </cell>
        </row>
        <row r="81">
          <cell r="C81">
            <v>1</v>
          </cell>
          <cell r="E81">
            <v>0</v>
          </cell>
        </row>
        <row r="82">
          <cell r="C82">
            <v>1</v>
          </cell>
          <cell r="E82">
            <v>0</v>
          </cell>
        </row>
        <row r="83">
          <cell r="C83">
            <v>1</v>
          </cell>
          <cell r="E83">
            <v>0</v>
          </cell>
        </row>
        <row r="84">
          <cell r="C84">
            <v>1</v>
          </cell>
          <cell r="E84">
            <v>0</v>
          </cell>
        </row>
        <row r="85">
          <cell r="C85">
            <v>1</v>
          </cell>
          <cell r="E85">
            <v>0</v>
          </cell>
        </row>
        <row r="86">
          <cell r="C86">
            <v>1</v>
          </cell>
          <cell r="E86">
            <v>0</v>
          </cell>
        </row>
        <row r="87">
          <cell r="C87">
            <v>1</v>
          </cell>
          <cell r="E87">
            <v>0</v>
          </cell>
        </row>
        <row r="88">
          <cell r="C88">
            <v>1</v>
          </cell>
          <cell r="E88">
            <v>0</v>
          </cell>
        </row>
        <row r="89">
          <cell r="C89">
            <v>1</v>
          </cell>
          <cell r="E89">
            <v>0</v>
          </cell>
        </row>
        <row r="90">
          <cell r="C90">
            <v>1</v>
          </cell>
          <cell r="E90">
            <v>0</v>
          </cell>
        </row>
        <row r="91">
          <cell r="C91">
            <v>1</v>
          </cell>
          <cell r="E91">
            <v>0</v>
          </cell>
        </row>
        <row r="92">
          <cell r="C92">
            <v>1</v>
          </cell>
          <cell r="E92">
            <v>0</v>
          </cell>
        </row>
        <row r="93">
          <cell r="C93">
            <v>1</v>
          </cell>
          <cell r="E93">
            <v>0</v>
          </cell>
        </row>
        <row r="94">
          <cell r="C94">
            <v>1</v>
          </cell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C99">
            <v>1</v>
          </cell>
          <cell r="E99">
            <v>0</v>
          </cell>
        </row>
        <row r="102">
          <cell r="E102" t="str">
            <v>P.A.</v>
          </cell>
        </row>
        <row r="103">
          <cell r="C103">
            <v>1</v>
          </cell>
          <cell r="E103">
            <v>0</v>
          </cell>
        </row>
        <row r="106">
          <cell r="C106">
            <v>63.376399999999997</v>
          </cell>
          <cell r="E106">
            <v>0</v>
          </cell>
        </row>
        <row r="107">
          <cell r="C107">
            <v>1</v>
          </cell>
          <cell r="E107">
            <v>0</v>
          </cell>
        </row>
        <row r="108">
          <cell r="C108">
            <v>1</v>
          </cell>
          <cell r="E108">
            <v>0</v>
          </cell>
        </row>
        <row r="109">
          <cell r="C109">
            <v>1</v>
          </cell>
          <cell r="E109">
            <v>0</v>
          </cell>
        </row>
        <row r="112">
          <cell r="C112">
            <v>1</v>
          </cell>
          <cell r="E112" t="str">
            <v>P.A.</v>
          </cell>
        </row>
        <row r="113">
          <cell r="C113">
            <v>1</v>
          </cell>
          <cell r="E113" t="str">
            <v>P.A.</v>
          </cell>
        </row>
        <row r="117">
          <cell r="C117">
            <v>1</v>
          </cell>
          <cell r="E117">
            <v>0</v>
          </cell>
        </row>
        <row r="118">
          <cell r="C118">
            <v>1</v>
          </cell>
          <cell r="E118">
            <v>0</v>
          </cell>
        </row>
        <row r="119">
          <cell r="C119">
            <v>1</v>
          </cell>
          <cell r="E119">
            <v>0</v>
          </cell>
        </row>
        <row r="120">
          <cell r="C120">
            <v>1</v>
          </cell>
          <cell r="E120">
            <v>0</v>
          </cell>
        </row>
        <row r="121">
          <cell r="C121">
            <v>1</v>
          </cell>
          <cell r="E121">
            <v>0</v>
          </cell>
        </row>
        <row r="125">
          <cell r="C125">
            <v>1</v>
          </cell>
          <cell r="E125">
            <v>0</v>
          </cell>
        </row>
        <row r="126">
          <cell r="C126">
            <v>1</v>
          </cell>
          <cell r="E126">
            <v>0</v>
          </cell>
        </row>
        <row r="129">
          <cell r="C129">
            <v>1</v>
          </cell>
          <cell r="E129">
            <v>0</v>
          </cell>
        </row>
        <row r="130">
          <cell r="C130">
            <v>1</v>
          </cell>
          <cell r="E130">
            <v>0</v>
          </cell>
        </row>
        <row r="131">
          <cell r="C131" t="str">
            <v/>
          </cell>
          <cell r="E131">
            <v>0</v>
          </cell>
        </row>
        <row r="132">
          <cell r="C132">
            <v>1</v>
          </cell>
          <cell r="E132">
            <v>0</v>
          </cell>
        </row>
        <row r="133">
          <cell r="C133">
            <v>1</v>
          </cell>
          <cell r="E133">
            <v>0</v>
          </cell>
        </row>
        <row r="134">
          <cell r="C134">
            <v>1</v>
          </cell>
          <cell r="E134">
            <v>0</v>
          </cell>
        </row>
        <row r="135">
          <cell r="C135">
            <v>1</v>
          </cell>
          <cell r="E135">
            <v>0</v>
          </cell>
        </row>
        <row r="138">
          <cell r="C138" t="str">
            <v/>
          </cell>
          <cell r="E138">
            <v>0</v>
          </cell>
        </row>
        <row r="139">
          <cell r="C139">
            <v>1</v>
          </cell>
          <cell r="E139">
            <v>0</v>
          </cell>
        </row>
        <row r="140">
          <cell r="C140">
            <v>1</v>
          </cell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IOR Y PARQUE INSPIRACION"/>
      <sheetName val="Presup. completo"/>
      <sheetName val="Presup. PARTE  (1)"/>
      <sheetName val="Presup. PARTE  (2)"/>
      <sheetName val="Presp Electrico"/>
      <sheetName val="iNDICE"/>
      <sheetName val="Volumenes"/>
      <sheetName val="Area"/>
      <sheetName val="Puertas y Ventanas"/>
      <sheetName val="ANALISIS H-A "/>
      <sheetName val="Anal. Electr"/>
      <sheetName val="Listado Precio "/>
      <sheetName val="Jornal"/>
      <sheetName val="cuantia "/>
      <sheetName val="Pu-Sanit."/>
      <sheetName val="MUROS BLOCK"/>
      <sheetName val="anal term"/>
      <sheetName val="Anal. horm."/>
      <sheetName val="Ana-Sanit."/>
      <sheetName val="Mat"/>
      <sheetName val="PU-Elect."/>
      <sheetName val="anal aire"/>
      <sheetName val="climat."/>
      <sheetName val="peso-cuantia"/>
      <sheetName val="planta trata"/>
      <sheetName val="subida materiales"/>
      <sheetName val="cuantias "/>
      <sheetName val="M. O. exc."/>
      <sheetName val="Ana-elect."/>
      <sheetName val="puertas"/>
      <sheetName val="Cubicacion"/>
      <sheetName val="Septicos"/>
      <sheetName val="caseta"/>
      <sheetName val="calcul anal"/>
      <sheetName val="anal"/>
      <sheetName val="Mezcla"/>
      <sheetName val="Hoja2"/>
      <sheetName val="Hoja1"/>
      <sheetName val="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26">
          <cell r="C126">
            <v>55</v>
          </cell>
        </row>
        <row r="194">
          <cell r="C194">
            <v>18.22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planta trata"/>
      <sheetName val="Anal. horm."/>
      <sheetName val="cuantias "/>
      <sheetName val="anal term"/>
      <sheetName val="Ana-Sanit."/>
      <sheetName val="Ana-Elect"/>
      <sheetName val="Ana-elect."/>
      <sheetName val="Volumenes"/>
      <sheetName val="M. O. exc."/>
      <sheetName val="subida materiales"/>
      <sheetName val="Mat"/>
      <sheetName val="Jornal"/>
      <sheetName val="Pu-Sanit."/>
      <sheetName val="PU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</sheetNames>
    <sheetDataSet>
      <sheetData sheetId="0"/>
      <sheetData sheetId="1"/>
      <sheetData sheetId="2">
        <row r="222">
          <cell r="F222">
            <v>6762.8600000000006</v>
          </cell>
        </row>
        <row r="229">
          <cell r="F229">
            <v>10047.64</v>
          </cell>
        </row>
      </sheetData>
      <sheetData sheetId="3"/>
      <sheetData sheetId="4"/>
      <sheetData sheetId="5"/>
      <sheetData sheetId="6"/>
      <sheetData sheetId="7"/>
      <sheetData sheetId="8">
        <row r="137">
          <cell r="J137">
            <v>203.6515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Adic. No. 1"/>
      <sheetName val="Adic. No. 2"/>
      <sheetName val="Adic. No. 3"/>
      <sheetName val="Part. No Ejecutables"/>
      <sheetName val="Orden de Cambio"/>
      <sheetName val="Aum. de Cant."/>
      <sheetName val="FB-162-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IOR Y PARQUE INSPIRACION"/>
      <sheetName val="Presup. completo"/>
      <sheetName val="Presup. PARTE  (1)"/>
      <sheetName val="Presup. PARTE  (2)"/>
      <sheetName val="Presp Electrico"/>
      <sheetName val="iNDICE"/>
      <sheetName val="Volumenes"/>
      <sheetName val="Area"/>
      <sheetName val="Puertas y Ventanas"/>
      <sheetName val="ANALISIS H-A "/>
      <sheetName val="Anal. Electr"/>
      <sheetName val="Listado Precio "/>
      <sheetName val="Jornal"/>
      <sheetName val="cuantia "/>
      <sheetName val="Pu-Sanit."/>
      <sheetName val="MUROS BLOCK"/>
      <sheetName val="anal term"/>
      <sheetName val="Anal. horm."/>
      <sheetName val="Ana-Sanit."/>
      <sheetName val="Mat"/>
      <sheetName val="PU-Elect."/>
      <sheetName val="anal aire"/>
      <sheetName val="climat."/>
      <sheetName val="peso-cuantia"/>
      <sheetName val="planta trata"/>
      <sheetName val="subida materiales"/>
      <sheetName val="cuantias "/>
      <sheetName val="M. O. exc."/>
      <sheetName val="Ana-elect."/>
      <sheetName val="puertas"/>
      <sheetName val="Cubicacion"/>
      <sheetName val="Septicos"/>
      <sheetName val="caseta"/>
      <sheetName val="calcul anal"/>
      <sheetName val="anal"/>
      <sheetName val="Mezcla"/>
      <sheetName val="Hoja2"/>
      <sheetName val="Hoja1"/>
      <sheetName val="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5">
          <cell r="D55">
            <v>8</v>
          </cell>
        </row>
        <row r="116">
          <cell r="D116">
            <v>400</v>
          </cell>
        </row>
      </sheetData>
      <sheetData sheetId="13" refreshError="1"/>
      <sheetData sheetId="14" refreshError="1">
        <row r="126">
          <cell r="C126">
            <v>55</v>
          </cell>
        </row>
        <row r="130">
          <cell r="C130">
            <v>240</v>
          </cell>
        </row>
        <row r="208">
          <cell r="C208">
            <v>2.7</v>
          </cell>
        </row>
        <row r="220">
          <cell r="C220">
            <v>80</v>
          </cell>
        </row>
        <row r="229">
          <cell r="C229">
            <v>30</v>
          </cell>
        </row>
        <row r="249">
          <cell r="C249">
            <v>922.5</v>
          </cell>
        </row>
      </sheetData>
      <sheetData sheetId="15" refreshError="1"/>
      <sheetData sheetId="16" refreshError="1"/>
      <sheetData sheetId="17" refreshError="1">
        <row r="451">
          <cell r="F451">
            <v>9641.9090502879881</v>
          </cell>
        </row>
      </sheetData>
      <sheetData sheetId="18" refreshError="1">
        <row r="237">
          <cell r="F237">
            <v>3684.95</v>
          </cell>
        </row>
        <row r="265">
          <cell r="F265">
            <v>2494.8049999999998</v>
          </cell>
        </row>
      </sheetData>
      <sheetData sheetId="19" refreshError="1">
        <row r="54">
          <cell r="D54">
            <v>510</v>
          </cell>
        </row>
        <row r="161">
          <cell r="D161">
            <v>5800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centro Plaza"/>
      <sheetName val="Precios"/>
      <sheetName val="Senalizacion"/>
      <sheetName val="DATA Staff"/>
      <sheetName val="Operating Cost Summary T 5.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ON"/>
      <sheetName val="PRESENTACION (2)"/>
      <sheetName val="PRESUPUESTO (2)"/>
      <sheetName val="P.U. Const"/>
      <sheetName val="Materiales"/>
      <sheetName val="Salarios"/>
      <sheetName val="Precios"/>
      <sheetName val="EQUIPOS"/>
      <sheetName val="COSTO INDIRECTO"/>
      <sheetName val="OPERADORES EQUIPOS"/>
      <sheetName val="Analisis"/>
      <sheetName val="Insumos (2)"/>
      <sheetName val="M.O."/>
      <sheetName val="Insumos"/>
      <sheetName val="Análisis"/>
      <sheetName val="v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K15">
            <v>145</v>
          </cell>
        </row>
      </sheetData>
      <sheetData sheetId="5" refreshError="1">
        <row r="14">
          <cell r="D14">
            <v>45</v>
          </cell>
        </row>
        <row r="16">
          <cell r="D16">
            <v>45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IOR Y PARQUE INSPIRACION"/>
      <sheetName val="Presup. completo"/>
      <sheetName val="Presup. PARTE  (1)"/>
      <sheetName val="Presup. PARTE  (2)"/>
      <sheetName val="Presp Electrico"/>
      <sheetName val="iNDICE"/>
      <sheetName val="Volumenes"/>
      <sheetName val="Area"/>
      <sheetName val="Puertas y Ventanas"/>
      <sheetName val="ANALISIS H-A "/>
      <sheetName val="Anal. Electr"/>
      <sheetName val="Listado Precio "/>
      <sheetName val="Jornal"/>
      <sheetName val="cuantia "/>
      <sheetName val="Pu-Sanit."/>
      <sheetName val="MUROS BLOCK"/>
      <sheetName val="anal term"/>
      <sheetName val="Anal. horm."/>
      <sheetName val="Ana-Sanit."/>
      <sheetName val="Mat"/>
      <sheetName val="PU-Elect."/>
      <sheetName val="anal aire"/>
      <sheetName val="climat."/>
      <sheetName val="peso-cuantia"/>
      <sheetName val="planta trata"/>
      <sheetName val="subida materiales"/>
      <sheetName val="cuantias "/>
      <sheetName val="M. O. exc."/>
      <sheetName val="Ana-elect."/>
      <sheetName val="puertas"/>
      <sheetName val="Cubicacion"/>
      <sheetName val="Septicos"/>
      <sheetName val="caseta"/>
      <sheetName val="calcul anal"/>
      <sheetName val="anal"/>
      <sheetName val="Mezcla"/>
      <sheetName val="Hoja2"/>
      <sheetName val="Hoja1"/>
      <sheetName val="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álisis"/>
      <sheetName val="Presupuesto general metalico"/>
      <sheetName val="Presupuesto general"/>
      <sheetName val="PRESUPUEST"/>
      <sheetName val="INSUMO"/>
      <sheetName val="propuesta "/>
      <sheetName val="Varios"/>
      <sheetName val="Herr+Equip"/>
      <sheetName val="M.O instalacion"/>
      <sheetName val="M.O Fabricacion"/>
      <sheetName val=" pintura"/>
      <sheetName val="Corte+Sold"/>
      <sheetName val="ANALISIS"/>
      <sheetName val="Comparacion"/>
      <sheetName val="peso "/>
      <sheetName val="peso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IOR Y PARQUE INSPIRACION"/>
      <sheetName val="Presup. completo"/>
      <sheetName val="Presup. PARTE  (1)"/>
      <sheetName val="Presup. PARTE  (2)"/>
      <sheetName val="Presp Electrico"/>
      <sheetName val="iNDICE"/>
      <sheetName val="Volumenes"/>
      <sheetName val="Area"/>
      <sheetName val="Puertas y Ventanas"/>
      <sheetName val="ANALISIS H-A "/>
      <sheetName val="Anal. Electr"/>
      <sheetName val="Listado Precio "/>
      <sheetName val="Jornal"/>
      <sheetName val="cuantia "/>
      <sheetName val="Pu-Sanit."/>
      <sheetName val="MUROS BLOCK"/>
      <sheetName val="anal term"/>
      <sheetName val="Anal. horm."/>
      <sheetName val="Ana-Sanit."/>
      <sheetName val="Mat"/>
      <sheetName val="PU-Elect."/>
      <sheetName val="anal aire"/>
      <sheetName val="climat."/>
      <sheetName val="peso-cuantia"/>
      <sheetName val="planta trata"/>
      <sheetName val="subida materiales"/>
      <sheetName val="cuantias "/>
      <sheetName val="M. O. exc."/>
      <sheetName val="Ana-elect."/>
      <sheetName val="puertas"/>
      <sheetName val="Cubicacion"/>
      <sheetName val="Septicos"/>
      <sheetName val="caseta"/>
      <sheetName val="calcul anal"/>
      <sheetName val="anal"/>
      <sheetName val="Mezcla"/>
      <sheetName val="Hoja2"/>
      <sheetName val="Hoja1"/>
      <sheetName val="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26">
          <cell r="C126">
            <v>55</v>
          </cell>
        </row>
        <row r="134">
          <cell r="C134">
            <v>3.82</v>
          </cell>
        </row>
        <row r="138">
          <cell r="C138">
            <v>2.97</v>
          </cell>
        </row>
        <row r="148">
          <cell r="C148">
            <v>21.88</v>
          </cell>
        </row>
        <row r="168">
          <cell r="C168">
            <v>74</v>
          </cell>
        </row>
        <row r="194">
          <cell r="C194">
            <v>18.22</v>
          </cell>
        </row>
        <row r="203">
          <cell r="C203">
            <v>5.6</v>
          </cell>
        </row>
        <row r="217">
          <cell r="C217">
            <v>6.58</v>
          </cell>
        </row>
        <row r="224">
          <cell r="C224">
            <v>7.5</v>
          </cell>
        </row>
        <row r="246">
          <cell r="C246">
            <v>207.5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>
        <row r="17">
          <cell r="D17">
            <v>30</v>
          </cell>
        </row>
        <row r="54">
          <cell r="D54">
            <v>510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Estado Financiero"/>
      <sheetName val="Resumen"/>
      <sheetName val="R_Precios_Ajustado "/>
      <sheetName val="Cubicación"/>
      <sheetName val="Pagos"/>
      <sheetName val="Res-Financiero"/>
      <sheetName val="A"/>
      <sheetName val="anal te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O D"/>
      <sheetName val="MODULO .C"/>
      <sheetName val="OTROS"/>
      <sheetName val="TOTAL"/>
      <sheetName val="Precio"/>
      <sheetName val="Hormigon"/>
      <sheetName val="muros"/>
      <sheetName val="Pisos"/>
      <sheetName val="Sanitaria"/>
      <sheetName val="Electrica"/>
      <sheetName val="Hoja1"/>
      <sheetName val="Listado Equipos a utilizar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F9">
            <v>300</v>
          </cell>
        </row>
        <row r="23">
          <cell r="F23">
            <v>550</v>
          </cell>
        </row>
        <row r="24">
          <cell r="F24">
            <v>900</v>
          </cell>
        </row>
        <row r="25">
          <cell r="F25">
            <v>800</v>
          </cell>
        </row>
        <row r="137">
          <cell r="F137">
            <v>24</v>
          </cell>
        </row>
        <row r="143">
          <cell r="F143">
            <v>9.5</v>
          </cell>
        </row>
        <row r="149">
          <cell r="F149">
            <v>12</v>
          </cell>
        </row>
        <row r="151">
          <cell r="F151">
            <v>100</v>
          </cell>
        </row>
        <row r="154">
          <cell r="F154">
            <v>30</v>
          </cell>
        </row>
        <row r="155">
          <cell r="F155">
            <v>30</v>
          </cell>
        </row>
        <row r="160">
          <cell r="F160">
            <v>160</v>
          </cell>
        </row>
        <row r="170">
          <cell r="F170">
            <v>37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"/>
      <sheetName val="Pres. "/>
      <sheetName val="Pres.  (2)"/>
      <sheetName val="M.O."/>
    </sheetNames>
    <sheetDataSet>
      <sheetData sheetId="0"/>
      <sheetData sheetId="1">
        <row r="17">
          <cell r="E17">
            <v>30</v>
          </cell>
        </row>
        <row r="19">
          <cell r="E19">
            <v>298.98</v>
          </cell>
        </row>
        <row r="20">
          <cell r="E20">
            <v>66.19</v>
          </cell>
        </row>
        <row r="21">
          <cell r="E21">
            <v>107</v>
          </cell>
        </row>
        <row r="30">
          <cell r="E30">
            <v>34.11</v>
          </cell>
        </row>
        <row r="57">
          <cell r="E57">
            <v>40</v>
          </cell>
        </row>
        <row r="60">
          <cell r="E60">
            <v>2300</v>
          </cell>
        </row>
      </sheetData>
      <sheetData sheetId="2"/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C"/>
      <sheetName val="Resumen (2)"/>
      <sheetName val="Pres. "/>
      <sheetName val="Resumen"/>
      <sheetName val="Analisis"/>
      <sheetName val="Materiales"/>
      <sheetName val="M.O."/>
      <sheetName val="MANO DE OBRA"/>
      <sheetName val="Estructurales SALON"/>
      <sheetName val="EST. ALM"/>
    </sheetNames>
    <sheetDataSet>
      <sheetData sheetId="0">
        <row r="4">
          <cell r="C4">
            <v>6800</v>
          </cell>
        </row>
      </sheetData>
      <sheetData sheetId="1">
        <row r="56">
          <cell r="C56">
            <v>350</v>
          </cell>
        </row>
      </sheetData>
      <sheetData sheetId="2">
        <row r="6">
          <cell r="E6">
            <v>725</v>
          </cell>
        </row>
      </sheetData>
      <sheetData sheetId="3">
        <row r="4">
          <cell r="B4" t="str">
            <v>REVESTIMIENTOS</v>
          </cell>
        </row>
      </sheetData>
      <sheetData sheetId="4">
        <row r="4">
          <cell r="B4" t="str">
            <v>REVESTIMIENTOS</v>
          </cell>
        </row>
        <row r="722">
          <cell r="F722">
            <v>259.61</v>
          </cell>
        </row>
      </sheetData>
      <sheetData sheetId="5">
        <row r="4">
          <cell r="C4">
            <v>6800</v>
          </cell>
        </row>
        <row r="6">
          <cell r="E6">
            <v>725</v>
          </cell>
        </row>
        <row r="9">
          <cell r="E9">
            <v>1029</v>
          </cell>
        </row>
        <row r="15">
          <cell r="E15">
            <v>310</v>
          </cell>
        </row>
        <row r="21">
          <cell r="E21">
            <v>377.54</v>
          </cell>
        </row>
        <row r="28">
          <cell r="E28">
            <v>457.75739999999996</v>
          </cell>
        </row>
        <row r="36">
          <cell r="E36">
            <v>736.32</v>
          </cell>
        </row>
        <row r="37">
          <cell r="E37">
            <v>483.8</v>
          </cell>
        </row>
        <row r="38">
          <cell r="E38">
            <v>847</v>
          </cell>
        </row>
        <row r="39">
          <cell r="E39">
            <v>1883.66</v>
          </cell>
        </row>
        <row r="42">
          <cell r="E42">
            <v>1014.8</v>
          </cell>
        </row>
        <row r="45">
          <cell r="E45">
            <v>1232</v>
          </cell>
        </row>
        <row r="46">
          <cell r="E46">
            <v>336.3</v>
          </cell>
        </row>
        <row r="55">
          <cell r="E55">
            <v>360.1</v>
          </cell>
        </row>
        <row r="56">
          <cell r="E56">
            <v>474.03</v>
          </cell>
        </row>
        <row r="57">
          <cell r="E57">
            <v>2236.1</v>
          </cell>
        </row>
        <row r="58">
          <cell r="E58">
            <v>4018.1</v>
          </cell>
        </row>
        <row r="59">
          <cell r="E59">
            <v>3555.26</v>
          </cell>
        </row>
        <row r="60">
          <cell r="E60">
            <v>2329.91</v>
          </cell>
        </row>
        <row r="63">
          <cell r="E63">
            <v>3321.7</v>
          </cell>
        </row>
        <row r="69">
          <cell r="E69">
            <v>984.01</v>
          </cell>
        </row>
        <row r="72">
          <cell r="E72">
            <v>86.15</v>
          </cell>
        </row>
        <row r="73">
          <cell r="E73">
            <v>61.8</v>
          </cell>
        </row>
        <row r="78">
          <cell r="F78">
            <v>171.78</v>
          </cell>
        </row>
        <row r="80">
          <cell r="F80">
            <v>336.60700000000003</v>
          </cell>
        </row>
        <row r="81">
          <cell r="F81">
            <v>433.53999999999996</v>
          </cell>
        </row>
        <row r="96">
          <cell r="F96">
            <v>281.80099999999999</v>
          </cell>
        </row>
        <row r="97">
          <cell r="F97">
            <v>606.95600000000002</v>
          </cell>
        </row>
        <row r="98">
          <cell r="F98">
            <v>987.32600000000002</v>
          </cell>
        </row>
        <row r="123">
          <cell r="F123">
            <v>67.484999999999999</v>
          </cell>
        </row>
        <row r="127">
          <cell r="F127">
            <v>431.08599999999996</v>
          </cell>
        </row>
        <row r="213">
          <cell r="F213">
            <v>6.9530000000000003</v>
          </cell>
        </row>
        <row r="214">
          <cell r="F214">
            <v>12.679</v>
          </cell>
        </row>
        <row r="218">
          <cell r="F218">
            <v>173.82499999999999</v>
          </cell>
        </row>
        <row r="258">
          <cell r="F258">
            <v>53.17</v>
          </cell>
        </row>
        <row r="262">
          <cell r="F262">
            <v>39.263999999999996</v>
          </cell>
        </row>
        <row r="295">
          <cell r="F295">
            <v>103.068</v>
          </cell>
        </row>
        <row r="296">
          <cell r="F296">
            <v>103.068</v>
          </cell>
        </row>
        <row r="433">
          <cell r="E433">
            <v>7.51</v>
          </cell>
        </row>
        <row r="464">
          <cell r="E464">
            <v>12.5</v>
          </cell>
        </row>
        <row r="473">
          <cell r="E473">
            <v>473.28</v>
          </cell>
        </row>
        <row r="482">
          <cell r="E482">
            <v>25.98</v>
          </cell>
        </row>
        <row r="540">
          <cell r="E540">
            <v>121.8</v>
          </cell>
        </row>
        <row r="541">
          <cell r="E541">
            <v>1209.5</v>
          </cell>
        </row>
        <row r="544">
          <cell r="E544">
            <v>1736.25</v>
          </cell>
        </row>
        <row r="566">
          <cell r="E566">
            <v>2832</v>
          </cell>
        </row>
        <row r="568">
          <cell r="E568">
            <v>1378</v>
          </cell>
        </row>
        <row r="572">
          <cell r="E572">
            <v>174</v>
          </cell>
        </row>
        <row r="573">
          <cell r="E573">
            <v>336.4</v>
          </cell>
        </row>
        <row r="582">
          <cell r="E582">
            <v>1500</v>
          </cell>
        </row>
        <row r="585">
          <cell r="E585">
            <v>550</v>
          </cell>
        </row>
        <row r="606">
          <cell r="E606">
            <v>117</v>
          </cell>
        </row>
        <row r="613">
          <cell r="E613">
            <v>163.44</v>
          </cell>
        </row>
        <row r="640">
          <cell r="E640">
            <v>198.14</v>
          </cell>
        </row>
        <row r="651">
          <cell r="E651">
            <v>25.18</v>
          </cell>
        </row>
        <row r="652">
          <cell r="E652">
            <v>29.24</v>
          </cell>
        </row>
        <row r="660">
          <cell r="E660">
            <v>2300</v>
          </cell>
        </row>
        <row r="661">
          <cell r="E661">
            <v>45</v>
          </cell>
        </row>
        <row r="708">
          <cell r="D708">
            <v>9078.8799999999992</v>
          </cell>
        </row>
        <row r="709">
          <cell r="D709">
            <v>13626</v>
          </cell>
        </row>
        <row r="746">
          <cell r="E746">
            <v>133.87</v>
          </cell>
        </row>
        <row r="755">
          <cell r="E755">
            <v>7.85</v>
          </cell>
        </row>
        <row r="758">
          <cell r="E758">
            <v>31.18</v>
          </cell>
        </row>
        <row r="766">
          <cell r="E766">
            <v>35.4</v>
          </cell>
        </row>
        <row r="767">
          <cell r="E767">
            <v>35.4</v>
          </cell>
        </row>
        <row r="817">
          <cell r="E817">
            <v>209.39</v>
          </cell>
        </row>
        <row r="822">
          <cell r="E822">
            <v>36.340000000000003</v>
          </cell>
        </row>
        <row r="823">
          <cell r="E823">
            <v>85.41</v>
          </cell>
        </row>
        <row r="881">
          <cell r="E881">
            <v>3487.52</v>
          </cell>
        </row>
      </sheetData>
      <sheetData sheetId="6">
        <row r="4">
          <cell r="C4">
            <v>433</v>
          </cell>
        </row>
        <row r="21">
          <cell r="C21">
            <v>15</v>
          </cell>
        </row>
        <row r="23">
          <cell r="C23">
            <v>12.5</v>
          </cell>
        </row>
        <row r="25">
          <cell r="C25">
            <v>13.89</v>
          </cell>
        </row>
        <row r="41">
          <cell r="C41">
            <v>1231.71</v>
          </cell>
        </row>
        <row r="51">
          <cell r="C51">
            <v>43.33</v>
          </cell>
        </row>
        <row r="53">
          <cell r="C53">
            <v>23.64</v>
          </cell>
        </row>
        <row r="55">
          <cell r="C55">
            <v>141.06</v>
          </cell>
        </row>
        <row r="58">
          <cell r="C58">
            <v>100</v>
          </cell>
        </row>
        <row r="61">
          <cell r="C61">
            <v>172.92</v>
          </cell>
        </row>
        <row r="63">
          <cell r="C63">
            <v>130</v>
          </cell>
        </row>
        <row r="66">
          <cell r="C66">
            <v>81.25</v>
          </cell>
        </row>
        <row r="67">
          <cell r="C67">
            <v>15.22</v>
          </cell>
        </row>
        <row r="68">
          <cell r="C68">
            <v>100</v>
          </cell>
        </row>
        <row r="69">
          <cell r="C69">
            <v>86.67</v>
          </cell>
        </row>
        <row r="73">
          <cell r="C73">
            <v>57.69</v>
          </cell>
        </row>
        <row r="78">
          <cell r="C78">
            <v>36.06</v>
          </cell>
        </row>
        <row r="110">
          <cell r="C110">
            <v>1.66</v>
          </cell>
        </row>
        <row r="111">
          <cell r="C111">
            <v>1.1100000000000001</v>
          </cell>
        </row>
        <row r="113">
          <cell r="C113">
            <v>0.55000000000000004</v>
          </cell>
        </row>
        <row r="114">
          <cell r="C114">
            <v>4.13</v>
          </cell>
        </row>
        <row r="115">
          <cell r="C115">
            <v>2.2200000000000002</v>
          </cell>
        </row>
        <row r="117">
          <cell r="C117">
            <v>1.1100000000000001</v>
          </cell>
        </row>
        <row r="134">
          <cell r="C134">
            <v>250</v>
          </cell>
        </row>
        <row r="144">
          <cell r="C144">
            <v>159.62</v>
          </cell>
        </row>
        <row r="163">
          <cell r="C163">
            <v>96.88</v>
          </cell>
        </row>
        <row r="164">
          <cell r="C164">
            <v>129.16999999999999</v>
          </cell>
        </row>
        <row r="165">
          <cell r="C165">
            <v>136.76</v>
          </cell>
        </row>
        <row r="175">
          <cell r="C175">
            <v>68.180000000000007</v>
          </cell>
        </row>
        <row r="189">
          <cell r="C189">
            <v>285.70999999999998</v>
          </cell>
        </row>
        <row r="276">
          <cell r="C276">
            <v>87.5</v>
          </cell>
        </row>
        <row r="277">
          <cell r="C277">
            <v>53.85</v>
          </cell>
        </row>
        <row r="279">
          <cell r="C279">
            <v>46.67</v>
          </cell>
        </row>
        <row r="489">
          <cell r="C489">
            <v>99.91</v>
          </cell>
        </row>
        <row r="505">
          <cell r="C505">
            <v>441.18</v>
          </cell>
        </row>
        <row r="506">
          <cell r="C506">
            <v>534.48</v>
          </cell>
        </row>
        <row r="507">
          <cell r="C507">
            <v>596.15</v>
          </cell>
        </row>
        <row r="508">
          <cell r="C508">
            <v>534.48</v>
          </cell>
        </row>
        <row r="509">
          <cell r="C509">
            <v>654.92999999999995</v>
          </cell>
        </row>
        <row r="513">
          <cell r="C513">
            <v>441.18</v>
          </cell>
        </row>
        <row r="514">
          <cell r="C514">
            <v>618.35</v>
          </cell>
        </row>
        <row r="516">
          <cell r="C516">
            <v>441.18</v>
          </cell>
        </row>
        <row r="517">
          <cell r="C517">
            <v>502.16</v>
          </cell>
        </row>
        <row r="522">
          <cell r="C522">
            <v>505.62</v>
          </cell>
        </row>
        <row r="528">
          <cell r="C528">
            <v>893.31</v>
          </cell>
        </row>
        <row r="538">
          <cell r="C538">
            <v>316.89999999999998</v>
          </cell>
        </row>
        <row r="551">
          <cell r="C551">
            <v>44.44</v>
          </cell>
        </row>
        <row r="557">
          <cell r="C557">
            <v>36.06</v>
          </cell>
        </row>
        <row r="563">
          <cell r="C563">
            <v>43.06</v>
          </cell>
        </row>
        <row r="566">
          <cell r="C566">
            <v>44.64</v>
          </cell>
        </row>
        <row r="570">
          <cell r="C570">
            <v>7.19</v>
          </cell>
        </row>
        <row r="594">
          <cell r="C594">
            <v>684.72</v>
          </cell>
        </row>
        <row r="595">
          <cell r="C595">
            <v>770.83</v>
          </cell>
        </row>
        <row r="603">
          <cell r="C603">
            <v>2343.75</v>
          </cell>
        </row>
        <row r="630">
          <cell r="C630">
            <v>598.61</v>
          </cell>
        </row>
        <row r="631">
          <cell r="C631">
            <v>684.72</v>
          </cell>
        </row>
        <row r="646">
          <cell r="C646">
            <v>598.61</v>
          </cell>
        </row>
        <row r="647">
          <cell r="C647">
            <v>770.83</v>
          </cell>
        </row>
        <row r="649">
          <cell r="C649">
            <v>684.72</v>
          </cell>
        </row>
        <row r="803">
          <cell r="C803">
            <v>341.67</v>
          </cell>
        </row>
        <row r="804">
          <cell r="C804">
            <v>341.67</v>
          </cell>
        </row>
        <row r="809">
          <cell r="C809">
            <v>856.95</v>
          </cell>
        </row>
        <row r="810">
          <cell r="C810">
            <v>1097.22</v>
          </cell>
        </row>
        <row r="820">
          <cell r="C820">
            <v>684.72</v>
          </cell>
        </row>
        <row r="834">
          <cell r="C834">
            <v>937.5</v>
          </cell>
        </row>
        <row r="838">
          <cell r="C838">
            <v>770.83</v>
          </cell>
        </row>
        <row r="852">
          <cell r="C852">
            <v>598.61</v>
          </cell>
        </row>
        <row r="856">
          <cell r="C856">
            <v>770.83</v>
          </cell>
        </row>
        <row r="866">
          <cell r="C866">
            <v>940.27</v>
          </cell>
        </row>
        <row r="868">
          <cell r="C868">
            <v>940.27</v>
          </cell>
        </row>
        <row r="953">
          <cell r="C953">
            <v>597.87</v>
          </cell>
        </row>
        <row r="954">
          <cell r="C954">
            <v>408.85</v>
          </cell>
        </row>
        <row r="959">
          <cell r="C959">
            <v>81.739999999999995</v>
          </cell>
        </row>
        <row r="961">
          <cell r="C961">
            <v>81.739999999999995</v>
          </cell>
        </row>
        <row r="965">
          <cell r="C965">
            <v>245.23</v>
          </cell>
        </row>
        <row r="967">
          <cell r="C967">
            <v>82.39</v>
          </cell>
        </row>
        <row r="969">
          <cell r="C969">
            <v>81.739999999999995</v>
          </cell>
        </row>
      </sheetData>
      <sheetData sheetId="7">
        <row r="4">
          <cell r="C4">
            <v>433</v>
          </cell>
        </row>
        <row r="8">
          <cell r="C8">
            <v>825</v>
          </cell>
        </row>
        <row r="9">
          <cell r="C9">
            <v>1032</v>
          </cell>
        </row>
      </sheetData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Estado Financiero"/>
      <sheetName val="Resumen"/>
      <sheetName val="R_Precios_Ajustado "/>
      <sheetName val="Cubicación"/>
      <sheetName val="Pagos"/>
      <sheetName val="Res-Financiero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STO DGO"/>
      <sheetName val="PRES. BOCA NUEVA"/>
      <sheetName val="CONTRARO SEÑALIZACIONES"/>
      <sheetName val="Senalizacion"/>
      <sheetName val="A"/>
      <sheetName val="ANALISIS_STO_DGO"/>
      <sheetName val="PRES__BOCA_NUEVA"/>
      <sheetName val="CONTRARO_SEÑALIZACIONES"/>
      <sheetName val="ANALISIS_STO_DGO1"/>
      <sheetName val="PRES__BOCA_NUEVA1"/>
      <sheetName val="CONTRARO_SEÑALIZACIONES1"/>
      <sheetName val="Presup"/>
      <sheetName val="EDIFICIO COUNTER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"/>
      <sheetName val="Insumos"/>
      <sheetName val="MO"/>
      <sheetName val="Precio de Vigas"/>
      <sheetName val="analisis"/>
      <sheetName val="Hss 10&quot; x 3&quot; x .125&quot;"/>
      <sheetName val="C 5&quot; x 10&quot; x 2 mm"/>
      <sheetName val="C 2&quot; x 10&quot; x 2mm"/>
    </sheetNames>
    <sheetDataSet>
      <sheetData sheetId="0"/>
      <sheetData sheetId="1" refreshError="1"/>
      <sheetData sheetId="2" refreshError="1"/>
      <sheetData sheetId="3" refreshError="1"/>
      <sheetData sheetId="4">
        <row r="4">
          <cell r="F4">
            <v>35.75</v>
          </cell>
        </row>
        <row r="773">
          <cell r="G773">
            <v>2.7450293706293705</v>
          </cell>
        </row>
        <row r="1453">
          <cell r="G1453">
            <v>1.18</v>
          </cell>
        </row>
        <row r="1534">
          <cell r="G1534">
            <v>1.18</v>
          </cell>
        </row>
        <row r="1637">
          <cell r="G1637">
            <v>1.1100000000000001</v>
          </cell>
        </row>
        <row r="1814">
          <cell r="G1814">
            <v>1.0990083501452665</v>
          </cell>
        </row>
        <row r="1872">
          <cell r="G1872">
            <v>1.04</v>
          </cell>
        </row>
        <row r="1977">
          <cell r="G1977">
            <v>1.01</v>
          </cell>
        </row>
        <row r="2304">
          <cell r="G2304">
            <v>1.1582807182752932</v>
          </cell>
        </row>
        <row r="2313">
          <cell r="G2313">
            <v>1.5546306759858588</v>
          </cell>
        </row>
        <row r="2322">
          <cell r="G2322">
            <v>1.1959693269503306</v>
          </cell>
        </row>
        <row r="2432">
          <cell r="G2432">
            <v>1.499981906661326</v>
          </cell>
        </row>
        <row r="2477">
          <cell r="G2477">
            <v>1.5569471130991022</v>
          </cell>
        </row>
        <row r="2486">
          <cell r="G2486">
            <v>1.5907568128034648</v>
          </cell>
        </row>
        <row r="2513">
          <cell r="G2513">
            <v>1.4007248423901459</v>
          </cell>
        </row>
        <row r="2860">
          <cell r="G2860">
            <v>0.92456503968147008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Personalizar"/>
      <sheetName val="Hoja1"/>
      <sheetName val="Factura"/>
      <sheetName val="Factura (593)"/>
      <sheetName val="Hoja2"/>
      <sheetName val="Factura (594)"/>
      <sheetName val="Factura (595)"/>
      <sheetName val="Factura (596)"/>
      <sheetName val="Macros"/>
      <sheetName val="ATW"/>
      <sheetName val="Lock"/>
      <sheetName val="TemplateInformation"/>
      <sheetName val="COTIZA~2"/>
    </sheetNames>
    <sheetDataSet>
      <sheetData sheetId="0" refreshError="1"/>
      <sheetData sheetId="1">
        <row r="22">
          <cell r="G22" t="str">
            <v>Tarjeta 1</v>
          </cell>
        </row>
        <row r="23">
          <cell r="G23" t="str">
            <v>Tarjeta 2</v>
          </cell>
        </row>
        <row r="24">
          <cell r="G24" t="str">
            <v>Tarjeta 3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Presupuesto (2)"/>
      <sheetName val="Presupuesto (3)"/>
      <sheetName val="Equipos"/>
      <sheetName val="Materiales"/>
      <sheetName val="ManodeObra"/>
      <sheetName val="Anal-Excavaciones"/>
      <sheetName val="Anal-Cimentaciones"/>
      <sheetName val="Analisis-Estructura"/>
      <sheetName val="Indirectos"/>
      <sheetName val="ANALISIS HORMIGON ARMADO"/>
      <sheetName val="LISTA DE MATERIALES"/>
    </sheetNames>
    <sheetDataSet>
      <sheetData sheetId="0" refreshError="1"/>
      <sheetData sheetId="1" refreshError="1"/>
      <sheetData sheetId="2" refreshError="1"/>
      <sheetData sheetId="3" refreshError="1">
        <row r="9">
          <cell r="E9">
            <v>700</v>
          </cell>
        </row>
        <row r="11">
          <cell r="E11">
            <v>900</v>
          </cell>
        </row>
        <row r="14">
          <cell r="E14">
            <v>375</v>
          </cell>
        </row>
        <row r="15">
          <cell r="E15">
            <v>125</v>
          </cell>
        </row>
      </sheetData>
      <sheetData sheetId="4" refreshError="1"/>
      <sheetData sheetId="5" refreshError="1">
        <row r="11">
          <cell r="E11">
            <v>60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Presentacion (3)"/>
      <sheetName val="Hoja Presentacion (2)"/>
      <sheetName val="Hoja Presentacion Plastbau"/>
      <sheetName val="Hoja Presentacion Convencional"/>
      <sheetName val="Hoja Presentacion"/>
      <sheetName val="Analisis Plastbau "/>
      <sheetName val="Plafond Sheetrock "/>
      <sheetName val="Plafond Sheetrock2"/>
      <sheetName val="Plafond Sheetrock suspendido"/>
      <sheetName val="Plafond Sheetrock susp. Antihum"/>
      <sheetName val="VILLA BPB FUNDACION B.N.P."/>
      <sheetName val="Resumen"/>
      <sheetName val="VILLA BPB 2 NIV. SIN MOD. 1 Y 2"/>
      <sheetName val="VILLA BPB 2 NIV. 5,3,y 19"/>
      <sheetName val="VILLA BPB 2 NIV. 4,23,22,21Y20"/>
      <sheetName val="VILLA BPB 3 NIV. 6, 27 Y 25"/>
      <sheetName val="VILLA BPB 3 NIV. 7,9,8,24Y26"/>
      <sheetName val="VILLA BPB 3 NIV. 10 A LA 18 Y28"/>
      <sheetName val="Análisis"/>
      <sheetName val="Insumos"/>
      <sheetName val="Hormigones Bavaro"/>
      <sheetName val="VILLA BPB PLASTBAU 3 niv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"/>
      <sheetName val="AP"/>
      <sheetName val="DS"/>
      <sheetName val="SPI"/>
      <sheetName val="GAS"/>
      <sheetName val="SR"/>
      <sheetName val="PS"/>
      <sheetName val="ANA"/>
      <sheetName val="PRE"/>
      <sheetName val="INS"/>
      <sheetName val="Volumenes"/>
      <sheetName val="anal term"/>
      <sheetName val="UASD"/>
      <sheetName val="Mat"/>
      <sheetName val="Pu-Sanit.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23">
          <cell r="F23">
            <v>1410.898748844138</v>
          </cell>
        </row>
        <row r="31">
          <cell r="F31">
            <v>1227.220745809655</v>
          </cell>
        </row>
        <row r="47">
          <cell r="F47">
            <v>440.74290076551722</v>
          </cell>
        </row>
        <row r="55">
          <cell r="F55">
            <v>242.95387203310347</v>
          </cell>
        </row>
        <row r="63">
          <cell r="F63">
            <v>202.77272924689652</v>
          </cell>
        </row>
        <row r="71">
          <cell r="F71">
            <v>187.51543031586203</v>
          </cell>
        </row>
        <row r="79">
          <cell r="F79">
            <v>189.14171835103448</v>
          </cell>
        </row>
        <row r="86">
          <cell r="F86">
            <v>3635.9030649599999</v>
          </cell>
        </row>
        <row r="94">
          <cell r="F94">
            <v>618.59564639999996</v>
          </cell>
        </row>
        <row r="101">
          <cell r="F101">
            <v>417.42087300000003</v>
          </cell>
        </row>
        <row r="108">
          <cell r="F108">
            <v>223.72110431999999</v>
          </cell>
        </row>
        <row r="116">
          <cell r="F116">
            <v>199.71320112000001</v>
          </cell>
        </row>
        <row r="123">
          <cell r="F123">
            <v>154.86755471999999</v>
          </cell>
        </row>
        <row r="131">
          <cell r="F131">
            <v>138.22406172000001</v>
          </cell>
        </row>
        <row r="138">
          <cell r="F138">
            <v>107.55643571999998</v>
          </cell>
        </row>
        <row r="145">
          <cell r="F145">
            <v>2726.8876166400005</v>
          </cell>
        </row>
        <row r="152">
          <cell r="F152">
            <v>294.404742</v>
          </cell>
        </row>
        <row r="159">
          <cell r="F159">
            <v>155.92428288000002</v>
          </cell>
        </row>
        <row r="166">
          <cell r="F166">
            <v>107.16183648000001</v>
          </cell>
        </row>
        <row r="173">
          <cell r="F173">
            <v>69.333810479999997</v>
          </cell>
        </row>
        <row r="181">
          <cell r="F181">
            <v>204.93791243999996</v>
          </cell>
        </row>
        <row r="189">
          <cell r="F189">
            <v>188.09040923999999</v>
          </cell>
        </row>
        <row r="197">
          <cell r="F197">
            <v>123.36061968000001</v>
          </cell>
        </row>
        <row r="205">
          <cell r="F205">
            <v>86.68722348</v>
          </cell>
        </row>
        <row r="213">
          <cell r="F213">
            <v>78.793717860000001</v>
          </cell>
        </row>
        <row r="220">
          <cell r="F220">
            <v>103.83255648000001</v>
          </cell>
        </row>
        <row r="227">
          <cell r="F227">
            <v>219.23707824000002</v>
          </cell>
        </row>
        <row r="234">
          <cell r="F234">
            <v>127.67254524000001</v>
          </cell>
        </row>
        <row r="243">
          <cell r="F243">
            <v>2016.3287987999997</v>
          </cell>
        </row>
        <row r="253">
          <cell r="F253">
            <v>742.28838623999991</v>
          </cell>
        </row>
        <row r="262">
          <cell r="F262">
            <v>553.06074023999997</v>
          </cell>
        </row>
        <row r="271">
          <cell r="F271">
            <v>401.64257051999994</v>
          </cell>
        </row>
        <row r="283">
          <cell r="F283">
            <v>1426.8986258798468</v>
          </cell>
        </row>
        <row r="295">
          <cell r="F295">
            <v>657.86877369655178</v>
          </cell>
        </row>
        <row r="307">
          <cell r="F307">
            <v>445.88165835034488</v>
          </cell>
        </row>
        <row r="315">
          <cell r="F315">
            <v>6480.8095449600005</v>
          </cell>
        </row>
        <row r="323">
          <cell r="F323">
            <v>3422.1409020000001</v>
          </cell>
        </row>
        <row r="331">
          <cell r="F331">
            <v>1127.0965564800001</v>
          </cell>
        </row>
        <row r="339">
          <cell r="F339">
            <v>766.48749048000002</v>
          </cell>
        </row>
        <row r="350">
          <cell r="F350">
            <v>39097.911303187204</v>
          </cell>
        </row>
        <row r="361">
          <cell r="F361">
            <v>22202.431045965001</v>
          </cell>
        </row>
        <row r="369">
          <cell r="F369">
            <v>8843.9269564799997</v>
          </cell>
        </row>
        <row r="375">
          <cell r="F375">
            <v>35190</v>
          </cell>
        </row>
        <row r="381">
          <cell r="F381">
            <v>3519</v>
          </cell>
        </row>
        <row r="387">
          <cell r="F387">
            <v>52785</v>
          </cell>
        </row>
        <row r="393">
          <cell r="F393">
            <v>476578.17</v>
          </cell>
        </row>
        <row r="399">
          <cell r="F399">
            <v>728292.24</v>
          </cell>
        </row>
        <row r="405">
          <cell r="F405">
            <v>18228.419999999998</v>
          </cell>
        </row>
        <row r="417">
          <cell r="F417">
            <v>68153.857746724127</v>
          </cell>
        </row>
        <row r="435">
          <cell r="F435">
            <v>133707.19316706897</v>
          </cell>
        </row>
        <row r="446">
          <cell r="F446">
            <v>82680.289140000008</v>
          </cell>
        </row>
        <row r="456">
          <cell r="F456">
            <v>11699.130227586209</v>
          </cell>
        </row>
        <row r="462">
          <cell r="F462">
            <v>2111.4</v>
          </cell>
        </row>
        <row r="477">
          <cell r="F477">
            <v>6047.9969148</v>
          </cell>
        </row>
        <row r="491">
          <cell r="F491">
            <v>4683.0617400000001</v>
          </cell>
        </row>
        <row r="503">
          <cell r="F503">
            <v>6310.4134367999995</v>
          </cell>
        </row>
        <row r="510">
          <cell r="F510">
            <v>12027.445117200001</v>
          </cell>
        </row>
        <row r="517">
          <cell r="F517">
            <v>11276.166299999999</v>
          </cell>
        </row>
        <row r="528">
          <cell r="F528">
            <v>4609.2654947999999</v>
          </cell>
        </row>
        <row r="535">
          <cell r="F535">
            <v>2486.7600000000002</v>
          </cell>
        </row>
        <row r="542">
          <cell r="F542">
            <v>903.20999999999992</v>
          </cell>
        </row>
        <row r="549">
          <cell r="F549">
            <v>587.673</v>
          </cell>
        </row>
        <row r="556">
          <cell r="F556">
            <v>3870.9</v>
          </cell>
        </row>
        <row r="565">
          <cell r="F565">
            <v>254.08302090185677</v>
          </cell>
        </row>
        <row r="573">
          <cell r="F573">
            <v>190.27682395225463</v>
          </cell>
        </row>
        <row r="581">
          <cell r="F581">
            <v>124.78465409624859</v>
          </cell>
        </row>
        <row r="592">
          <cell r="F592">
            <v>1690.0711797071617</v>
          </cell>
        </row>
        <row r="603">
          <cell r="F603">
            <v>1083.6474009434485</v>
          </cell>
        </row>
        <row r="614">
          <cell r="F614">
            <v>621.72562094323598</v>
          </cell>
        </row>
        <row r="627">
          <cell r="F627">
            <v>1283.7080905986209</v>
          </cell>
        </row>
        <row r="634">
          <cell r="F634">
            <v>113.15626758620691</v>
          </cell>
        </row>
        <row r="642">
          <cell r="F642">
            <v>96.273508965517252</v>
          </cell>
        </row>
        <row r="649">
          <cell r="F649">
            <v>69.026424827586212</v>
          </cell>
        </row>
        <row r="656">
          <cell r="F656">
            <v>54.549459310344837</v>
          </cell>
        </row>
        <row r="663">
          <cell r="F663">
            <v>30.182995862068971</v>
          </cell>
        </row>
        <row r="670">
          <cell r="F670">
            <v>229.42022896551728</v>
          </cell>
        </row>
        <row r="677">
          <cell r="F677">
            <v>125.1852331034483</v>
          </cell>
        </row>
        <row r="684">
          <cell r="F684">
            <v>120.07819862068968</v>
          </cell>
        </row>
        <row r="690">
          <cell r="F690">
            <v>77.618060689655181</v>
          </cell>
        </row>
        <row r="697">
          <cell r="F697">
            <v>62.350560000000002</v>
          </cell>
        </row>
        <row r="704">
          <cell r="F704">
            <v>53.797754482758627</v>
          </cell>
        </row>
        <row r="711">
          <cell r="F711">
            <v>135.67871172413794</v>
          </cell>
        </row>
        <row r="718">
          <cell r="F718">
            <v>75.191164137931054</v>
          </cell>
        </row>
        <row r="725">
          <cell r="F725">
            <v>48.197321379310345</v>
          </cell>
        </row>
        <row r="732">
          <cell r="F732">
            <v>21.287892413793106</v>
          </cell>
        </row>
        <row r="739">
          <cell r="F739">
            <v>105.19478068965519</v>
          </cell>
        </row>
        <row r="767">
          <cell r="F767">
            <v>54.053528275862078</v>
          </cell>
        </row>
        <row r="774">
          <cell r="F774">
            <v>32.654631724137936</v>
          </cell>
        </row>
        <row r="781">
          <cell r="F781">
            <v>80.298198620689647</v>
          </cell>
        </row>
        <row r="788">
          <cell r="F788">
            <v>19.209202758620687</v>
          </cell>
        </row>
        <row r="795">
          <cell r="F795">
            <v>101.68654344827587</v>
          </cell>
        </row>
        <row r="803">
          <cell r="F803">
            <v>71.833183448275861</v>
          </cell>
        </row>
        <row r="810">
          <cell r="F810">
            <v>68.131005517241391</v>
          </cell>
        </row>
        <row r="820">
          <cell r="F820">
            <v>332.30096785145884</v>
          </cell>
        </row>
        <row r="831">
          <cell r="F831">
            <v>380.80813114058355</v>
          </cell>
        </row>
        <row r="843">
          <cell r="F843">
            <v>976.4479804774536</v>
          </cell>
        </row>
        <row r="851">
          <cell r="F851">
            <v>1937.6865434482756</v>
          </cell>
        </row>
        <row r="859">
          <cell r="F859">
            <v>2304.8865434482755</v>
          </cell>
        </row>
        <row r="872">
          <cell r="F872">
            <v>381.56355511094273</v>
          </cell>
        </row>
        <row r="885">
          <cell r="F885">
            <v>296.1585441219317</v>
          </cell>
        </row>
        <row r="896">
          <cell r="F896">
            <v>333.50696358384909</v>
          </cell>
        </row>
        <row r="908">
          <cell r="F908">
            <v>367.26163283398603</v>
          </cell>
        </row>
        <row r="932">
          <cell r="F932">
            <v>8321.5985463793095</v>
          </cell>
        </row>
        <row r="953">
          <cell r="F953">
            <v>80441.688113793105</v>
          </cell>
        </row>
        <row r="971">
          <cell r="F971">
            <v>40886.648677068966</v>
          </cell>
        </row>
        <row r="988">
          <cell r="F988">
            <v>84178.481248275872</v>
          </cell>
        </row>
        <row r="1000">
          <cell r="F1000">
            <v>403345.20959999994</v>
          </cell>
        </row>
        <row r="1011">
          <cell r="F1011">
            <v>25349.333759999998</v>
          </cell>
        </row>
        <row r="1035">
          <cell r="F1035">
            <v>598832.45457431034</v>
          </cell>
        </row>
        <row r="1046">
          <cell r="F1046">
            <v>1060.7343448275865</v>
          </cell>
        </row>
        <row r="1056">
          <cell r="F1056">
            <v>514.00111330049265</v>
          </cell>
        </row>
        <row r="1066">
          <cell r="F1066">
            <v>397.10618896551716</v>
          </cell>
        </row>
        <row r="1076">
          <cell r="F1076">
            <v>250.20072413793102</v>
          </cell>
        </row>
        <row r="1083">
          <cell r="F1083">
            <v>1389.4088275862068</v>
          </cell>
        </row>
        <row r="1090">
          <cell r="F1090">
            <v>428.27337931034486</v>
          </cell>
        </row>
        <row r="1097">
          <cell r="F1097">
            <v>387.65303999999998</v>
          </cell>
        </row>
        <row r="1104">
          <cell r="F1104">
            <v>307.59120000000001</v>
          </cell>
        </row>
        <row r="1111">
          <cell r="F1111">
            <v>1431.6157241379312</v>
          </cell>
        </row>
        <row r="1118">
          <cell r="F1118">
            <v>422.99751724137934</v>
          </cell>
        </row>
        <row r="1125">
          <cell r="F1125">
            <v>179.8056</v>
          </cell>
        </row>
        <row r="1132">
          <cell r="F1132">
            <v>98.776800000000009</v>
          </cell>
        </row>
        <row r="1139">
          <cell r="F1139">
            <v>656.37</v>
          </cell>
        </row>
        <row r="1146">
          <cell r="F1146">
            <v>266.95439999999996</v>
          </cell>
        </row>
        <row r="1153">
          <cell r="F1153">
            <v>465.68303999999995</v>
          </cell>
        </row>
        <row r="1168">
          <cell r="F1168">
            <v>1512.2024980842914</v>
          </cell>
        </row>
        <row r="1183">
          <cell r="F1183">
            <v>1402.7415172413794</v>
          </cell>
        </row>
        <row r="1198">
          <cell r="F1198">
            <v>771.20441379310341</v>
          </cell>
        </row>
        <row r="1212">
          <cell r="F1212">
            <v>624.76714068965521</v>
          </cell>
        </row>
        <row r="1223">
          <cell r="F1223">
            <v>1897.3635165517239</v>
          </cell>
        </row>
        <row r="1230">
          <cell r="F1230">
            <v>18298.8</v>
          </cell>
        </row>
        <row r="1245">
          <cell r="F1245">
            <v>103929.65737405173</v>
          </cell>
        </row>
        <row r="1252">
          <cell r="F1252">
            <v>26040.6</v>
          </cell>
        </row>
        <row r="1259">
          <cell r="F1259">
            <v>11226.748320000001</v>
          </cell>
        </row>
        <row r="1266">
          <cell r="F1266">
            <v>4490.6968799999995</v>
          </cell>
        </row>
        <row r="1272">
          <cell r="F1272">
            <v>2307924.42</v>
          </cell>
        </row>
        <row r="1278">
          <cell r="F1278">
            <v>55324.545000000006</v>
          </cell>
        </row>
        <row r="1290">
          <cell r="F1290">
            <v>60077.700635862057</v>
          </cell>
        </row>
        <row r="1301">
          <cell r="F1301">
            <v>58335.252550344834</v>
          </cell>
        </row>
        <row r="1309">
          <cell r="F1309">
            <v>15139.192568275863</v>
          </cell>
        </row>
        <row r="1321">
          <cell r="F1321">
            <v>13387.701045517242</v>
          </cell>
        </row>
        <row r="1333">
          <cell r="F1333">
            <v>14654.54104551724</v>
          </cell>
        </row>
        <row r="1343">
          <cell r="F1343">
            <v>274.28906229848275</v>
          </cell>
        </row>
        <row r="1352">
          <cell r="F1352">
            <v>216.52755332413795</v>
          </cell>
        </row>
        <row r="1361">
          <cell r="F1361">
            <v>100.99474632165519</v>
          </cell>
        </row>
        <row r="1370">
          <cell r="F1370">
            <v>62.204560588965521</v>
          </cell>
        </row>
        <row r="1379">
          <cell r="F1379">
            <v>40.12538440606896</v>
          </cell>
        </row>
        <row r="1385">
          <cell r="F1385">
            <v>440.64</v>
          </cell>
        </row>
        <row r="1391">
          <cell r="F1391">
            <v>257.03999999999996</v>
          </cell>
        </row>
        <row r="1397">
          <cell r="F1397">
            <v>73.44</v>
          </cell>
        </row>
        <row r="1403">
          <cell r="F1403">
            <v>17.135999999999999</v>
          </cell>
        </row>
        <row r="1409">
          <cell r="F1409">
            <v>11.427517241379311</v>
          </cell>
        </row>
        <row r="1415">
          <cell r="F1415">
            <v>541.00800000000004</v>
          </cell>
        </row>
        <row r="1421">
          <cell r="F1421">
            <v>491.43599999999998</v>
          </cell>
        </row>
        <row r="1427">
          <cell r="F1427">
            <v>161.56799999999998</v>
          </cell>
        </row>
        <row r="1433">
          <cell r="F1433">
            <v>145.41331034482761</v>
          </cell>
        </row>
        <row r="1439">
          <cell r="F1439">
            <v>540.57537931034483</v>
          </cell>
        </row>
        <row r="1445">
          <cell r="F1445">
            <v>200.60937931034482</v>
          </cell>
        </row>
        <row r="1451">
          <cell r="F1451">
            <v>177.72268965517242</v>
          </cell>
        </row>
        <row r="1457">
          <cell r="F1457">
            <v>323.13599999999997</v>
          </cell>
        </row>
        <row r="1463">
          <cell r="F1463">
            <v>187.72572413793102</v>
          </cell>
        </row>
        <row r="1469">
          <cell r="F1469">
            <v>168.95420689655174</v>
          </cell>
        </row>
        <row r="1475">
          <cell r="F1475">
            <v>67.320000000000007</v>
          </cell>
        </row>
        <row r="1481">
          <cell r="F1481">
            <v>61.2</v>
          </cell>
        </row>
        <row r="1487">
          <cell r="F1487">
            <v>45.9</v>
          </cell>
        </row>
        <row r="1498">
          <cell r="F1498">
            <v>427.65732744827579</v>
          </cell>
        </row>
        <row r="1504">
          <cell r="F1504">
            <v>321.19448275862067</v>
          </cell>
        </row>
        <row r="1510">
          <cell r="F1510">
            <v>321.19448275862067</v>
          </cell>
        </row>
        <row r="1516">
          <cell r="F1516">
            <v>321.19448275862067</v>
          </cell>
        </row>
        <row r="1522">
          <cell r="F1522">
            <v>21504.959999999999</v>
          </cell>
        </row>
        <row r="1529">
          <cell r="F1529">
            <v>14942.23704</v>
          </cell>
        </row>
        <row r="1536">
          <cell r="F1536">
            <v>12327.356879999999</v>
          </cell>
        </row>
        <row r="1542">
          <cell r="F1542">
            <v>6545.854080000001</v>
          </cell>
        </row>
        <row r="1554">
          <cell r="F1554">
            <v>594.56793184912476</v>
          </cell>
        </row>
        <row r="1565">
          <cell r="F1565">
            <v>403.09862571649876</v>
          </cell>
        </row>
        <row r="1576">
          <cell r="F1576">
            <v>206.50758178758625</v>
          </cell>
        </row>
        <row r="1587">
          <cell r="F1587">
            <v>186.10758178758624</v>
          </cell>
        </row>
        <row r="1594">
          <cell r="F1594">
            <v>413.47943999999995</v>
          </cell>
        </row>
        <row r="1601">
          <cell r="F1601">
            <v>223.58807999999999</v>
          </cell>
        </row>
        <row r="1608">
          <cell r="F1608">
            <v>53.58672</v>
          </cell>
        </row>
        <row r="1615">
          <cell r="F1615">
            <v>35.906040000000004</v>
          </cell>
        </row>
        <row r="1622">
          <cell r="F1622">
            <v>95.068079999999995</v>
          </cell>
        </row>
        <row r="1629">
          <cell r="F1629">
            <v>45.018720000000002</v>
          </cell>
        </row>
        <row r="1636">
          <cell r="F1636">
            <v>28.56204</v>
          </cell>
        </row>
        <row r="1643">
          <cell r="F1643">
            <v>216.88056</v>
          </cell>
        </row>
        <row r="1650">
          <cell r="F1650">
            <v>176.32944000000001</v>
          </cell>
        </row>
        <row r="1657">
          <cell r="F1657">
            <v>143.89344</v>
          </cell>
        </row>
        <row r="1664">
          <cell r="F1664">
            <v>75.484080000000006</v>
          </cell>
        </row>
        <row r="1672">
          <cell r="F1672">
            <v>59.57208</v>
          </cell>
        </row>
        <row r="1679">
          <cell r="F1679">
            <v>21.762720000000002</v>
          </cell>
        </row>
        <row r="1686">
          <cell r="F1686">
            <v>126.83088000000001</v>
          </cell>
        </row>
        <row r="1693">
          <cell r="F1693">
            <v>58.727520000000005</v>
          </cell>
        </row>
        <row r="1700">
          <cell r="F1700">
            <v>43.250039999999998</v>
          </cell>
        </row>
        <row r="1707">
          <cell r="F1707">
            <v>211.55615999999998</v>
          </cell>
        </row>
        <row r="1714">
          <cell r="F1714">
            <v>158.66712000000001</v>
          </cell>
        </row>
        <row r="1721">
          <cell r="F1721">
            <v>105.77807999999999</v>
          </cell>
        </row>
        <row r="1728">
          <cell r="F1728">
            <v>54.657719999999998</v>
          </cell>
        </row>
        <row r="1735">
          <cell r="F1735">
            <v>148.31208000000001</v>
          </cell>
        </row>
        <row r="1742">
          <cell r="F1742">
            <v>51.206040000000002</v>
          </cell>
        </row>
      </sheetData>
      <sheetData sheetId="8">
        <row r="22">
          <cell r="F22">
            <v>657.84482758620697</v>
          </cell>
        </row>
        <row r="28">
          <cell r="F28">
            <v>508.82758620689657</v>
          </cell>
        </row>
        <row r="36">
          <cell r="F36">
            <v>415.55700000000002</v>
          </cell>
        </row>
        <row r="42">
          <cell r="F42">
            <v>82.03</v>
          </cell>
        </row>
        <row r="51">
          <cell r="F51">
            <v>2089.2241379310344</v>
          </cell>
        </row>
        <row r="58">
          <cell r="F58">
            <v>2547.6465517241381</v>
          </cell>
        </row>
        <row r="65">
          <cell r="F65">
            <v>2561.8551724137933</v>
          </cell>
        </row>
        <row r="71">
          <cell r="F71">
            <v>2982.2086206896552</v>
          </cell>
        </row>
        <row r="78">
          <cell r="F78">
            <v>5033.9086206896554</v>
          </cell>
        </row>
        <row r="90">
          <cell r="F90">
            <v>11014.941954022988</v>
          </cell>
        </row>
        <row r="102">
          <cell r="F102">
            <v>6669.4137931034493</v>
          </cell>
        </row>
        <row r="112">
          <cell r="F112">
            <v>649.28112068965515</v>
          </cell>
        </row>
        <row r="122">
          <cell r="F122">
            <v>770.53810344827593</v>
          </cell>
        </row>
        <row r="129">
          <cell r="F129">
            <v>133.32117241379311</v>
          </cell>
        </row>
        <row r="135">
          <cell r="F135">
            <v>118.67077586206896</v>
          </cell>
        </row>
        <row r="143">
          <cell r="F143">
            <v>104.9655172413793</v>
          </cell>
        </row>
        <row r="150">
          <cell r="F150">
            <v>93.715517241379317</v>
          </cell>
        </row>
        <row r="157">
          <cell r="F157">
            <v>72.387931034482762</v>
          </cell>
        </row>
        <row r="164">
          <cell r="F164">
            <v>57.913793103448278</v>
          </cell>
        </row>
        <row r="171">
          <cell r="F171">
            <v>57.068965517241381</v>
          </cell>
        </row>
        <row r="178">
          <cell r="F178">
            <v>55.594827586206897</v>
          </cell>
        </row>
        <row r="185">
          <cell r="F185">
            <v>53.344827586206897</v>
          </cell>
        </row>
        <row r="192">
          <cell r="F192">
            <v>222.5344827586207</v>
          </cell>
        </row>
        <row r="199">
          <cell r="F199">
            <v>218.39655172413794</v>
          </cell>
        </row>
        <row r="206">
          <cell r="F206">
            <v>198.39655172413794</v>
          </cell>
        </row>
        <row r="213">
          <cell r="F213">
            <v>193.24137931034483</v>
          </cell>
        </row>
        <row r="220">
          <cell r="F220">
            <v>188.39655172413794</v>
          </cell>
        </row>
        <row r="227">
          <cell r="F227">
            <v>402.16967999999997</v>
          </cell>
        </row>
        <row r="233">
          <cell r="F233">
            <v>266.70632999999998</v>
          </cell>
        </row>
        <row r="239">
          <cell r="F239">
            <v>119.19951999999999</v>
          </cell>
        </row>
        <row r="245">
          <cell r="F245">
            <v>83.403374999999997</v>
          </cell>
        </row>
        <row r="251">
          <cell r="F251">
            <v>50.599560000000004</v>
          </cell>
        </row>
        <row r="257">
          <cell r="F257">
            <v>36.835260000000005</v>
          </cell>
        </row>
        <row r="263">
          <cell r="F263">
            <v>24.307634999999998</v>
          </cell>
        </row>
        <row r="269">
          <cell r="F269">
            <v>17.858692499999997</v>
          </cell>
        </row>
      </sheetData>
      <sheetData sheetId="9">
        <row r="17">
          <cell r="E17">
            <v>1235</v>
          </cell>
        </row>
        <row r="18">
          <cell r="E18">
            <v>344.82758620689657</v>
          </cell>
        </row>
        <row r="19">
          <cell r="E19">
            <v>474.13793103448279</v>
          </cell>
        </row>
        <row r="20">
          <cell r="E20">
            <v>431.0344827586207</v>
          </cell>
        </row>
        <row r="21">
          <cell r="E21">
            <v>0.43103448275862072</v>
          </cell>
        </row>
        <row r="22">
          <cell r="E22">
            <v>118.10344827586208</v>
          </cell>
        </row>
        <row r="23">
          <cell r="E23">
            <v>768.62068965517244</v>
          </cell>
        </row>
        <row r="24">
          <cell r="E24">
            <v>12.715517241379311</v>
          </cell>
        </row>
        <row r="25">
          <cell r="E25">
            <v>16.163793103448278</v>
          </cell>
        </row>
        <row r="26">
          <cell r="E26">
            <v>30.172413793103452</v>
          </cell>
        </row>
        <row r="27">
          <cell r="E27">
            <v>38.793103448275865</v>
          </cell>
        </row>
        <row r="28">
          <cell r="E28">
            <v>43.103448275862071</v>
          </cell>
        </row>
        <row r="29">
          <cell r="E29">
            <v>43.103448275862071</v>
          </cell>
        </row>
        <row r="30">
          <cell r="E30">
            <v>120.68965517241381</v>
          </cell>
        </row>
        <row r="31">
          <cell r="E31">
            <v>386</v>
          </cell>
        </row>
        <row r="32">
          <cell r="E32">
            <v>431.0344827586207</v>
          </cell>
        </row>
        <row r="35">
          <cell r="E35">
            <v>900</v>
          </cell>
        </row>
        <row r="36">
          <cell r="E36">
            <v>48.46551724137931</v>
          </cell>
        </row>
        <row r="37">
          <cell r="E37">
            <v>37.215517241379317</v>
          </cell>
        </row>
        <row r="38">
          <cell r="E38">
            <v>30.293103448275865</v>
          </cell>
        </row>
        <row r="39">
          <cell r="E39">
            <v>15.818965517241381</v>
          </cell>
        </row>
        <row r="40">
          <cell r="E40">
            <v>14.974137931034484</v>
          </cell>
        </row>
        <row r="41">
          <cell r="E41">
            <v>13.5</v>
          </cell>
        </row>
        <row r="42">
          <cell r="E42">
            <v>11.25</v>
          </cell>
        </row>
        <row r="43">
          <cell r="E43">
            <v>49.137931034482762</v>
          </cell>
        </row>
        <row r="44">
          <cell r="E44">
            <v>45</v>
          </cell>
        </row>
        <row r="45">
          <cell r="E45">
            <v>25</v>
          </cell>
        </row>
        <row r="46">
          <cell r="E46">
            <v>19.844827586206897</v>
          </cell>
        </row>
        <row r="47">
          <cell r="E47">
            <v>15</v>
          </cell>
        </row>
        <row r="48">
          <cell r="E48">
            <v>89</v>
          </cell>
        </row>
        <row r="49">
          <cell r="E49">
            <v>64.862068965517238</v>
          </cell>
        </row>
        <row r="50">
          <cell r="E50">
            <v>9</v>
          </cell>
        </row>
        <row r="51">
          <cell r="E51">
            <v>8.0344827586206904</v>
          </cell>
        </row>
        <row r="52">
          <cell r="E52">
            <v>3</v>
          </cell>
        </row>
        <row r="53">
          <cell r="E53">
            <v>1.6293103448275863</v>
          </cell>
        </row>
        <row r="54">
          <cell r="E54">
            <v>500</v>
          </cell>
        </row>
        <row r="55">
          <cell r="E55">
            <v>4.1982758620689662</v>
          </cell>
        </row>
        <row r="58">
          <cell r="E58">
            <v>211.04</v>
          </cell>
        </row>
        <row r="59">
          <cell r="E59">
            <v>206.51</v>
          </cell>
        </row>
        <row r="60">
          <cell r="E60">
            <v>108.82</v>
          </cell>
        </row>
        <row r="61">
          <cell r="E61">
            <v>69.64</v>
          </cell>
        </row>
        <row r="62">
          <cell r="E62">
            <v>27.69</v>
          </cell>
        </row>
        <row r="63">
          <cell r="E63">
            <v>18.09</v>
          </cell>
        </row>
        <row r="64">
          <cell r="E64">
            <v>12.19</v>
          </cell>
        </row>
        <row r="65">
          <cell r="E65">
            <v>9.14</v>
          </cell>
        </row>
        <row r="66">
          <cell r="E66">
            <v>1764</v>
          </cell>
        </row>
        <row r="67">
          <cell r="E67">
            <v>449.33</v>
          </cell>
        </row>
        <row r="68">
          <cell r="E68">
            <v>216.39</v>
          </cell>
        </row>
        <row r="69">
          <cell r="E69">
            <v>216.39</v>
          </cell>
        </row>
        <row r="70">
          <cell r="E70">
            <v>90.82</v>
          </cell>
        </row>
        <row r="71">
          <cell r="E71">
            <v>30.98</v>
          </cell>
        </row>
        <row r="72">
          <cell r="E72">
            <v>25.13</v>
          </cell>
        </row>
        <row r="73">
          <cell r="E73">
            <v>16.02</v>
          </cell>
        </row>
        <row r="74">
          <cell r="E74">
            <v>14.95</v>
          </cell>
        </row>
        <row r="75">
          <cell r="E75">
            <v>14.95</v>
          </cell>
        </row>
        <row r="76">
          <cell r="E76">
            <v>1423.51</v>
          </cell>
        </row>
        <row r="77">
          <cell r="E77">
            <v>377.74</v>
          </cell>
        </row>
        <row r="78">
          <cell r="E78">
            <v>134.12</v>
          </cell>
        </row>
        <row r="79">
          <cell r="E79">
            <v>73.72</v>
          </cell>
        </row>
        <row r="80">
          <cell r="E80">
            <v>26.19</v>
          </cell>
        </row>
        <row r="81">
          <cell r="E81">
            <v>13.88</v>
          </cell>
        </row>
        <row r="82">
          <cell r="E82">
            <v>8.0299999999999994</v>
          </cell>
        </row>
        <row r="83">
          <cell r="E83">
            <v>33.43</v>
          </cell>
        </row>
        <row r="84">
          <cell r="E84">
            <v>33.43</v>
          </cell>
        </row>
        <row r="85">
          <cell r="E85">
            <v>13.35</v>
          </cell>
        </row>
        <row r="86">
          <cell r="E86">
            <v>9.68</v>
          </cell>
        </row>
        <row r="87">
          <cell r="E87">
            <v>9.68</v>
          </cell>
        </row>
        <row r="89">
          <cell r="E89">
            <v>2296.38</v>
          </cell>
        </row>
        <row r="90">
          <cell r="E90">
            <v>1148.19</v>
          </cell>
        </row>
        <row r="91">
          <cell r="E91">
            <v>382.73</v>
          </cell>
        </row>
        <row r="92">
          <cell r="E92">
            <v>142.28</v>
          </cell>
        </row>
        <row r="93">
          <cell r="E93">
            <v>80</v>
          </cell>
        </row>
        <row r="94">
          <cell r="E94">
            <v>11.16</v>
          </cell>
        </row>
        <row r="95">
          <cell r="E95">
            <v>4058.79</v>
          </cell>
        </row>
        <row r="96">
          <cell r="E96">
            <v>5081.43</v>
          </cell>
        </row>
        <row r="97">
          <cell r="E97">
            <v>4023.22</v>
          </cell>
        </row>
        <row r="98">
          <cell r="E98">
            <v>1359.37</v>
          </cell>
        </row>
        <row r="99">
          <cell r="E99">
            <v>995.96</v>
          </cell>
        </row>
        <row r="100">
          <cell r="E100">
            <v>541.16999999999996</v>
          </cell>
        </row>
        <row r="101">
          <cell r="E101">
            <v>406.09</v>
          </cell>
        </row>
        <row r="102">
          <cell r="E102">
            <v>360.78</v>
          </cell>
        </row>
        <row r="103">
          <cell r="E103">
            <v>270.58999999999997</v>
          </cell>
        </row>
        <row r="104">
          <cell r="E104">
            <v>5175</v>
          </cell>
        </row>
        <row r="105">
          <cell r="E105">
            <v>2760</v>
          </cell>
        </row>
        <row r="106">
          <cell r="E106">
            <v>1863.6</v>
          </cell>
        </row>
        <row r="107">
          <cell r="E107">
            <v>562.6</v>
          </cell>
        </row>
        <row r="108">
          <cell r="E108">
            <v>417.6</v>
          </cell>
        </row>
        <row r="109">
          <cell r="E109">
            <v>34436.03</v>
          </cell>
        </row>
        <row r="110">
          <cell r="E110">
            <v>13774.41</v>
          </cell>
        </row>
        <row r="111">
          <cell r="E111">
            <v>9156.27</v>
          </cell>
        </row>
        <row r="112">
          <cell r="E112">
            <v>4140</v>
          </cell>
        </row>
        <row r="113">
          <cell r="E113">
            <v>5175</v>
          </cell>
        </row>
        <row r="114">
          <cell r="E114">
            <v>34336</v>
          </cell>
        </row>
        <row r="115">
          <cell r="E115">
            <v>6867.2</v>
          </cell>
        </row>
        <row r="116">
          <cell r="E116">
            <v>5500</v>
          </cell>
        </row>
        <row r="117">
          <cell r="E117">
            <v>30000</v>
          </cell>
        </row>
        <row r="118">
          <cell r="E118">
            <v>3000</v>
          </cell>
        </row>
        <row r="119">
          <cell r="E119">
            <v>135430</v>
          </cell>
        </row>
        <row r="120">
          <cell r="E120">
            <v>45000</v>
          </cell>
        </row>
        <row r="121">
          <cell r="E121">
            <v>206960</v>
          </cell>
        </row>
        <row r="122">
          <cell r="E122">
            <v>5180</v>
          </cell>
        </row>
        <row r="123">
          <cell r="E123">
            <v>600</v>
          </cell>
        </row>
        <row r="124">
          <cell r="E124">
            <v>1725</v>
          </cell>
        </row>
        <row r="127">
          <cell r="E127">
            <v>4725.9675999999999</v>
          </cell>
        </row>
        <row r="128">
          <cell r="E128">
            <v>3562.34</v>
          </cell>
        </row>
        <row r="129">
          <cell r="E129">
            <v>2398.7175999999999</v>
          </cell>
        </row>
        <row r="130">
          <cell r="E130">
            <v>8700</v>
          </cell>
        </row>
        <row r="131">
          <cell r="E131">
            <v>5425</v>
          </cell>
        </row>
        <row r="132">
          <cell r="E132">
            <v>2150</v>
          </cell>
        </row>
        <row r="133">
          <cell r="E133">
            <v>3000</v>
          </cell>
        </row>
        <row r="134">
          <cell r="E134">
            <v>975</v>
          </cell>
        </row>
        <row r="135">
          <cell r="E135">
            <v>1400.0039999999999</v>
          </cell>
        </row>
        <row r="136">
          <cell r="E136">
            <v>1553.5763999999999</v>
          </cell>
        </row>
        <row r="137">
          <cell r="E137">
            <v>1173.4675999999999</v>
          </cell>
        </row>
        <row r="138">
          <cell r="E138">
            <v>2000</v>
          </cell>
        </row>
        <row r="139">
          <cell r="E139">
            <v>650</v>
          </cell>
        </row>
        <row r="140">
          <cell r="E140">
            <v>55</v>
          </cell>
        </row>
        <row r="141">
          <cell r="E141">
            <v>10</v>
          </cell>
        </row>
        <row r="142">
          <cell r="E142">
            <v>11.6</v>
          </cell>
        </row>
        <row r="143">
          <cell r="E143">
            <v>45</v>
          </cell>
        </row>
        <row r="144">
          <cell r="E144">
            <v>126</v>
          </cell>
        </row>
        <row r="145">
          <cell r="E145">
            <v>120</v>
          </cell>
        </row>
        <row r="146">
          <cell r="E146">
            <v>47</v>
          </cell>
        </row>
        <row r="147">
          <cell r="E147">
            <v>375</v>
          </cell>
        </row>
        <row r="150">
          <cell r="E150">
            <v>2939.2241379310349</v>
          </cell>
        </row>
        <row r="151">
          <cell r="E151">
            <v>1731.4655172413795</v>
          </cell>
        </row>
        <row r="152">
          <cell r="E152">
            <v>805.60344827586209</v>
          </cell>
        </row>
        <row r="153">
          <cell r="E153">
            <v>499.13793103448279</v>
          </cell>
        </row>
        <row r="154">
          <cell r="E154">
            <v>226.29310344827587</v>
          </cell>
        </row>
        <row r="155">
          <cell r="E155">
            <v>80.887931034482762</v>
          </cell>
        </row>
        <row r="156">
          <cell r="E156">
            <v>67.094827586206904</v>
          </cell>
        </row>
        <row r="157">
          <cell r="E157">
            <v>47.724137931034484</v>
          </cell>
        </row>
        <row r="158">
          <cell r="E158">
            <v>35.896551724137936</v>
          </cell>
        </row>
        <row r="159">
          <cell r="E159">
            <v>18.879310344827587</v>
          </cell>
        </row>
        <row r="160">
          <cell r="E160">
            <v>170.09482758620692</v>
          </cell>
        </row>
        <row r="161">
          <cell r="E161">
            <v>90.715517241379317</v>
          </cell>
        </row>
        <row r="162">
          <cell r="E162">
            <v>86.543103448275872</v>
          </cell>
        </row>
        <row r="163">
          <cell r="E163">
            <v>51.853448275862071</v>
          </cell>
        </row>
        <row r="164">
          <cell r="E164">
            <v>54.767241379310349</v>
          </cell>
        </row>
        <row r="165">
          <cell r="E165">
            <v>42.27</v>
          </cell>
        </row>
        <row r="166">
          <cell r="E166">
            <v>38.172413793103452</v>
          </cell>
        </row>
        <row r="167">
          <cell r="E167">
            <v>68.603448275862078</v>
          </cell>
        </row>
        <row r="168">
          <cell r="E168">
            <v>36.586206896551722</v>
          </cell>
        </row>
        <row r="169">
          <cell r="E169">
            <v>23.03448275862069</v>
          </cell>
        </row>
        <row r="170">
          <cell r="E170">
            <v>7.3275862068965525</v>
          </cell>
        </row>
        <row r="171">
          <cell r="E171">
            <v>93.508620689655174</v>
          </cell>
        </row>
        <row r="172">
          <cell r="E172">
            <v>49.87068965517242</v>
          </cell>
        </row>
        <row r="173">
          <cell r="E173">
            <v>30.706896551724139</v>
          </cell>
        </row>
        <row r="174">
          <cell r="E174">
            <v>11.612068965517242</v>
          </cell>
        </row>
        <row r="175">
          <cell r="E175">
            <v>35.491379310344833</v>
          </cell>
        </row>
        <row r="176">
          <cell r="E176">
            <v>18.008620689655174</v>
          </cell>
        </row>
        <row r="177">
          <cell r="E177">
            <v>54.043103448275865</v>
          </cell>
        </row>
        <row r="178">
          <cell r="E178">
            <v>9.9137931034482758</v>
          </cell>
        </row>
        <row r="179">
          <cell r="E179">
            <v>71.517241379310349</v>
          </cell>
        </row>
        <row r="180">
          <cell r="E180">
            <v>50.017241379310349</v>
          </cell>
        </row>
        <row r="181">
          <cell r="E181">
            <v>68.431034482758619</v>
          </cell>
        </row>
        <row r="182">
          <cell r="E182">
            <v>51.327586206896555</v>
          </cell>
        </row>
        <row r="183">
          <cell r="E183">
            <v>536.4</v>
          </cell>
        </row>
        <row r="184">
          <cell r="E184">
            <v>1500</v>
          </cell>
        </row>
        <row r="185">
          <cell r="E185">
            <v>1800</v>
          </cell>
        </row>
        <row r="186">
          <cell r="E186">
            <v>2800</v>
          </cell>
        </row>
        <row r="187">
          <cell r="E187">
            <v>650</v>
          </cell>
        </row>
        <row r="188">
          <cell r="E188">
            <v>289</v>
          </cell>
        </row>
        <row r="189">
          <cell r="E189">
            <v>11795</v>
          </cell>
        </row>
        <row r="190">
          <cell r="E190">
            <v>158140</v>
          </cell>
        </row>
        <row r="193">
          <cell r="E193">
            <v>7517.2413793103451</v>
          </cell>
        </row>
        <row r="194">
          <cell r="E194">
            <v>3913.7931034482763</v>
          </cell>
        </row>
        <row r="195">
          <cell r="E195">
            <v>3068.9655172413795</v>
          </cell>
        </row>
        <row r="196">
          <cell r="E196">
            <v>1741.3793103448277</v>
          </cell>
        </row>
        <row r="197">
          <cell r="E197">
            <v>1306.03</v>
          </cell>
        </row>
        <row r="198">
          <cell r="E198">
            <v>779</v>
          </cell>
        </row>
        <row r="199">
          <cell r="E199">
            <v>2060.6799999999998</v>
          </cell>
        </row>
        <row r="200">
          <cell r="E200">
            <v>1099.1379310344828</v>
          </cell>
        </row>
        <row r="201">
          <cell r="E201">
            <v>943.96551724137942</v>
          </cell>
        </row>
        <row r="202">
          <cell r="E202">
            <v>331.89655172413796</v>
          </cell>
        </row>
        <row r="203">
          <cell r="E203">
            <v>298.70999999999998</v>
          </cell>
        </row>
        <row r="204">
          <cell r="E204">
            <v>237.8</v>
          </cell>
        </row>
        <row r="205">
          <cell r="E205">
            <v>2125.54</v>
          </cell>
        </row>
        <row r="206">
          <cell r="E206">
            <v>1133.6206896551726</v>
          </cell>
        </row>
        <row r="207">
          <cell r="E207">
            <v>732.75862068965523</v>
          </cell>
        </row>
        <row r="208">
          <cell r="E208">
            <v>327.58620689655174</v>
          </cell>
        </row>
        <row r="209">
          <cell r="E209">
            <v>133.4</v>
          </cell>
        </row>
        <row r="210">
          <cell r="E210">
            <v>73.95</v>
          </cell>
        </row>
        <row r="211">
          <cell r="E211">
            <v>1087.5</v>
          </cell>
        </row>
        <row r="212">
          <cell r="E212">
            <v>362.5</v>
          </cell>
        </row>
        <row r="213">
          <cell r="E213">
            <v>217.5</v>
          </cell>
        </row>
        <row r="214">
          <cell r="E214">
            <v>145</v>
          </cell>
        </row>
        <row r="215">
          <cell r="E215">
            <v>500.25</v>
          </cell>
        </row>
        <row r="216">
          <cell r="E216">
            <v>200.1</v>
          </cell>
        </row>
        <row r="217">
          <cell r="E217">
            <v>1223.2</v>
          </cell>
        </row>
        <row r="218">
          <cell r="E218">
            <v>366.96</v>
          </cell>
        </row>
        <row r="219">
          <cell r="E219">
            <v>14500</v>
          </cell>
        </row>
        <row r="220">
          <cell r="E220">
            <v>48140</v>
          </cell>
        </row>
        <row r="221">
          <cell r="E221">
            <v>21750</v>
          </cell>
        </row>
        <row r="222">
          <cell r="E222">
            <v>18366.28</v>
          </cell>
        </row>
        <row r="223">
          <cell r="E223">
            <v>8171.68</v>
          </cell>
        </row>
        <row r="224">
          <cell r="E224">
            <v>5720</v>
          </cell>
        </row>
        <row r="225">
          <cell r="E225">
            <v>3268.67</v>
          </cell>
        </row>
        <row r="226">
          <cell r="E226">
            <v>2451.5</v>
          </cell>
        </row>
        <row r="227">
          <cell r="E227">
            <v>1967540</v>
          </cell>
        </row>
        <row r="228">
          <cell r="E228">
            <v>47165</v>
          </cell>
        </row>
        <row r="231">
          <cell r="E231">
            <v>60.698275862068968</v>
          </cell>
        </row>
        <row r="232">
          <cell r="E232">
            <v>48.172413793103452</v>
          </cell>
        </row>
        <row r="233">
          <cell r="E233">
            <v>21.3448275862069</v>
          </cell>
        </row>
        <row r="234">
          <cell r="E234">
            <v>13.112068965517244</v>
          </cell>
        </row>
        <row r="235">
          <cell r="E235">
            <v>8.7241379310344822</v>
          </cell>
        </row>
        <row r="236">
          <cell r="E236">
            <v>360</v>
          </cell>
        </row>
        <row r="237">
          <cell r="E237">
            <v>210</v>
          </cell>
        </row>
        <row r="238">
          <cell r="E238">
            <v>60</v>
          </cell>
        </row>
        <row r="239">
          <cell r="E239">
            <v>14</v>
          </cell>
        </row>
        <row r="240">
          <cell r="E240">
            <v>9.3362068965517242</v>
          </cell>
        </row>
        <row r="241">
          <cell r="E241">
            <v>442</v>
          </cell>
        </row>
        <row r="242">
          <cell r="E242">
            <v>401.5</v>
          </cell>
        </row>
        <row r="243">
          <cell r="E243">
            <v>132</v>
          </cell>
        </row>
        <row r="244">
          <cell r="E244">
            <v>118.80172413793105</v>
          </cell>
        </row>
        <row r="245">
          <cell r="E245">
            <v>441.64655172413791</v>
          </cell>
        </row>
        <row r="246">
          <cell r="E246">
            <v>163.89655172413794</v>
          </cell>
        </row>
        <row r="247">
          <cell r="E247">
            <v>145.19827586206898</v>
          </cell>
        </row>
        <row r="248">
          <cell r="E248">
            <v>264</v>
          </cell>
        </row>
        <row r="249">
          <cell r="E249">
            <v>153.37068965517241</v>
          </cell>
        </row>
        <row r="250">
          <cell r="E250">
            <v>138.0344827586207</v>
          </cell>
        </row>
        <row r="251">
          <cell r="E251">
            <v>55</v>
          </cell>
        </row>
        <row r="252">
          <cell r="E252">
            <v>50</v>
          </cell>
        </row>
        <row r="253">
          <cell r="E253">
            <v>37.5</v>
          </cell>
        </row>
        <row r="254">
          <cell r="E254">
            <v>392.2</v>
          </cell>
        </row>
        <row r="255">
          <cell r="E255">
            <v>323.57</v>
          </cell>
        </row>
        <row r="256">
          <cell r="E256">
            <v>43.422413793103452</v>
          </cell>
        </row>
        <row r="257">
          <cell r="E257">
            <v>262.41379310344826</v>
          </cell>
        </row>
        <row r="258">
          <cell r="E258">
            <v>262.41379310344826</v>
          </cell>
        </row>
        <row r="259">
          <cell r="E259">
            <v>262.41379310344826</v>
          </cell>
        </row>
        <row r="260">
          <cell r="E260">
            <v>17569.411764705881</v>
          </cell>
        </row>
        <row r="261">
          <cell r="E261">
            <v>11423.31</v>
          </cell>
        </row>
        <row r="262">
          <cell r="E262">
            <v>9424.23</v>
          </cell>
        </row>
        <row r="263">
          <cell r="E263">
            <v>5347.92</v>
          </cell>
        </row>
        <row r="267">
          <cell r="E267">
            <v>1090</v>
          </cell>
        </row>
        <row r="268">
          <cell r="E268">
            <v>824</v>
          </cell>
        </row>
        <row r="269">
          <cell r="E269">
            <v>390</v>
          </cell>
        </row>
        <row r="270">
          <cell r="E270">
            <v>292.5</v>
          </cell>
        </row>
        <row r="271">
          <cell r="E271">
            <v>326.25</v>
          </cell>
        </row>
        <row r="272">
          <cell r="E272">
            <v>174</v>
          </cell>
        </row>
        <row r="273">
          <cell r="E273">
            <v>38</v>
          </cell>
        </row>
        <row r="274">
          <cell r="E274">
            <v>25</v>
          </cell>
        </row>
        <row r="275">
          <cell r="E275">
            <v>69</v>
          </cell>
        </row>
        <row r="276">
          <cell r="E276">
            <v>31</v>
          </cell>
        </row>
        <row r="277">
          <cell r="E277">
            <v>19</v>
          </cell>
        </row>
        <row r="278">
          <cell r="E278">
            <v>165.63</v>
          </cell>
        </row>
        <row r="279">
          <cell r="E279">
            <v>132.5</v>
          </cell>
        </row>
        <row r="280">
          <cell r="E280">
            <v>106</v>
          </cell>
        </row>
        <row r="281">
          <cell r="E281">
            <v>53</v>
          </cell>
        </row>
        <row r="282">
          <cell r="E282">
            <v>40</v>
          </cell>
        </row>
        <row r="283">
          <cell r="E283">
            <v>12</v>
          </cell>
        </row>
        <row r="284">
          <cell r="E284">
            <v>94.95</v>
          </cell>
        </row>
        <row r="285">
          <cell r="E285">
            <v>42.2</v>
          </cell>
        </row>
        <row r="286">
          <cell r="E286">
            <v>31</v>
          </cell>
        </row>
        <row r="287">
          <cell r="E287">
            <v>161.28</v>
          </cell>
        </row>
        <row r="288">
          <cell r="E288">
            <v>120.96</v>
          </cell>
        </row>
        <row r="289">
          <cell r="E289">
            <v>80.64</v>
          </cell>
        </row>
        <row r="290">
          <cell r="E290">
            <v>40.32</v>
          </cell>
        </row>
        <row r="291">
          <cell r="E291">
            <v>112.5</v>
          </cell>
        </row>
        <row r="292">
          <cell r="E292">
            <v>37.5</v>
          </cell>
        </row>
        <row r="293">
          <cell r="E293">
            <v>31033.77</v>
          </cell>
        </row>
        <row r="294">
          <cell r="E294">
            <v>280</v>
          </cell>
        </row>
        <row r="295">
          <cell r="E295">
            <v>2750.01</v>
          </cell>
        </row>
        <row r="296">
          <cell r="E296">
            <v>15186.54</v>
          </cell>
        </row>
        <row r="297">
          <cell r="E297">
            <v>2070.0300000000002</v>
          </cell>
        </row>
        <row r="298">
          <cell r="E298">
            <v>139.82</v>
          </cell>
        </row>
        <row r="299">
          <cell r="E299">
            <v>114.45</v>
          </cell>
        </row>
        <row r="300">
          <cell r="E300">
            <v>1100</v>
          </cell>
        </row>
        <row r="301">
          <cell r="E301">
            <v>780</v>
          </cell>
        </row>
        <row r="302">
          <cell r="E302">
            <v>125.84</v>
          </cell>
        </row>
        <row r="303">
          <cell r="E303">
            <v>1390</v>
          </cell>
        </row>
        <row r="304">
          <cell r="E304">
            <v>390</v>
          </cell>
        </row>
        <row r="305">
          <cell r="E305">
            <v>1590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(2)"/>
      <sheetName val="Pres. "/>
      <sheetName val="Resumen"/>
      <sheetName val="Analisis"/>
      <sheetName val="Materiales"/>
      <sheetName val="M.O."/>
      <sheetName val="MANO DE OBRA"/>
      <sheetName val="Estructurales SALON"/>
      <sheetName val="EST. ALM"/>
      <sheetName val="PVC"/>
    </sheetNames>
    <sheetDataSet>
      <sheetData sheetId="0">
        <row r="56">
          <cell r="C56">
            <v>350</v>
          </cell>
        </row>
      </sheetData>
      <sheetData sheetId="1">
        <row r="6">
          <cell r="E6">
            <v>725</v>
          </cell>
        </row>
      </sheetData>
      <sheetData sheetId="2">
        <row r="4">
          <cell r="B4" t="str">
            <v>REVESTIMIENTOS</v>
          </cell>
        </row>
      </sheetData>
      <sheetData sheetId="3">
        <row r="4">
          <cell r="B4" t="str">
            <v>REVESTIMIENTOS</v>
          </cell>
        </row>
        <row r="100">
          <cell r="F100">
            <v>174.03</v>
          </cell>
        </row>
        <row r="107">
          <cell r="F107">
            <v>101.31</v>
          </cell>
        </row>
        <row r="114">
          <cell r="F114">
            <v>182.92</v>
          </cell>
        </row>
        <row r="229">
          <cell r="F229">
            <v>1230.73</v>
          </cell>
        </row>
        <row r="241">
          <cell r="F241">
            <v>1515.22</v>
          </cell>
        </row>
        <row r="252">
          <cell r="F252">
            <v>1215.05</v>
          </cell>
        </row>
        <row r="263">
          <cell r="F263">
            <v>1661.28</v>
          </cell>
        </row>
        <row r="298">
          <cell r="F298">
            <v>2024.71</v>
          </cell>
        </row>
        <row r="310">
          <cell r="F310">
            <v>1027.54</v>
          </cell>
        </row>
        <row r="355">
          <cell r="F355">
            <v>759.38</v>
          </cell>
        </row>
        <row r="362">
          <cell r="F362">
            <v>1452.69</v>
          </cell>
        </row>
        <row r="369">
          <cell r="F369">
            <v>2084.0300000000002</v>
          </cell>
        </row>
        <row r="376">
          <cell r="F376">
            <v>2854.57</v>
          </cell>
        </row>
        <row r="383">
          <cell r="F383">
            <v>3712.11</v>
          </cell>
        </row>
        <row r="390">
          <cell r="F390">
            <v>5231.3900000000003</v>
          </cell>
        </row>
        <row r="404">
          <cell r="F404">
            <v>7975.43</v>
          </cell>
        </row>
        <row r="469">
          <cell r="F469">
            <v>3996.44</v>
          </cell>
        </row>
        <row r="474">
          <cell r="F474">
            <v>4756.18</v>
          </cell>
        </row>
        <row r="572">
          <cell r="F572">
            <v>5061.0600000000004</v>
          </cell>
        </row>
        <row r="622">
          <cell r="F622">
            <v>4526.9399999999996</v>
          </cell>
        </row>
        <row r="797">
          <cell r="F797">
            <v>5289.07</v>
          </cell>
        </row>
        <row r="829">
          <cell r="F829">
            <v>932.19</v>
          </cell>
        </row>
        <row r="862">
          <cell r="F862">
            <v>20</v>
          </cell>
        </row>
        <row r="872">
          <cell r="F872">
            <v>598.61</v>
          </cell>
        </row>
        <row r="962">
          <cell r="E962">
            <v>316.89999999999998</v>
          </cell>
        </row>
        <row r="1015">
          <cell r="F1015">
            <v>114.87</v>
          </cell>
        </row>
        <row r="1023">
          <cell r="F1023">
            <v>6.6</v>
          </cell>
        </row>
        <row r="1038">
          <cell r="F1038">
            <v>114.87</v>
          </cell>
        </row>
        <row r="1046">
          <cell r="F1046">
            <v>143.59</v>
          </cell>
        </row>
        <row r="1064">
          <cell r="F1064">
            <v>68.87</v>
          </cell>
        </row>
        <row r="1232">
          <cell r="F1232">
            <v>195</v>
          </cell>
        </row>
        <row r="1254">
          <cell r="F1254">
            <v>162.5</v>
          </cell>
        </row>
        <row r="1266">
          <cell r="F1266">
            <v>875.9</v>
          </cell>
        </row>
        <row r="1277">
          <cell r="F1277">
            <v>180.57</v>
          </cell>
        </row>
        <row r="1288">
          <cell r="F1288">
            <v>180.57</v>
          </cell>
        </row>
        <row r="1310">
          <cell r="F1310">
            <v>180.57</v>
          </cell>
        </row>
        <row r="1317">
          <cell r="F1317">
            <v>102.12</v>
          </cell>
        </row>
        <row r="1352">
          <cell r="F1352">
            <v>859.13</v>
          </cell>
        </row>
        <row r="1367">
          <cell r="F1367">
            <v>803.4</v>
          </cell>
        </row>
        <row r="1384">
          <cell r="F1384">
            <v>5.63</v>
          </cell>
        </row>
        <row r="1402">
          <cell r="F1402">
            <v>209.48</v>
          </cell>
        </row>
        <row r="1540">
          <cell r="F1540">
            <v>6108.22</v>
          </cell>
        </row>
        <row r="1645">
          <cell r="F1645">
            <v>25537.06</v>
          </cell>
        </row>
        <row r="1690">
          <cell r="F1690">
            <v>10000</v>
          </cell>
        </row>
        <row r="1728">
          <cell r="F1728">
            <v>29102.06</v>
          </cell>
        </row>
      </sheetData>
      <sheetData sheetId="4">
        <row r="4">
          <cell r="C4">
            <v>6800</v>
          </cell>
        </row>
      </sheetData>
      <sheetData sheetId="5">
        <row r="4">
          <cell r="C4">
            <v>6800</v>
          </cell>
        </row>
      </sheetData>
      <sheetData sheetId="6">
        <row r="4">
          <cell r="C4">
            <v>433</v>
          </cell>
        </row>
      </sheetData>
      <sheetData sheetId="7"/>
      <sheetData sheetId="8"/>
      <sheetData sheetId="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. "/>
      <sheetName val="Analisis"/>
      <sheetName val="Materiales"/>
      <sheetName val="M.O."/>
      <sheetName val="MANO DE OBRA"/>
      <sheetName val="Estructurales SALON"/>
      <sheetName val="EST. ALM"/>
      <sheetName val="Sheet1"/>
      <sheetName val="Sheet2"/>
      <sheetName val="Sheet3"/>
      <sheetName val="Ins"/>
      <sheetName val="Ana"/>
      <sheetName val="Listado Equipos a utilizar"/>
      <sheetName val="Insumos"/>
    </sheetNames>
    <sheetDataSet>
      <sheetData sheetId="0">
        <row r="6">
          <cell r="E6">
            <v>725</v>
          </cell>
        </row>
      </sheetData>
      <sheetData sheetId="1">
        <row r="4">
          <cell r="C4">
            <v>433</v>
          </cell>
        </row>
        <row r="67">
          <cell r="F67">
            <v>113.94199999999999</v>
          </cell>
        </row>
        <row r="135">
          <cell r="F135">
            <v>140.666</v>
          </cell>
        </row>
        <row r="161">
          <cell r="E161">
            <v>650</v>
          </cell>
        </row>
        <row r="176">
          <cell r="F176">
            <v>216.995</v>
          </cell>
        </row>
        <row r="193">
          <cell r="F193">
            <v>910.86</v>
          </cell>
        </row>
        <row r="205">
          <cell r="F205">
            <v>927.21</v>
          </cell>
        </row>
        <row r="272">
          <cell r="F272">
            <v>1081.6199999999999</v>
          </cell>
        </row>
        <row r="319">
          <cell r="F319">
            <v>657.33</v>
          </cell>
        </row>
        <row r="421">
          <cell r="F421">
            <v>2677.2799999999997</v>
          </cell>
        </row>
        <row r="436">
          <cell r="F436">
            <v>510.1</v>
          </cell>
        </row>
        <row r="441">
          <cell r="F441">
            <v>624.03</v>
          </cell>
        </row>
        <row r="446">
          <cell r="F446">
            <v>4459.28</v>
          </cell>
        </row>
        <row r="565">
          <cell r="F565">
            <v>2465.5</v>
          </cell>
        </row>
        <row r="648">
          <cell r="F648">
            <v>4673.08</v>
          </cell>
        </row>
        <row r="672">
          <cell r="F672">
            <v>1160.72</v>
          </cell>
        </row>
        <row r="679">
          <cell r="F679">
            <v>1622.3400000000001</v>
          </cell>
        </row>
        <row r="701">
          <cell r="F701">
            <v>7017.45</v>
          </cell>
        </row>
        <row r="744">
          <cell r="F744">
            <v>4064.76</v>
          </cell>
        </row>
        <row r="778">
          <cell r="E778">
            <v>2300</v>
          </cell>
        </row>
        <row r="826">
          <cell r="F826">
            <v>231.47</v>
          </cell>
        </row>
        <row r="850">
          <cell r="F850">
            <v>267.7</v>
          </cell>
        </row>
        <row r="889">
          <cell r="F889">
            <v>129.34</v>
          </cell>
        </row>
        <row r="1057">
          <cell r="F1057">
            <v>832.74</v>
          </cell>
        </row>
        <row r="1113">
          <cell r="F1113">
            <v>920.27</v>
          </cell>
        </row>
        <row r="1158">
          <cell r="F1158">
            <v>1006.06</v>
          </cell>
        </row>
        <row r="1173">
          <cell r="F1173">
            <v>1051.58</v>
          </cell>
        </row>
        <row r="1189">
          <cell r="F1189">
            <v>1022.23</v>
          </cell>
        </row>
        <row r="1204">
          <cell r="F1204">
            <v>209.48</v>
          </cell>
        </row>
        <row r="1317">
          <cell r="F1317">
            <v>7469.49</v>
          </cell>
        </row>
        <row r="1343">
          <cell r="F1343">
            <v>7007.72</v>
          </cell>
        </row>
        <row r="1448">
          <cell r="F1448">
            <v>585.8143262000001</v>
          </cell>
        </row>
        <row r="1466">
          <cell r="E1466">
            <v>150</v>
          </cell>
        </row>
        <row r="1467">
          <cell r="F1467">
            <v>1119.06</v>
          </cell>
        </row>
        <row r="1487">
          <cell r="F1487">
            <v>807.81</v>
          </cell>
        </row>
        <row r="1497">
          <cell r="F1497">
            <v>818.81</v>
          </cell>
        </row>
        <row r="1521">
          <cell r="F1521">
            <v>188.48</v>
          </cell>
        </row>
        <row r="1531">
          <cell r="F1531">
            <v>126.72</v>
          </cell>
        </row>
        <row r="1539">
          <cell r="F1539">
            <v>115.72</v>
          </cell>
        </row>
        <row r="1543">
          <cell r="F1543">
            <v>599.84922000000006</v>
          </cell>
        </row>
        <row r="1571">
          <cell r="F1571">
            <v>430.51</v>
          </cell>
        </row>
        <row r="1577">
          <cell r="F1577">
            <v>102.74</v>
          </cell>
        </row>
      </sheetData>
      <sheetData sheetId="2">
        <row r="6">
          <cell r="E6">
            <v>725</v>
          </cell>
        </row>
        <row r="17">
          <cell r="E17">
            <v>674.96</v>
          </cell>
        </row>
        <row r="24">
          <cell r="E24">
            <v>323.38</v>
          </cell>
        </row>
        <row r="257">
          <cell r="F257">
            <v>14.723999999999998</v>
          </cell>
        </row>
        <row r="258">
          <cell r="F258">
            <v>53.17</v>
          </cell>
        </row>
        <row r="259">
          <cell r="F259">
            <v>80.572999999999993</v>
          </cell>
        </row>
        <row r="261">
          <cell r="F261">
            <v>12.679</v>
          </cell>
        </row>
        <row r="263">
          <cell r="F263">
            <v>75.256</v>
          </cell>
        </row>
        <row r="300">
          <cell r="F300">
            <v>166.87199999999999</v>
          </cell>
        </row>
        <row r="392">
          <cell r="E392">
            <v>10</v>
          </cell>
        </row>
        <row r="418">
          <cell r="E418">
            <v>32.020000000000003</v>
          </cell>
        </row>
        <row r="496">
          <cell r="E496">
            <v>48.26</v>
          </cell>
        </row>
        <row r="535">
          <cell r="E535">
            <v>5.5</v>
          </cell>
        </row>
        <row r="586">
          <cell r="E586">
            <v>29.5</v>
          </cell>
        </row>
        <row r="598">
          <cell r="E598">
            <v>74.239999999999995</v>
          </cell>
        </row>
        <row r="600">
          <cell r="E600">
            <v>11.75</v>
          </cell>
        </row>
        <row r="605">
          <cell r="E605">
            <v>109.01</v>
          </cell>
        </row>
      </sheetData>
      <sheetData sheetId="3">
        <row r="8">
          <cell r="C8">
            <v>575</v>
          </cell>
        </row>
      </sheetData>
      <sheetData sheetId="4">
        <row r="4">
          <cell r="C4">
            <v>433</v>
          </cell>
        </row>
      </sheetData>
      <sheetData sheetId="5">
        <row r="4">
          <cell r="C4">
            <v>433</v>
          </cell>
        </row>
      </sheetData>
      <sheetData sheetId="6">
        <row r="6">
          <cell r="E6">
            <v>725</v>
          </cell>
        </row>
      </sheetData>
      <sheetData sheetId="7" refreshError="1"/>
      <sheetData sheetId="8" refreshError="1"/>
      <sheetData sheetId="9">
        <row r="6">
          <cell r="E6">
            <v>725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Hoja3"/>
      <sheetName val="VIVIENDA"/>
      <sheetName val="inicio"/>
      <sheetName val="MO y Listado de Precio"/>
      <sheetName val="Resumen"/>
      <sheetName val="A-civil"/>
      <sheetName val="Hormigon Param"/>
      <sheetName val="Hormigon Armado"/>
      <sheetName val="Instalacion Sanitaria"/>
      <sheetName val="Vial"/>
      <sheetName val="Tarifa Equipos"/>
      <sheetName val="ZAPATA"/>
      <sheetName val="MOV"/>
      <sheetName val="M-o elect"/>
      <sheetName val="A-aire"/>
      <sheetName val="A-BT"/>
      <sheetName val="Alcant"/>
      <sheetName val="EQUIPOS"/>
      <sheetName val="M-elect"/>
      <sheetName val="M-AT"/>
      <sheetName val="Pararrayo"/>
      <sheetName val="A-AT"/>
      <sheetName val="Hoja1"/>
      <sheetName val="Hoja2"/>
      <sheetName val="cantidades"/>
    </sheetNames>
    <sheetDataSet>
      <sheetData sheetId="0"/>
      <sheetData sheetId="1"/>
      <sheetData sheetId="2"/>
      <sheetData sheetId="3"/>
      <sheetData sheetId="4">
        <row r="7">
          <cell r="E7">
            <v>659</v>
          </cell>
        </row>
        <row r="8">
          <cell r="E8">
            <v>721</v>
          </cell>
        </row>
        <row r="9">
          <cell r="E9">
            <v>847</v>
          </cell>
        </row>
        <row r="12">
          <cell r="E12">
            <v>1569</v>
          </cell>
        </row>
        <row r="13">
          <cell r="B13" t="str">
            <v>ALB-007</v>
          </cell>
          <cell r="C13" t="str">
            <v>Maestro de albañilería (MA)</v>
          </cell>
          <cell r="D13" t="str">
            <v>Día</v>
          </cell>
          <cell r="E13">
            <v>1977</v>
          </cell>
          <cell r="F13">
            <v>0.83813859382903388</v>
          </cell>
          <cell r="G13">
            <v>320</v>
          </cell>
        </row>
        <row r="266">
          <cell r="B266" t="str">
            <v>ExC-003</v>
          </cell>
          <cell r="C266" t="str">
            <v>Ayudantes de Excavadores  (AEX)</v>
          </cell>
          <cell r="D266" t="str">
            <v>Día</v>
          </cell>
          <cell r="E266">
            <v>700</v>
          </cell>
          <cell r="F266" t="str">
            <v xml:space="preserve"> </v>
          </cell>
          <cell r="G266">
            <v>100</v>
          </cell>
        </row>
        <row r="267">
          <cell r="B267" t="str">
            <v>ExC-004</v>
          </cell>
          <cell r="C267" t="str">
            <v xml:space="preserve">Excavadores (EX) </v>
          </cell>
          <cell r="D267" t="str">
            <v>Día</v>
          </cell>
          <cell r="E267">
            <v>800</v>
          </cell>
          <cell r="F267" t="str">
            <v xml:space="preserve"> </v>
          </cell>
          <cell r="G267">
            <v>150</v>
          </cell>
        </row>
        <row r="638">
          <cell r="E638">
            <v>323.63</v>
          </cell>
        </row>
        <row r="1162">
          <cell r="B1162" t="str">
            <v>FAB-10</v>
          </cell>
          <cell r="C1162" t="str">
            <v>Gravilla 3/4 @ 3/8"</v>
          </cell>
          <cell r="D1162" t="str">
            <v>m3</v>
          </cell>
          <cell r="E1162">
            <v>1068.18</v>
          </cell>
          <cell r="G1162">
            <v>270</v>
          </cell>
        </row>
        <row r="1183">
          <cell r="B1183" t="str">
            <v>FAB-35</v>
          </cell>
          <cell r="C1183" t="str">
            <v>Granzon-Haina (Costo En Planta)</v>
          </cell>
          <cell r="D1183" t="str">
            <v>m3E</v>
          </cell>
          <cell r="E1183">
            <v>30</v>
          </cell>
          <cell r="G1183">
            <v>30</v>
          </cell>
        </row>
        <row r="1299">
          <cell r="E1299">
            <v>2326.7199999999998</v>
          </cell>
        </row>
        <row r="1434">
          <cell r="B1434" t="str">
            <v>FER-355</v>
          </cell>
          <cell r="C1434" t="str">
            <v>Escobillones</v>
          </cell>
          <cell r="D1434" t="str">
            <v>UD</v>
          </cell>
          <cell r="E1434">
            <v>883.82</v>
          </cell>
          <cell r="G1434">
            <v>88</v>
          </cell>
        </row>
        <row r="2206">
          <cell r="E2206">
            <v>5410</v>
          </cell>
        </row>
        <row r="2207">
          <cell r="E2207">
            <v>5600</v>
          </cell>
        </row>
        <row r="2211">
          <cell r="E2211">
            <v>6100</v>
          </cell>
        </row>
        <row r="2285">
          <cell r="B2285" t="str">
            <v>COT-221</v>
          </cell>
          <cell r="C2285" t="str">
            <v>Alquiler De Bomba De Agua</v>
          </cell>
          <cell r="D2285" t="str">
            <v>HR</v>
          </cell>
          <cell r="E2285">
            <v>50</v>
          </cell>
          <cell r="G2285">
            <v>50</v>
          </cell>
        </row>
        <row r="2330">
          <cell r="B2330" t="str">
            <v>COT-266</v>
          </cell>
          <cell r="C2330" t="str">
            <v>Camion De Agua</v>
          </cell>
          <cell r="D2330" t="str">
            <v>UD</v>
          </cell>
          <cell r="E2330">
            <v>350</v>
          </cell>
          <cell r="G2330">
            <v>350</v>
          </cell>
        </row>
        <row r="2331">
          <cell r="B2331" t="str">
            <v>COT-267</v>
          </cell>
          <cell r="C2331" t="str">
            <v>Camion Distribuidor Rc-2</v>
          </cell>
          <cell r="D2331" t="str">
            <v>UD</v>
          </cell>
          <cell r="E2331">
            <v>5000</v>
          </cell>
          <cell r="G2331">
            <v>5000</v>
          </cell>
        </row>
        <row r="2332">
          <cell r="B2332" t="str">
            <v>COT-268</v>
          </cell>
          <cell r="C2332" t="str">
            <v>Camion Volteo</v>
          </cell>
          <cell r="D2332" t="str">
            <v>HR</v>
          </cell>
          <cell r="E2332">
            <v>100</v>
          </cell>
          <cell r="G2332">
            <v>0</v>
          </cell>
        </row>
        <row r="2342">
          <cell r="B2342" t="str">
            <v>OTR-15</v>
          </cell>
          <cell r="C2342" t="str">
            <v>Gasoil</v>
          </cell>
          <cell r="D2342" t="str">
            <v>GLS</v>
          </cell>
          <cell r="E2342">
            <v>180.5</v>
          </cell>
          <cell r="G2342">
            <v>12.9</v>
          </cell>
        </row>
        <row r="2348">
          <cell r="B2348" t="str">
            <v>OTR-29</v>
          </cell>
          <cell r="C2348" t="str">
            <v>Kerosene</v>
          </cell>
          <cell r="D2348" t="str">
            <v>GLS</v>
          </cell>
          <cell r="E2348">
            <v>169.3</v>
          </cell>
          <cell r="G2348">
            <v>30</v>
          </cell>
        </row>
        <row r="2349">
          <cell r="B2349" t="str">
            <v>OTR-30</v>
          </cell>
          <cell r="C2349" t="str">
            <v>Rc-2</v>
          </cell>
          <cell r="D2349" t="str">
            <v>GLS</v>
          </cell>
          <cell r="E2349">
            <v>16</v>
          </cell>
          <cell r="G2349">
            <v>11</v>
          </cell>
        </row>
        <row r="2355">
          <cell r="B2355" t="str">
            <v>EQU-5</v>
          </cell>
          <cell r="C2355" t="str">
            <v>Tractor D8K Caterpillar</v>
          </cell>
          <cell r="D2355" t="str">
            <v>HR</v>
          </cell>
          <cell r="E2355">
            <v>1026</v>
          </cell>
          <cell r="G2355">
            <v>1026</v>
          </cell>
        </row>
        <row r="2363">
          <cell r="B2363" t="str">
            <v>EQU-12</v>
          </cell>
          <cell r="C2363" t="str">
            <v>Tractor D6D Caterpillar</v>
          </cell>
          <cell r="D2363" t="str">
            <v>HR</v>
          </cell>
          <cell r="E2363">
            <v>534.6</v>
          </cell>
          <cell r="G2363">
            <v>534.6</v>
          </cell>
        </row>
        <row r="2369">
          <cell r="B2369" t="str">
            <v>EQU-18</v>
          </cell>
          <cell r="C2369" t="str">
            <v>Motoniveladora 12 G Caterpillar</v>
          </cell>
          <cell r="D2369" t="str">
            <v>HR</v>
          </cell>
          <cell r="E2369">
            <v>491.40000000000003</v>
          </cell>
          <cell r="G2369">
            <v>491.40000000000003</v>
          </cell>
        </row>
        <row r="2376">
          <cell r="B2376" t="str">
            <v>EQU-25</v>
          </cell>
          <cell r="C2376" t="str">
            <v>Retro-Excavadora 225 Caterpillar</v>
          </cell>
          <cell r="D2376" t="str">
            <v>HR</v>
          </cell>
          <cell r="E2376">
            <v>675</v>
          </cell>
          <cell r="G2376">
            <v>675</v>
          </cell>
        </row>
        <row r="2378">
          <cell r="B2378" t="str">
            <v>EQU-27</v>
          </cell>
          <cell r="C2378" t="str">
            <v>Retro-Excavadora 215 Caterpillar</v>
          </cell>
          <cell r="D2378" t="str">
            <v>HR</v>
          </cell>
          <cell r="E2378">
            <v>491.4</v>
          </cell>
          <cell r="G2378">
            <v>491.4</v>
          </cell>
        </row>
        <row r="2387">
          <cell r="B2387" t="str">
            <v>EQU-36</v>
          </cell>
          <cell r="C2387" t="str">
            <v>Compactadores Y Rodillos Estáticos Liso Galion</v>
          </cell>
          <cell r="D2387" t="str">
            <v>HR</v>
          </cell>
          <cell r="E2387">
            <v>270</v>
          </cell>
          <cell r="G2387">
            <v>270</v>
          </cell>
        </row>
        <row r="2389">
          <cell r="B2389" t="str">
            <v>EQU-38</v>
          </cell>
          <cell r="C2389" t="str">
            <v>Rodillos Vibradores Ca-25 Dynapac</v>
          </cell>
          <cell r="D2389" t="str">
            <v>HR</v>
          </cell>
          <cell r="E2389">
            <v>453.6</v>
          </cell>
          <cell r="G2389">
            <v>453.6</v>
          </cell>
        </row>
        <row r="2400">
          <cell r="B2400" t="str">
            <v>EQU-49</v>
          </cell>
          <cell r="C2400" t="str">
            <v>Cargadores Frontales 950 Caterpillar</v>
          </cell>
          <cell r="D2400" t="str">
            <v>HR</v>
          </cell>
          <cell r="E2400">
            <v>502.2</v>
          </cell>
          <cell r="G2400">
            <v>502.2</v>
          </cell>
        </row>
        <row r="2404">
          <cell r="B2404" t="str">
            <v>EQU-53</v>
          </cell>
          <cell r="C2404" t="str">
            <v>Cargadores Frontales 920 Caterpillar</v>
          </cell>
          <cell r="D2404" t="str">
            <v>HR</v>
          </cell>
          <cell r="E2404">
            <v>372.6</v>
          </cell>
          <cell r="G2404">
            <v>372.6</v>
          </cell>
        </row>
        <row r="2420">
          <cell r="B2420" t="str">
            <v>ACA-1</v>
          </cell>
          <cell r="C2420" t="str">
            <v>Arranque Materiales Blancos</v>
          </cell>
          <cell r="D2420" t="str">
            <v>m3E</v>
          </cell>
          <cell r="E2420">
            <v>3.6</v>
          </cell>
          <cell r="G2420">
            <v>3.6</v>
          </cell>
        </row>
        <row r="2421">
          <cell r="B2421" t="str">
            <v>ACA-2</v>
          </cell>
          <cell r="C2421" t="str">
            <v>Acarreo Relleno</v>
          </cell>
          <cell r="D2421" t="str">
            <v>m3E/KM</v>
          </cell>
          <cell r="E2421">
            <v>2.5</v>
          </cell>
          <cell r="G2421">
            <v>2.5</v>
          </cell>
        </row>
        <row r="2425">
          <cell r="B2425" t="str">
            <v>ACA-6</v>
          </cell>
          <cell r="C2425" t="str">
            <v>Derecho De Mina</v>
          </cell>
          <cell r="D2425" t="str">
            <v>m3E</v>
          </cell>
          <cell r="E2425">
            <v>5</v>
          </cell>
          <cell r="G2425">
            <v>5</v>
          </cell>
        </row>
        <row r="2426">
          <cell r="B2426" t="str">
            <v>ACA-7</v>
          </cell>
          <cell r="C2426" t="str">
            <v>Peaje</v>
          </cell>
          <cell r="D2426" t="str">
            <v>m3E</v>
          </cell>
          <cell r="E2426">
            <v>1.67</v>
          </cell>
          <cell r="G2426">
            <v>1.67</v>
          </cell>
        </row>
      </sheetData>
      <sheetData sheetId="5"/>
      <sheetData sheetId="6"/>
      <sheetData sheetId="7">
        <row r="157">
          <cell r="G157">
            <v>9419.6145152783993</v>
          </cell>
        </row>
        <row r="197">
          <cell r="G197">
            <v>9419.6145152783993</v>
          </cell>
        </row>
        <row r="237">
          <cell r="G237">
            <v>9104.866229776957</v>
          </cell>
        </row>
        <row r="277">
          <cell r="G277">
            <v>9104.866229776957</v>
          </cell>
        </row>
        <row r="317">
          <cell r="G317">
            <v>9104.866229776957</v>
          </cell>
        </row>
        <row r="357">
          <cell r="G357">
            <v>9104.866229776957</v>
          </cell>
        </row>
        <row r="397">
          <cell r="G397">
            <v>9560.879493810542</v>
          </cell>
        </row>
        <row r="437">
          <cell r="G437">
            <v>9242.6229187989593</v>
          </cell>
        </row>
        <row r="477">
          <cell r="G477">
            <v>9008.8308277046654</v>
          </cell>
        </row>
        <row r="517">
          <cell r="G517">
            <v>9725.1689849727136</v>
          </cell>
        </row>
        <row r="557">
          <cell r="G557">
            <v>9725.1689849727136</v>
          </cell>
        </row>
        <row r="597">
          <cell r="G597">
            <v>9508.1824403269111</v>
          </cell>
        </row>
        <row r="637">
          <cell r="G637">
            <v>9508.1824403269111</v>
          </cell>
        </row>
        <row r="677">
          <cell r="G677">
            <v>9725.1689849727136</v>
          </cell>
        </row>
        <row r="717">
          <cell r="G717">
            <v>9725.1689849727136</v>
          </cell>
        </row>
        <row r="757">
          <cell r="G757">
            <v>9008.8308277046654</v>
          </cell>
        </row>
      </sheetData>
      <sheetData sheetId="8"/>
      <sheetData sheetId="9"/>
      <sheetData sheetId="10"/>
      <sheetData sheetId="11"/>
      <sheetData sheetId="12"/>
      <sheetData sheetId="13">
        <row r="9">
          <cell r="A9" t="str">
            <v>MOV-1</v>
          </cell>
          <cell r="B9" t="str">
            <v>CARGADOR FRONTAL 950 CATW=130 HP</v>
          </cell>
          <cell r="C9">
            <v>1</v>
          </cell>
          <cell r="D9" t="str">
            <v>HR</v>
          </cell>
          <cell r="E9">
            <v>1628.52</v>
          </cell>
        </row>
        <row r="15">
          <cell r="A15" t="str">
            <v>MOV-2</v>
          </cell>
          <cell r="B15" t="str">
            <v>TRACTOR D8K CAT 300 HP</v>
          </cell>
          <cell r="C15">
            <v>1</v>
          </cell>
          <cell r="D15" t="str">
            <v>HR</v>
          </cell>
          <cell r="E15">
            <v>3625.2</v>
          </cell>
        </row>
        <row r="21">
          <cell r="A21" t="str">
            <v>MOV-3</v>
          </cell>
          <cell r="B21" t="str">
            <v>TRACTOR D6D CAT 140HP</v>
          </cell>
          <cell r="C21">
            <v>1</v>
          </cell>
          <cell r="D21" t="str">
            <v>HR</v>
          </cell>
          <cell r="E21">
            <v>1747.56</v>
          </cell>
        </row>
        <row r="27">
          <cell r="A27" t="str">
            <v>MOV-4</v>
          </cell>
          <cell r="B27" t="str">
            <v>MOTONIVELADORA 12G 135HP</v>
          </cell>
          <cell r="C27">
            <v>1</v>
          </cell>
          <cell r="D27" t="str">
            <v>HR</v>
          </cell>
          <cell r="E27">
            <v>1661.0400000000002</v>
          </cell>
        </row>
        <row r="33">
          <cell r="A33" t="str">
            <v>MOV-5</v>
          </cell>
          <cell r="B33" t="str">
            <v>RODILLO VIBRADOR DYNAPAC CA-25, 125HP</v>
          </cell>
          <cell r="C33">
            <v>1</v>
          </cell>
          <cell r="D33" t="str">
            <v>HR</v>
          </cell>
          <cell r="E33">
            <v>1536.6</v>
          </cell>
        </row>
        <row r="39">
          <cell r="A39" t="str">
            <v>MOV-6</v>
          </cell>
          <cell r="B39" t="str">
            <v>RODILLO ESTATICO LISO GALION, 125HP</v>
          </cell>
          <cell r="C39">
            <v>1</v>
          </cell>
          <cell r="D39" t="str">
            <v>HR</v>
          </cell>
          <cell r="E39">
            <v>1389.1</v>
          </cell>
        </row>
        <row r="45">
          <cell r="A45" t="str">
            <v>MOV-7</v>
          </cell>
          <cell r="B45" t="str">
            <v>RETRO-EXCAVADORA 215 CAT 105HP</v>
          </cell>
          <cell r="C45">
            <v>1</v>
          </cell>
          <cell r="D45" t="str">
            <v>HR</v>
          </cell>
          <cell r="E45">
            <v>1401.12</v>
          </cell>
        </row>
        <row r="51">
          <cell r="A51" t="str">
            <v>MOV-8</v>
          </cell>
          <cell r="B51" t="str">
            <v>REGADO DE AGUA EN RELLENO COMPACTADO</v>
          </cell>
          <cell r="C51">
            <v>1</v>
          </cell>
          <cell r="D51" t="str">
            <v>M2</v>
          </cell>
          <cell r="E51">
            <v>0.44450000000000001</v>
          </cell>
        </row>
        <row r="61">
          <cell r="A61" t="str">
            <v>EXC-83</v>
          </cell>
          <cell r="B61" t="str">
            <v>LIMPIEZA, DESMONTE Y DESYERBE TRACTOR D8K (1HECT)</v>
          </cell>
          <cell r="C61">
            <v>1</v>
          </cell>
          <cell r="D61" t="str">
            <v>HECT</v>
          </cell>
          <cell r="E61">
            <v>14918.423039999998</v>
          </cell>
        </row>
        <row r="65">
          <cell r="A65" t="str">
            <v>EXC-84</v>
          </cell>
          <cell r="B65" t="str">
            <v>ESCARIFICACION DE SUPERFICIE</v>
          </cell>
          <cell r="C65">
            <v>1</v>
          </cell>
          <cell r="D65" t="str">
            <v>M2</v>
          </cell>
          <cell r="E65">
            <v>6.6441600000000012</v>
          </cell>
        </row>
        <row r="69">
          <cell r="A69" t="str">
            <v>EXC-85</v>
          </cell>
          <cell r="B69" t="str">
            <v>CARGUIO MATERIAL NO CLASIFICADO (M3E)</v>
          </cell>
          <cell r="C69">
            <v>1</v>
          </cell>
          <cell r="D69" t="str">
            <v>M3E</v>
          </cell>
          <cell r="E69">
            <v>22.473575999999998</v>
          </cell>
        </row>
        <row r="73">
          <cell r="A73" t="str">
            <v>EXC-86</v>
          </cell>
          <cell r="B73" t="str">
            <v>EXCAVACION DE MATERIAL NO CLASIFICADO CON TRACTOR D-6-D CAT. Y 60 MTS. ACARREO LIBRE</v>
          </cell>
          <cell r="C73">
            <v>1</v>
          </cell>
          <cell r="D73" t="str">
            <v>M3N</v>
          </cell>
          <cell r="E73">
            <v>22.019255999999999</v>
          </cell>
        </row>
        <row r="76">
          <cell r="A76" t="str">
            <v>EXC-87</v>
          </cell>
          <cell r="B76" t="str">
            <v>EXCAVACION DE MATERIAL NO CLASIFICADO CON SOBRE ACARREO (M3N) TRACTOR D-60</v>
          </cell>
          <cell r="C76">
            <v>1</v>
          </cell>
          <cell r="D76" t="str">
            <v>M3N</v>
          </cell>
          <cell r="E76">
            <v>54.611225999999995</v>
          </cell>
        </row>
        <row r="82">
          <cell r="A82" t="str">
            <v>EXC-88</v>
          </cell>
          <cell r="B82" t="str">
            <v>EXCAVACION DE MATERIAL NO CLASIFICADO CON RETROEXCAVADORA 215 CAT. (HP=105) (M3N)</v>
          </cell>
          <cell r="C82">
            <v>1</v>
          </cell>
          <cell r="D82" t="str">
            <v>M3N</v>
          </cell>
          <cell r="E82">
            <v>43.714943999999996</v>
          </cell>
        </row>
        <row r="86">
          <cell r="A86" t="str">
            <v>EXC-89</v>
          </cell>
          <cell r="B86" t="str">
            <v>EXCAVACION DE MATERIAL NO CLASIFICADO CON MOTONIVELADORA 12 G. Y 50 MTS. ACARREO LIBRE</v>
          </cell>
          <cell r="C86">
            <v>1</v>
          </cell>
          <cell r="D86" t="str">
            <v>M3N</v>
          </cell>
          <cell r="E86">
            <v>58.136400000000009</v>
          </cell>
        </row>
        <row r="90">
          <cell r="A90" t="str">
            <v>EXC-90</v>
          </cell>
          <cell r="B90" t="str">
            <v>EXCAVACION DE MATERIAL NO CLASIFICADO CON MOTONIVELADORA CON SOBREACARREO</v>
          </cell>
          <cell r="C90">
            <v>1</v>
          </cell>
          <cell r="D90" t="str">
            <v>M3N</v>
          </cell>
          <cell r="E90">
            <v>90.728370000000012</v>
          </cell>
        </row>
        <row r="96">
          <cell r="A96" t="str">
            <v>EXC-91</v>
          </cell>
          <cell r="B96" t="str">
            <v>EXCAVACION DE MATERIAL NO CLASIFICADO CON MOTONIVELADORA CON SOBREACARREO</v>
          </cell>
          <cell r="C96">
            <v>1</v>
          </cell>
          <cell r="D96" t="str">
            <v>M3C</v>
          </cell>
          <cell r="E96">
            <v>25.746120000000001</v>
          </cell>
        </row>
        <row r="100">
          <cell r="A100" t="str">
            <v>EXC-92</v>
          </cell>
          <cell r="B100" t="str">
            <v>COMPACTACION CON RODILLO VIBRADOR (DYNAPAC) CA-25CAPA DE 15 CMS.</v>
          </cell>
          <cell r="C100">
            <v>1</v>
          </cell>
          <cell r="D100" t="str">
            <v>M3C</v>
          </cell>
          <cell r="E100">
            <v>10.90986</v>
          </cell>
        </row>
        <row r="104">
          <cell r="A104" t="str">
            <v>EXC-93</v>
          </cell>
          <cell r="B104" t="str">
            <v>COMPACTACION CON RODILLO VIBRADOR (DYNAPAC) CA-25CAPA DE 20 CMS.</v>
          </cell>
          <cell r="C104">
            <v>1</v>
          </cell>
          <cell r="D104" t="str">
            <v>M3N</v>
          </cell>
          <cell r="E104">
            <v>9.6805799999999991</v>
          </cell>
        </row>
        <row r="108">
          <cell r="A108" t="str">
            <v>EXC-94</v>
          </cell>
          <cell r="B108" t="str">
            <v>REGADO, NIVELADO Y COMPACTADO (MATERIAL CLASIFICADO) (CAPA DE 20 CMS.)</v>
          </cell>
          <cell r="C108">
            <v>1</v>
          </cell>
          <cell r="D108" t="str">
            <v>M3C</v>
          </cell>
          <cell r="E108">
            <v>37.649199999999993</v>
          </cell>
        </row>
        <row r="114">
          <cell r="A114" t="str">
            <v>EXC-95</v>
          </cell>
          <cell r="B114" t="str">
            <v>REGADO, NIVELADO Y COMPACTADO (MATERIAL NO CLASIFICADO) (CAPA DE 20 CMS.)</v>
          </cell>
          <cell r="C114">
            <v>1</v>
          </cell>
          <cell r="D114" t="str">
            <v>M3C</v>
          </cell>
          <cell r="E114">
            <v>43.729199999999992</v>
          </cell>
        </row>
        <row r="119">
          <cell r="A119" t="str">
            <v>EXC-96</v>
          </cell>
          <cell r="B119" t="str">
            <v>REGADO, NIVELADO Y COMPACTADO (MATERIAL NO CLASIFICADO) (CAPA DE 15 CMS.)</v>
          </cell>
          <cell r="C119">
            <v>1</v>
          </cell>
          <cell r="D119" t="str">
            <v>M3C</v>
          </cell>
          <cell r="E119">
            <v>36.65598</v>
          </cell>
        </row>
        <row r="125">
          <cell r="A125" t="str">
            <v>EXC-97</v>
          </cell>
          <cell r="B125" t="str">
            <v>REGADO, NIVELADO Y COMPACTADO (MATERIAL NO CLASIFICADO) (CAPA DE 15 CMS.)</v>
          </cell>
          <cell r="C125">
            <v>1</v>
          </cell>
          <cell r="D125" t="str">
            <v>M3C</v>
          </cell>
          <cell r="E125">
            <v>42.735979999999998</v>
          </cell>
        </row>
        <row r="130">
          <cell r="A130" t="str">
            <v>EXC-98</v>
          </cell>
          <cell r="B130" t="str">
            <v>EXCAVACION DE MATERIAL DE PRESTAMO (INCLUYE DESPERDICIO DE UN 10%) (M3N)</v>
          </cell>
          <cell r="C130">
            <v>1</v>
          </cell>
          <cell r="D130" t="str">
            <v>M3N</v>
          </cell>
          <cell r="E130">
            <v>70.384848599999998</v>
          </cell>
        </row>
        <row r="136">
          <cell r="A136" t="str">
            <v>EXC-99</v>
          </cell>
          <cell r="B136" t="str">
            <v>EXCAVACION DE MATERIAL DE PRESTAMO (INCLUYE DESPERDICIO DE UN 10%) (M3N)</v>
          </cell>
          <cell r="C136">
            <v>1</v>
          </cell>
          <cell r="D136" t="str">
            <v>M3E</v>
          </cell>
          <cell r="E136">
            <v>37.770000000000003</v>
          </cell>
        </row>
        <row r="143">
          <cell r="A143" t="str">
            <v>EXC-100</v>
          </cell>
          <cell r="B143" t="str">
            <v>RECHEQUEO DE SUPERFICIE</v>
          </cell>
          <cell r="C143">
            <v>1</v>
          </cell>
          <cell r="D143" t="str">
            <v>M2</v>
          </cell>
          <cell r="E143">
            <v>5.9435191999999999</v>
          </cell>
        </row>
        <row r="149">
          <cell r="A149" t="str">
            <v>EXC-101</v>
          </cell>
          <cell r="B149" t="str">
            <v>CONSTRUCCION DE CUNETAS</v>
          </cell>
          <cell r="C149">
            <v>1</v>
          </cell>
          <cell r="D149" t="str">
            <v>ML</v>
          </cell>
          <cell r="E149">
            <v>9.8665776000000012</v>
          </cell>
        </row>
        <row r="153">
          <cell r="A153" t="str">
            <v>EXC-102</v>
          </cell>
          <cell r="B153" t="str">
            <v>EXCAVACION EN ROCA CON 60.00 MTS. CON ACARREO LIBRE</v>
          </cell>
          <cell r="C153">
            <v>1</v>
          </cell>
          <cell r="D153" t="str">
            <v>M3N</v>
          </cell>
          <cell r="E153">
            <v>90.63</v>
          </cell>
        </row>
        <row r="157">
          <cell r="A157" t="str">
            <v>EXC-103</v>
          </cell>
          <cell r="B157" t="str">
            <v>EXCAVACION EN ROCA CON SOBREACARREO</v>
          </cell>
          <cell r="C157">
            <v>1</v>
          </cell>
          <cell r="D157" t="str">
            <v>M3N</v>
          </cell>
          <cell r="E157">
            <v>130.6330064</v>
          </cell>
        </row>
        <row r="164">
          <cell r="A164" t="str">
            <v>EXC-104</v>
          </cell>
          <cell r="B164" t="str">
            <v>EXCAVACION PARA ESTRUCTURA CON RETROEXCAVADORA CASO 1</v>
          </cell>
          <cell r="C164">
            <v>1</v>
          </cell>
          <cell r="D164" t="str">
            <v>M3N</v>
          </cell>
          <cell r="E164">
            <v>48.214943999999996</v>
          </cell>
        </row>
        <row r="169">
          <cell r="A169" t="str">
            <v>EXC-105</v>
          </cell>
          <cell r="B169" t="str">
            <v>EXCAVACION EN ROCA CON SOBREACARREO</v>
          </cell>
          <cell r="C169">
            <v>1</v>
          </cell>
          <cell r="D169" t="str">
            <v>M3N</v>
          </cell>
          <cell r="E169">
            <v>76.306913999999992</v>
          </cell>
        </row>
        <row r="174">
          <cell r="A174" t="str">
            <v>EXC-106</v>
          </cell>
          <cell r="B174" t="str">
            <v>RIEGO DE IMPRIMACION 0.5 GLS./M2</v>
          </cell>
          <cell r="C174">
            <v>1</v>
          </cell>
          <cell r="D174" t="str">
            <v>M2</v>
          </cell>
          <cell r="E174">
            <v>42.690374300000002</v>
          </cell>
        </row>
        <row r="189">
          <cell r="A189" t="str">
            <v>EXC-107</v>
          </cell>
          <cell r="B189" t="str">
            <v>RIEGO IMPRIMACION DE 0.3 GLS./M2</v>
          </cell>
          <cell r="C189">
            <v>1</v>
          </cell>
          <cell r="D189" t="str">
            <v>M2</v>
          </cell>
          <cell r="E189">
            <v>36.104374300000003</v>
          </cell>
        </row>
        <row r="204">
          <cell r="A204" t="str">
            <v>EXC-108</v>
          </cell>
          <cell r="B204" t="str">
            <v>DOBLE RIEGO DE IMPRIMACION (0.8 GLS./M2)</v>
          </cell>
          <cell r="C204">
            <v>1</v>
          </cell>
          <cell r="D204" t="str">
            <v>M2</v>
          </cell>
          <cell r="E204">
            <v>78.794748600000005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MOV"/>
      <sheetName val="A-civil"/>
      <sheetName val="Alcant"/>
      <sheetName val="ZAPATA"/>
      <sheetName val="presup. alcant."/>
      <sheetName val="ANALISIS ALCANTARILLA"/>
      <sheetName val="CUB-01"/>
      <sheetName val="CUB-02"/>
      <sheetName val="MATERIALES"/>
      <sheetName val="ANALISIS HORMIGON"/>
      <sheetName val="soporte cub-02"/>
      <sheetName val="#¡REF"/>
      <sheetName val="ANALISIS STO DGO"/>
      <sheetName val="#REF"/>
      <sheetName val="Senalizacion"/>
      <sheetName val="Volumenes"/>
      <sheetName val="anal term"/>
      <sheetName val="Ana-Sanit."/>
      <sheetName val="Jornal"/>
      <sheetName val="Pu-Sanit."/>
      <sheetName val="PU-Elect."/>
      <sheetName val="Anal. horm."/>
      <sheetName val="M. O. exc."/>
      <sheetName val="Ana-elect."/>
      <sheetName val="Mat"/>
      <sheetName val="puertas"/>
      <sheetName val="GONZALO"/>
      <sheetName val="analisis unitarios"/>
    </sheetNames>
    <sheetDataSet>
      <sheetData sheetId="0"/>
      <sheetData sheetId="1">
        <row r="9">
          <cell r="A9" t="str">
            <v>MOV-1</v>
          </cell>
          <cell r="B9" t="str">
            <v>CARGADOR FRONTAL 950 CATW=130 HP</v>
          </cell>
          <cell r="C9">
            <v>1</v>
          </cell>
          <cell r="D9" t="str">
            <v>HR</v>
          </cell>
          <cell r="E9">
            <v>2417.59</v>
          </cell>
        </row>
        <row r="15">
          <cell r="A15" t="str">
            <v>MOV-2</v>
          </cell>
          <cell r="B15" t="str">
            <v>TRACTOR D8K CAT 300 HP</v>
          </cell>
          <cell r="C15">
            <v>1</v>
          </cell>
          <cell r="D15" t="str">
            <v>HR</v>
          </cell>
          <cell r="E15">
            <v>5152.43</v>
          </cell>
        </row>
        <row r="21">
          <cell r="A21" t="str">
            <v>MOV-3</v>
          </cell>
          <cell r="B21" t="str">
            <v>TRACTOR D6D CAT 140HP</v>
          </cell>
          <cell r="C21">
            <v>1</v>
          </cell>
          <cell r="D21" t="str">
            <v>HR</v>
          </cell>
          <cell r="E21">
            <v>2585.7400000000002</v>
          </cell>
        </row>
        <row r="27">
          <cell r="A27" t="str">
            <v>MOV-4</v>
          </cell>
          <cell r="B27" t="str">
            <v>MOTONIVELADORA 12G 135HP</v>
          </cell>
          <cell r="C27">
            <v>1</v>
          </cell>
          <cell r="D27" t="str">
            <v>HR</v>
          </cell>
          <cell r="E27">
            <v>2416.6999999999998</v>
          </cell>
        </row>
        <row r="33">
          <cell r="A33" t="str">
            <v>MOV-5</v>
          </cell>
          <cell r="B33" t="str">
            <v>RODILLO VIBRADOR DYNAPAC CA-25, 125HP</v>
          </cell>
          <cell r="C33">
            <v>1</v>
          </cell>
          <cell r="D33" t="str">
            <v>HR</v>
          </cell>
          <cell r="E33">
            <v>2233.1</v>
          </cell>
        </row>
        <row r="39">
          <cell r="A39" t="str">
            <v>MOV-6</v>
          </cell>
          <cell r="B39" t="str">
            <v>RODILLO ESTATICO LISO GALION, 125HP</v>
          </cell>
          <cell r="C39">
            <v>1</v>
          </cell>
          <cell r="D39" t="str">
            <v>HR</v>
          </cell>
          <cell r="E39">
            <v>2258.1</v>
          </cell>
        </row>
        <row r="45">
          <cell r="A45" t="str">
            <v>MOV-7</v>
          </cell>
          <cell r="B45" t="str">
            <v>RETRO-EXCAVADORA 215 CAT 105HP</v>
          </cell>
          <cell r="C45">
            <v>1</v>
          </cell>
          <cell r="D45" t="str">
            <v>HR</v>
          </cell>
          <cell r="E45">
            <v>1830</v>
          </cell>
        </row>
        <row r="51">
          <cell r="A51" t="str">
            <v>MOV-8</v>
          </cell>
          <cell r="B51" t="str">
            <v>REGADO DE AGUA EN RELLENO COMPACTADO</v>
          </cell>
          <cell r="C51">
            <v>1</v>
          </cell>
          <cell r="D51" t="str">
            <v>M2</v>
          </cell>
          <cell r="E51">
            <v>0.75120500000000001</v>
          </cell>
        </row>
        <row r="61">
          <cell r="A61" t="str">
            <v>EXC-83</v>
          </cell>
          <cell r="B61" t="str">
            <v>LIMPIEZA, DESMONTE Y DESYERBE TRACTOR D8K (1HECT)</v>
          </cell>
          <cell r="C61">
            <v>1</v>
          </cell>
          <cell r="D61" t="str">
            <v>HECT</v>
          </cell>
          <cell r="E61">
            <v>21203.279935999999</v>
          </cell>
        </row>
        <row r="65">
          <cell r="A65" t="str">
            <v>EXC-84</v>
          </cell>
          <cell r="B65" t="str">
            <v>ESCARIFICACION DE SUPERFICIE</v>
          </cell>
          <cell r="C65">
            <v>1</v>
          </cell>
          <cell r="D65" t="str">
            <v>M2</v>
          </cell>
          <cell r="E65">
            <v>9.6668000000000003</v>
          </cell>
        </row>
        <row r="69">
          <cell r="A69" t="str">
            <v>EXC-85</v>
          </cell>
          <cell r="B69" t="str">
            <v>CARGUIO MATERIAL NO CLASIFICADO (M3E)</v>
          </cell>
          <cell r="C69">
            <v>1</v>
          </cell>
          <cell r="D69" t="str">
            <v>M3E</v>
          </cell>
          <cell r="E69">
            <v>33.362742000000004</v>
          </cell>
        </row>
        <row r="73">
          <cell r="A73" t="str">
            <v>EXC-86</v>
          </cell>
          <cell r="B73" t="str">
            <v>EXCAVACION DE MATERIAL NO CLASIFICADO CON TRACTOR D-6-D CAT. Y 60 MTS. ACARREO LIBRE</v>
          </cell>
          <cell r="C73">
            <v>1</v>
          </cell>
          <cell r="D73" t="str">
            <v>M3N</v>
          </cell>
          <cell r="E73">
            <v>32.580324000000005</v>
          </cell>
        </row>
        <row r="76">
          <cell r="A76" t="str">
            <v>EXC-87</v>
          </cell>
          <cell r="B76" t="str">
            <v>EXCAVACION DE MATERIAL NO CLASIFICADO CON SOBRE ACARREO (M3N) TRACTOR D-60</v>
          </cell>
          <cell r="C76">
            <v>1</v>
          </cell>
          <cell r="D76" t="str">
            <v>M3N</v>
          </cell>
          <cell r="E76">
            <v>80.783751500000008</v>
          </cell>
        </row>
        <row r="82">
          <cell r="A82" t="str">
            <v>EXC-88</v>
          </cell>
          <cell r="B82" t="str">
            <v>EXCAVACION DE MATERIAL NO CLASIFICADO CON RETROEXCAVADORA 215 CAT. (HP=105) (M3N)</v>
          </cell>
          <cell r="C82">
            <v>1</v>
          </cell>
          <cell r="D82" t="str">
            <v>M3N</v>
          </cell>
          <cell r="E82">
            <v>57.095999999999997</v>
          </cell>
        </row>
        <row r="86">
          <cell r="A86" t="str">
            <v>EXC-89</v>
          </cell>
          <cell r="B86" t="str">
            <v>EXCAVACION DE MATERIAL NO CLASIFICADO CON MOTONIVELADORA 12 G. Y 50 MTS. ACARREO LIBRE</v>
          </cell>
          <cell r="C86">
            <v>1</v>
          </cell>
          <cell r="D86" t="str">
            <v>M3N</v>
          </cell>
          <cell r="E86">
            <v>84.584500000000006</v>
          </cell>
        </row>
        <row r="90">
          <cell r="A90" t="str">
            <v>EXC-90</v>
          </cell>
          <cell r="B90" t="str">
            <v>EXCAVACION DE MATERIAL NO CLASIFICADO CON MOTONIVELADORA CON SOBREACARREO</v>
          </cell>
          <cell r="C90">
            <v>1</v>
          </cell>
          <cell r="D90" t="str">
            <v>M3N</v>
          </cell>
          <cell r="E90">
            <v>132.78792750000002</v>
          </cell>
        </row>
        <row r="96">
          <cell r="A96" t="str">
            <v>EXC-91</v>
          </cell>
          <cell r="B96" t="str">
            <v>EXCAVACION DE MATERIAL NO CLASIFICADO CON MOTONIVELADORA CON SOBREACARREO</v>
          </cell>
          <cell r="C96">
            <v>1</v>
          </cell>
          <cell r="D96" t="str">
            <v>M3C</v>
          </cell>
          <cell r="E96">
            <v>37.458849999999998</v>
          </cell>
        </row>
        <row r="100">
          <cell r="A100" t="str">
            <v>EXC-92</v>
          </cell>
          <cell r="B100" t="str">
            <v>COMPACTACION CON RODILLO VIBRADOR (DYNAPAC) CA-25CAPA DE 15 CMS.</v>
          </cell>
          <cell r="C100">
            <v>1</v>
          </cell>
          <cell r="D100" t="str">
            <v>M3C</v>
          </cell>
          <cell r="E100">
            <v>15.85501</v>
          </cell>
        </row>
        <row r="104">
          <cell r="A104" t="str">
            <v>EXC-93</v>
          </cell>
          <cell r="B104" t="str">
            <v>COMPACTACION CON RODILLO VIBRADOR (DYNAPAC) CA-25CAPA DE 20 CMS.</v>
          </cell>
          <cell r="C104">
            <v>1</v>
          </cell>
          <cell r="D104" t="str">
            <v>M3N</v>
          </cell>
          <cell r="E104">
            <v>14.068529999999999</v>
          </cell>
        </row>
        <row r="108">
          <cell r="A108" t="str">
            <v>EXC-94</v>
          </cell>
          <cell r="B108" t="str">
            <v>REGADO, NIVELADO Y COMPACTADO (MATERIAL CLASIFICADO) (CAPA DE 20 CMS.)</v>
          </cell>
          <cell r="C108">
            <v>1</v>
          </cell>
          <cell r="D108" t="str">
            <v>M3C</v>
          </cell>
          <cell r="E108">
            <v>55.283404999999995</v>
          </cell>
        </row>
        <row r="114">
          <cell r="A114" t="str">
            <v>EXC-95</v>
          </cell>
          <cell r="B114" t="str">
            <v>REGADO, NIVELADO Y COMPACTADO (MATERIAL NO CLASIFICADO) (CAPA DE 20 CMS.)</v>
          </cell>
          <cell r="C114">
            <v>1</v>
          </cell>
          <cell r="D114" t="str">
            <v>M3C</v>
          </cell>
          <cell r="E114">
            <v>57.517804999999996</v>
          </cell>
        </row>
        <row r="119">
          <cell r="A119" t="str">
            <v>EXC-96</v>
          </cell>
          <cell r="B119" t="str">
            <v>REGADO, NIVELADO Y COMPACTADO (MATERIAL NO CLASIFICADO) (CAPA DE 15 CMS.)</v>
          </cell>
          <cell r="C119">
            <v>1</v>
          </cell>
          <cell r="D119" t="str">
            <v>M3C</v>
          </cell>
          <cell r="E119">
            <v>53.313859999999998</v>
          </cell>
        </row>
        <row r="125">
          <cell r="A125" t="str">
            <v>EXC-97</v>
          </cell>
          <cell r="B125" t="str">
            <v>REGADO, NIVELADO Y COMPACTADO (MATERIAL NO CLASIFICADO) (CAPA DE 15 CMS.)</v>
          </cell>
          <cell r="C125">
            <v>1</v>
          </cell>
          <cell r="D125" t="str">
            <v>M3C</v>
          </cell>
          <cell r="E125">
            <v>55.548259999999999</v>
          </cell>
        </row>
        <row r="130">
          <cell r="A130" t="str">
            <v>EXC-98</v>
          </cell>
          <cell r="B130" t="str">
            <v>EXCAVACION DE MATERIAL DE PRESTAMO (INCLUYE DESPERDICIO DE UN 10%) (M3N)</v>
          </cell>
          <cell r="C130">
            <v>1</v>
          </cell>
          <cell r="D130" t="str">
            <v>M3N</v>
          </cell>
          <cell r="E130">
            <v>114.68462665000003</v>
          </cell>
        </row>
        <row r="136">
          <cell r="A136" t="str">
            <v>EXC-99</v>
          </cell>
          <cell r="B136" t="str">
            <v>EXCAVACION DE MATERIAL DE PRESTAMO (INCLUYE DESPERDICIO DE UN 10%) (M3N)</v>
          </cell>
          <cell r="C136">
            <v>1</v>
          </cell>
          <cell r="D136" t="str">
            <v>M3E</v>
          </cell>
          <cell r="E136">
            <v>99.98</v>
          </cell>
        </row>
        <row r="143">
          <cell r="A143" t="str">
            <v>EXC-100</v>
          </cell>
          <cell r="B143" t="str">
            <v>RECHEQUEO DE SUPERFICIE</v>
          </cell>
          <cell r="C143">
            <v>1</v>
          </cell>
          <cell r="D143" t="str">
            <v>M2</v>
          </cell>
          <cell r="E143">
            <v>8.7492020000000004</v>
          </cell>
        </row>
        <row r="149">
          <cell r="A149" t="str">
            <v>EXC-101</v>
          </cell>
          <cell r="B149" t="str">
            <v>CONSTRUCCION DE CUNETAS</v>
          </cell>
          <cell r="C149">
            <v>1</v>
          </cell>
          <cell r="D149" t="str">
            <v>ML</v>
          </cell>
          <cell r="E149">
            <v>14.355198</v>
          </cell>
        </row>
        <row r="153">
          <cell r="A153" t="str">
            <v>EXC-102</v>
          </cell>
          <cell r="B153" t="str">
            <v>EXCAVACION EN ROCA CON 60.00 MTS. CON ACARREO LIBRE</v>
          </cell>
          <cell r="C153">
            <v>1</v>
          </cell>
          <cell r="D153" t="str">
            <v>M3N</v>
          </cell>
          <cell r="E153">
            <v>128.81075000000001</v>
          </cell>
        </row>
        <row r="157">
          <cell r="A157" t="str">
            <v>EXC-103</v>
          </cell>
          <cell r="B157" t="str">
            <v>EXCAVACION EN ROCA CON SOBREACARREO</v>
          </cell>
          <cell r="C157">
            <v>1</v>
          </cell>
          <cell r="D157" t="str">
            <v>M3N</v>
          </cell>
          <cell r="E157">
            <v>190.89058880000005</v>
          </cell>
        </row>
        <row r="164">
          <cell r="A164" t="str">
            <v>EXC-104</v>
          </cell>
          <cell r="B164" t="str">
            <v>EXCAVACION PARA ESTRUCTURA CON RETROEXCAVADORA CASO 1</v>
          </cell>
          <cell r="C164">
            <v>1</v>
          </cell>
          <cell r="D164" t="str">
            <v>M3N</v>
          </cell>
          <cell r="E164">
            <v>63.595999999999997</v>
          </cell>
        </row>
        <row r="169">
          <cell r="A169" t="str">
            <v>EXC-105</v>
          </cell>
          <cell r="B169" t="str">
            <v>EXCAVACION EN ROCA CON SOBREACARREO</v>
          </cell>
          <cell r="C169">
            <v>1</v>
          </cell>
          <cell r="D169" t="str">
            <v>M3N</v>
          </cell>
          <cell r="E169">
            <v>105.29942750000001</v>
          </cell>
        </row>
        <row r="174">
          <cell r="A174" t="str">
            <v>EXC-106</v>
          </cell>
          <cell r="B174" t="str">
            <v>RIEGO DE IMPRIMACION 0.5 GLS./M2</v>
          </cell>
          <cell r="C174">
            <v>1</v>
          </cell>
          <cell r="D174" t="str">
            <v>M2</v>
          </cell>
          <cell r="E174">
            <v>105.54524918999999</v>
          </cell>
        </row>
        <row r="189">
          <cell r="A189" t="str">
            <v>EXC-107</v>
          </cell>
          <cell r="B189" t="str">
            <v>RIEGO IMPRIMACION DE 0.3 GLS./M2</v>
          </cell>
          <cell r="C189">
            <v>1</v>
          </cell>
          <cell r="D189" t="str">
            <v>M2</v>
          </cell>
          <cell r="E189">
            <v>74.445249190000013</v>
          </cell>
        </row>
        <row r="204">
          <cell r="A204" t="str">
            <v>EXC-108</v>
          </cell>
          <cell r="B204" t="str">
            <v>DOBLE RIEGO DE IMPRIMACION (0.8 GLS./M2)</v>
          </cell>
          <cell r="C204">
            <v>1</v>
          </cell>
          <cell r="D204" t="str">
            <v>M2</v>
          </cell>
          <cell r="E204">
            <v>179.99049838000002</v>
          </cell>
        </row>
      </sheetData>
      <sheetData sheetId="2">
        <row r="13">
          <cell r="A13" t="str">
            <v>ALB-007</v>
          </cell>
          <cell r="B13" t="str">
            <v>Maestro de albañilería (MA)</v>
          </cell>
          <cell r="D13" t="str">
            <v>Día</v>
          </cell>
          <cell r="E13">
            <v>966</v>
          </cell>
          <cell r="F13">
            <v>0.14078674948240166</v>
          </cell>
          <cell r="G13">
            <v>830</v>
          </cell>
        </row>
        <row r="266">
          <cell r="A266" t="str">
            <v>ExC-003</v>
          </cell>
          <cell r="B266" t="str">
            <v>Ayudantes de Excavadores  (AEX)</v>
          </cell>
          <cell r="D266" t="str">
            <v>Día</v>
          </cell>
          <cell r="E266">
            <v>414</v>
          </cell>
          <cell r="F266">
            <v>0</v>
          </cell>
          <cell r="G266">
            <v>345</v>
          </cell>
        </row>
        <row r="267">
          <cell r="A267" t="str">
            <v>ExC-004</v>
          </cell>
          <cell r="B267" t="str">
            <v xml:space="preserve">Excavadores (EX) </v>
          </cell>
          <cell r="D267" t="str">
            <v>Día</v>
          </cell>
          <cell r="E267">
            <v>294</v>
          </cell>
          <cell r="F267">
            <v>0</v>
          </cell>
          <cell r="G267">
            <v>448</v>
          </cell>
        </row>
        <row r="1156">
          <cell r="A1156" t="str">
            <v>FAB-10</v>
          </cell>
          <cell r="B1156" t="str">
            <v>gravilla 3/4 @ 3/8"</v>
          </cell>
          <cell r="D1156" t="str">
            <v>m3</v>
          </cell>
          <cell r="E1156">
            <v>950</v>
          </cell>
          <cell r="G1156">
            <v>400</v>
          </cell>
        </row>
        <row r="1177">
          <cell r="A1177" t="str">
            <v>FAB-35</v>
          </cell>
          <cell r="B1177" t="str">
            <v>GRANZON-HAINA (costo en PLANTA)</v>
          </cell>
          <cell r="D1177" t="str">
            <v>m3E</v>
          </cell>
          <cell r="E1177">
            <v>39</v>
          </cell>
          <cell r="G1177">
            <v>30</v>
          </cell>
        </row>
        <row r="1423">
          <cell r="A1423" t="str">
            <v>FER-355</v>
          </cell>
          <cell r="B1423" t="str">
            <v>ESCOBILLONES</v>
          </cell>
          <cell r="D1423" t="str">
            <v>UD</v>
          </cell>
          <cell r="E1423">
            <v>194.35</v>
          </cell>
          <cell r="G1423">
            <v>149.5</v>
          </cell>
        </row>
        <row r="1921">
          <cell r="A1921" t="str">
            <v>COT-302</v>
          </cell>
          <cell r="B1921" t="str">
            <v>ALQUILER de bomba de agua</v>
          </cell>
          <cell r="D1921" t="str">
            <v>HR</v>
          </cell>
          <cell r="E1921">
            <v>84.5</v>
          </cell>
          <cell r="G1921">
            <v>65</v>
          </cell>
        </row>
        <row r="1938">
          <cell r="A1938" t="str">
            <v>COT-360</v>
          </cell>
          <cell r="B1938" t="str">
            <v>CAMION de agua</v>
          </cell>
          <cell r="D1938" t="str">
            <v>UD</v>
          </cell>
          <cell r="E1938">
            <v>591.5</v>
          </cell>
          <cell r="G1938">
            <v>455</v>
          </cell>
        </row>
        <row r="1939">
          <cell r="A1939" t="str">
            <v>COT-361</v>
          </cell>
          <cell r="B1939" t="str">
            <v>CAMION DISTRIBUIDOR RC-2</v>
          </cell>
          <cell r="D1939" t="str">
            <v>UD</v>
          </cell>
          <cell r="E1939">
            <v>8450</v>
          </cell>
          <cell r="G1939">
            <v>6500</v>
          </cell>
        </row>
        <row r="1940">
          <cell r="A1940" t="str">
            <v>COT-364</v>
          </cell>
          <cell r="B1940" t="str">
            <v>CAMION VOLTEO</v>
          </cell>
          <cell r="D1940" t="str">
            <v>HR</v>
          </cell>
          <cell r="E1940">
            <v>169</v>
          </cell>
          <cell r="G1940">
            <v>130</v>
          </cell>
        </row>
        <row r="1946">
          <cell r="A1946" t="str">
            <v>OTR-15</v>
          </cell>
          <cell r="B1946" t="str">
            <v>gasoil</v>
          </cell>
          <cell r="D1946" t="str">
            <v>GLS</v>
          </cell>
          <cell r="E1946">
            <v>125</v>
          </cell>
          <cell r="G1946">
            <v>50.4</v>
          </cell>
        </row>
        <row r="1952">
          <cell r="A1952" t="str">
            <v>OTR-29</v>
          </cell>
          <cell r="B1952" t="str">
            <v>kerosene</v>
          </cell>
          <cell r="D1952" t="str">
            <v>GLS</v>
          </cell>
          <cell r="E1952">
            <v>155</v>
          </cell>
          <cell r="G1952">
            <v>65</v>
          </cell>
        </row>
        <row r="1953">
          <cell r="A1953" t="str">
            <v>OTR-30</v>
          </cell>
          <cell r="B1953" t="str">
            <v>RC-2</v>
          </cell>
          <cell r="D1953" t="str">
            <v>GLS</v>
          </cell>
          <cell r="E1953">
            <v>140</v>
          </cell>
          <cell r="G1953">
            <v>19.75</v>
          </cell>
        </row>
        <row r="1959">
          <cell r="A1959" t="str">
            <v>EQU-5</v>
          </cell>
          <cell r="B1959" t="str">
            <v>tractor D8K CATERPILLAR</v>
          </cell>
          <cell r="D1959" t="str">
            <v>HR</v>
          </cell>
          <cell r="E1959">
            <v>3352.43</v>
          </cell>
          <cell r="G1959">
            <v>1877.37</v>
          </cell>
        </row>
        <row r="1967">
          <cell r="A1967" t="str">
            <v>EQU-12</v>
          </cell>
          <cell r="B1967" t="str">
            <v>tractor D6D CATERPILLAR</v>
          </cell>
          <cell r="D1967" t="str">
            <v>HR</v>
          </cell>
          <cell r="E1967">
            <v>1745.74</v>
          </cell>
          <cell r="G1967">
            <v>977.61</v>
          </cell>
        </row>
        <row r="1973">
          <cell r="A1973" t="str">
            <v>EQU-18</v>
          </cell>
          <cell r="B1973" t="str">
            <v>motoniveladora 12 G CATERPILLAR</v>
          </cell>
          <cell r="D1973" t="str">
            <v>HR</v>
          </cell>
          <cell r="E1973">
            <v>1606.7</v>
          </cell>
          <cell r="G1973">
            <v>899.75</v>
          </cell>
        </row>
        <row r="1980">
          <cell r="A1980" t="str">
            <v>EQU-25</v>
          </cell>
          <cell r="B1980" t="str">
            <v>retro-excavadora 225 CATERPILLAR</v>
          </cell>
          <cell r="D1980" t="str">
            <v>HR</v>
          </cell>
          <cell r="E1980">
            <v>2209.21</v>
          </cell>
          <cell r="G1980">
            <v>1237.1500000000001</v>
          </cell>
        </row>
        <row r="1982">
          <cell r="A1982" t="str">
            <v>EQU-27</v>
          </cell>
          <cell r="B1982" t="str">
            <v>retro-excavadora 215 CATERPILLAR</v>
          </cell>
          <cell r="D1982" t="str">
            <v>HR</v>
          </cell>
          <cell r="E1982">
            <v>830.46</v>
          </cell>
          <cell r="G1982">
            <v>638.82000000000005</v>
          </cell>
        </row>
        <row r="1991">
          <cell r="A1991" t="str">
            <v>EQU-36</v>
          </cell>
          <cell r="B1991" t="str">
            <v>compactadores y rodillos estáticos liso GALION</v>
          </cell>
          <cell r="D1991" t="str">
            <v>HR</v>
          </cell>
          <cell r="E1991">
            <v>1483.1</v>
          </cell>
          <cell r="G1991">
            <v>351</v>
          </cell>
        </row>
        <row r="1993">
          <cell r="A1993" t="str">
            <v>EQU-38</v>
          </cell>
          <cell r="B1993" t="str">
            <v>rodillos vibradores CA-25 DyNAPAC</v>
          </cell>
          <cell r="D1993" t="str">
            <v>HR</v>
          </cell>
          <cell r="E1993">
            <v>1483.1</v>
          </cell>
          <cell r="G1993">
            <v>589.67999999999995</v>
          </cell>
        </row>
        <row r="2004">
          <cell r="A2004" t="str">
            <v>EQU-49</v>
          </cell>
          <cell r="B2004" t="str">
            <v>cargadores frontales 950 CATERPILLAR</v>
          </cell>
          <cell r="D2004" t="str">
            <v>HR</v>
          </cell>
          <cell r="E2004">
            <v>1637.59</v>
          </cell>
          <cell r="G2004">
            <v>652.86</v>
          </cell>
        </row>
        <row r="2008">
          <cell r="A2008" t="str">
            <v>EQU-53</v>
          </cell>
          <cell r="B2008" t="str">
            <v>cargadores frontales 920 CATERPILLAR</v>
          </cell>
          <cell r="D2008" t="str">
            <v>HR</v>
          </cell>
          <cell r="E2008">
            <v>1220.47</v>
          </cell>
          <cell r="G2008">
            <v>484.38</v>
          </cell>
        </row>
        <row r="2024">
          <cell r="A2024" t="str">
            <v>ACA-1</v>
          </cell>
          <cell r="B2024" t="str">
            <v>arranque materiales blancos</v>
          </cell>
          <cell r="D2024" t="str">
            <v>m3E</v>
          </cell>
          <cell r="E2024">
            <v>5.2</v>
          </cell>
          <cell r="G2024">
            <v>4.68</v>
          </cell>
        </row>
        <row r="2025">
          <cell r="A2025" t="str">
            <v>ACA-2</v>
          </cell>
          <cell r="B2025" t="str">
            <v>acarreo relleno</v>
          </cell>
          <cell r="D2025" t="str">
            <v>m3E/KM</v>
          </cell>
          <cell r="E2025">
            <v>5.78</v>
          </cell>
          <cell r="G2025">
            <v>3.25</v>
          </cell>
        </row>
        <row r="2029">
          <cell r="A2029" t="str">
            <v>ACA-6</v>
          </cell>
          <cell r="B2029" t="str">
            <v>derecho de mina</v>
          </cell>
          <cell r="D2029" t="str">
            <v>m3E</v>
          </cell>
          <cell r="E2029">
            <v>13</v>
          </cell>
          <cell r="G2029">
            <v>6.5</v>
          </cell>
        </row>
        <row r="2030">
          <cell r="A2030" t="str">
            <v>ACA-7</v>
          </cell>
          <cell r="B2030" t="str">
            <v>peaje</v>
          </cell>
          <cell r="D2030" t="str">
            <v>m3E</v>
          </cell>
          <cell r="E2030">
            <v>50</v>
          </cell>
          <cell r="G2030">
            <v>2.1709999999999998</v>
          </cell>
        </row>
      </sheetData>
      <sheetData sheetId="3"/>
      <sheetData sheetId="4">
        <row r="1146">
          <cell r="C1146" t="str">
            <v>Hormigón 180 KG/cms2 (1:2:4)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Estado Financiero"/>
      <sheetName val="Resumen"/>
      <sheetName val="Cubicación"/>
      <sheetName val="Pagos"/>
      <sheetName val="Res-Financiero"/>
      <sheetName val="A"/>
      <sheetName val="Senalizacion"/>
      <sheetName val="Precios"/>
      <sheetName val="LISTADO MATER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Listado Equipos a utilizar"/>
      <sheetName val="Analisis de Precios Unitarios"/>
      <sheetName val="Hoja3"/>
      <sheetName val="Insumos"/>
      <sheetName val="Materiales"/>
    </sheetNames>
    <sheetDataSet>
      <sheetData sheetId="0" refreshError="1"/>
      <sheetData sheetId="1">
        <row r="11">
          <cell r="I11">
            <v>1863.7719999999999</v>
          </cell>
        </row>
        <row r="12">
          <cell r="I12">
            <v>1720.396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ficio A"/>
      <sheetName val="Edificio D"/>
      <sheetName val="Edicio c"/>
      <sheetName val="electr.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A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139">
          <cell r="F1139">
            <v>14642.429999999998</v>
          </cell>
        </row>
        <row r="1325">
          <cell r="F1325">
            <v>586.05000000000007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T SFM-NAGUA2004"/>
      <sheetName val="SFM-NAGUA"/>
      <sheetName val="ANALISIS"/>
      <sheetName val="Acarreos "/>
      <sheetName val="COMPRESOR "/>
      <sheetName val="EQUIPOS"/>
      <sheetName val="MATERIALES "/>
      <sheetName val="MANO DE OBRA"/>
      <sheetName val="ingenieria"/>
      <sheetName val="MANT.TRANSITO"/>
      <sheetName val="CAMPAMENTO2"/>
    </sheetNames>
    <sheetDataSet>
      <sheetData sheetId="0" refreshError="1"/>
      <sheetData sheetId="1" refreshError="1"/>
      <sheetData sheetId="2">
        <row r="401">
          <cell r="H401">
            <v>759.51</v>
          </cell>
        </row>
        <row r="416">
          <cell r="H416">
            <v>477.29</v>
          </cell>
        </row>
        <row r="441">
          <cell r="H441">
            <v>98.45</v>
          </cell>
        </row>
        <row r="455">
          <cell r="H455">
            <v>11.78</v>
          </cell>
        </row>
        <row r="722">
          <cell r="H722">
            <v>581.02299999999991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>
        <row r="21">
          <cell r="K21">
            <v>105458.51430283062</v>
          </cell>
        </row>
      </sheetData>
      <sheetData sheetId="9">
        <row r="27">
          <cell r="H27">
            <v>201019.62</v>
          </cell>
        </row>
      </sheetData>
      <sheetData sheetId="10">
        <row r="28">
          <cell r="G28">
            <v>137856.20000000001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álisis"/>
      <sheetName val="Detalle Acero"/>
      <sheetName val="Villas (Platea)"/>
      <sheetName val="Villa Zona 1"/>
      <sheetName val="Villa Zona 2"/>
      <sheetName val="Cocina "/>
      <sheetName val="Lavandería"/>
      <sheetName val="Comedor"/>
      <sheetName val="Area Noble"/>
      <sheetName val="Administración"/>
      <sheetName val="Espectáculos"/>
      <sheetName val="Exterior A. N."/>
      <sheetName val="Exteriores Gral."/>
      <sheetName val="Prelim.Fase I"/>
      <sheetName val="Prelim.A.N."/>
      <sheetName val="Resumen"/>
    </sheetNames>
    <sheetDataSet>
      <sheetData sheetId="0">
        <row r="16">
          <cell r="E16">
            <v>320</v>
          </cell>
        </row>
      </sheetData>
      <sheetData sheetId="1" refreshError="1"/>
      <sheetData sheetId="2">
        <row r="26">
          <cell r="D26">
            <v>177.75200000000001</v>
          </cell>
          <cell r="F26">
            <v>28.836999999999996</v>
          </cell>
          <cell r="H26">
            <v>0.55119999999999991</v>
          </cell>
          <cell r="L26">
            <v>1.5490799999999998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álisis de Precios"/>
      <sheetName val="Presupuesto Nave 1"/>
      <sheetName val="Presupuesto Nave 2"/>
      <sheetName val="Cantidades Nave 1"/>
      <sheetName val="Cantidades Nave 2"/>
      <sheetName val="Mano de Obra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isis"/>
      <sheetName val="Anal. horm."/>
      <sheetName val="Volumenes"/>
      <sheetName val="Trabajos Generales"/>
      <sheetName val="Detalle Acero"/>
      <sheetName val="COSTO INDIRECTO"/>
      <sheetName val="OPERADORES EQUIPOS"/>
      <sheetName val="HORM. Y MORTEROS."/>
      <sheetName val="SALARIOS"/>
      <sheetName val="INS"/>
    </sheetNames>
    <sheetDataSet>
      <sheetData sheetId="0" refreshError="1">
        <row r="6">
          <cell r="B6" t="str">
            <v>Acero 1/2" (  Grado 40  )</v>
          </cell>
          <cell r="C6" t="str">
            <v>QQ</v>
          </cell>
          <cell r="D6">
            <v>275</v>
          </cell>
        </row>
        <row r="7">
          <cell r="B7" t="str">
            <v>Acero 1/4"  (  Grado 40  )</v>
          </cell>
          <cell r="C7" t="str">
            <v>QQ</v>
          </cell>
          <cell r="D7">
            <v>270</v>
          </cell>
        </row>
        <row r="8">
          <cell r="B8" t="str">
            <v>Acero 3/4"-1" (  Grado 40  )</v>
          </cell>
          <cell r="C8" t="str">
            <v>QQ</v>
          </cell>
          <cell r="D8">
            <v>395</v>
          </cell>
        </row>
        <row r="9">
          <cell r="B9" t="str">
            <v>Acero 3/8"  (  Grado 40  )</v>
          </cell>
          <cell r="C9" t="str">
            <v>QQ</v>
          </cell>
          <cell r="D9">
            <v>275</v>
          </cell>
        </row>
        <row r="13">
          <cell r="B13" t="str">
            <v>Cascajo Limpio</v>
          </cell>
          <cell r="C13" t="str">
            <v>M3</v>
          </cell>
          <cell r="D13">
            <v>150</v>
          </cell>
        </row>
        <row r="14">
          <cell r="B14" t="str">
            <v>Arena Triturada y Lavada ( especial para hormigones )</v>
          </cell>
          <cell r="C14" t="str">
            <v>M3</v>
          </cell>
          <cell r="D14">
            <v>250</v>
          </cell>
        </row>
        <row r="16">
          <cell r="B16" t="str">
            <v>Arena Gruesa Lavada</v>
          </cell>
          <cell r="C16" t="str">
            <v>M3</v>
          </cell>
          <cell r="D16">
            <v>250</v>
          </cell>
        </row>
        <row r="17">
          <cell r="B17" t="str">
            <v>Arena Fina</v>
          </cell>
          <cell r="C17" t="str">
            <v>M3</v>
          </cell>
          <cell r="D17">
            <v>350</v>
          </cell>
        </row>
        <row r="20">
          <cell r="B20" t="str">
            <v>Alambre No. 18</v>
          </cell>
          <cell r="C20" t="str">
            <v>LBS</v>
          </cell>
          <cell r="D20">
            <v>8</v>
          </cell>
        </row>
        <row r="21">
          <cell r="B21" t="str">
            <v xml:space="preserve">Bloques de 4" </v>
          </cell>
          <cell r="C21" t="str">
            <v>UD</v>
          </cell>
          <cell r="D21">
            <v>7.62</v>
          </cell>
        </row>
        <row r="22">
          <cell r="B22" t="str">
            <v>Bloques de 6"</v>
          </cell>
          <cell r="C22" t="str">
            <v>UD</v>
          </cell>
          <cell r="D22">
            <v>9.52</v>
          </cell>
        </row>
        <row r="23">
          <cell r="B23" t="str">
            <v xml:space="preserve">Bloques de 8" </v>
          </cell>
          <cell r="C23" t="str">
            <v>UD</v>
          </cell>
          <cell r="D23">
            <v>12.48</v>
          </cell>
        </row>
        <row r="25">
          <cell r="B25" t="str">
            <v>Andamios (  0.25 planchas plywood / 10 usos  )</v>
          </cell>
          <cell r="C25" t="str">
            <v>UD</v>
          </cell>
          <cell r="D25">
            <v>515</v>
          </cell>
        </row>
        <row r="26">
          <cell r="B26" t="str">
            <v>Baldosas Granito 40x40 (incluye transporte e ITBI )</v>
          </cell>
          <cell r="C26" t="str">
            <v>UD</v>
          </cell>
          <cell r="D26">
            <v>64.8</v>
          </cell>
        </row>
        <row r="27">
          <cell r="B27" t="str">
            <v>Bote de Material</v>
          </cell>
          <cell r="C27" t="str">
            <v>M3</v>
          </cell>
          <cell r="D27">
            <v>80</v>
          </cell>
        </row>
        <row r="29">
          <cell r="B29" t="str">
            <v>Cal Pomier (  50 Lbs.  )</v>
          </cell>
          <cell r="C29" t="str">
            <v>FDA</v>
          </cell>
          <cell r="D29">
            <v>68.989999999999995</v>
          </cell>
        </row>
        <row r="32">
          <cell r="B32" t="str">
            <v>Cemento Blanco</v>
          </cell>
          <cell r="C32" t="str">
            <v>FDA</v>
          </cell>
          <cell r="D32">
            <v>209</v>
          </cell>
        </row>
        <row r="34">
          <cell r="B34" t="str">
            <v>Cerámica Italiana Pared</v>
          </cell>
          <cell r="C34" t="str">
            <v>M2</v>
          </cell>
          <cell r="D34">
            <v>450</v>
          </cell>
        </row>
        <row r="35">
          <cell r="B35" t="str">
            <v>Cerámica 30x30 Pared (Cerarte)</v>
          </cell>
          <cell r="C35" t="str">
            <v>UD</v>
          </cell>
          <cell r="D35">
            <v>36</v>
          </cell>
        </row>
        <row r="42">
          <cell r="B42" t="str">
            <v>Zócalo de Cerámica de 30</v>
          </cell>
          <cell r="C42" t="str">
            <v>UD</v>
          </cell>
          <cell r="D42">
            <v>6.15</v>
          </cell>
        </row>
        <row r="44">
          <cell r="B44" t="str">
            <v>Listelos de 20 Cms en Baños</v>
          </cell>
          <cell r="C44" t="str">
            <v>UD</v>
          </cell>
          <cell r="D44">
            <v>35</v>
          </cell>
        </row>
        <row r="46">
          <cell r="B46" t="str">
            <v>Chazos (  Corte  )</v>
          </cell>
          <cell r="C46" t="str">
            <v>UD</v>
          </cell>
          <cell r="D46">
            <v>2.5</v>
          </cell>
        </row>
        <row r="47">
          <cell r="B47" t="str">
            <v>Clavos Corrientes</v>
          </cell>
          <cell r="C47" t="str">
            <v>LBS</v>
          </cell>
          <cell r="D47">
            <v>6.15</v>
          </cell>
        </row>
        <row r="50">
          <cell r="B50" t="str">
            <v>Derretido Blanco</v>
          </cell>
          <cell r="C50" t="str">
            <v>FDA</v>
          </cell>
          <cell r="D50">
            <v>175</v>
          </cell>
        </row>
        <row r="69">
          <cell r="B69" t="str">
            <v>Hilo de Nylon</v>
          </cell>
          <cell r="C69" t="str">
            <v>UD</v>
          </cell>
          <cell r="D69">
            <v>63</v>
          </cell>
        </row>
        <row r="70">
          <cell r="B70" t="str">
            <v>Hormigón Industrial 180 Kg/cm2 (Inclute ITBIS y Vaciado con Bomba)</v>
          </cell>
          <cell r="C70" t="str">
            <v>M3</v>
          </cell>
          <cell r="D70">
            <v>1430.74</v>
          </cell>
        </row>
        <row r="71">
          <cell r="B71" t="str">
            <v>Hormigón Industrial 210 Kg/cm2 (Incluye ITBIS y Vaciado Con Bomba)</v>
          </cell>
          <cell r="C71" t="str">
            <v>M3</v>
          </cell>
          <cell r="D71">
            <v>1918.8</v>
          </cell>
        </row>
        <row r="75">
          <cell r="B75" t="str">
            <v>Pino Bruto Americano</v>
          </cell>
          <cell r="C75" t="str">
            <v>P2</v>
          </cell>
          <cell r="D75">
            <v>17.8</v>
          </cell>
        </row>
        <row r="76">
          <cell r="B76" t="str">
            <v>Regla para Pañete (  Preparada  )</v>
          </cell>
          <cell r="C76" t="str">
            <v>P2</v>
          </cell>
          <cell r="D76">
            <v>35</v>
          </cell>
        </row>
        <row r="77">
          <cell r="B77" t="str">
            <v>M/O Quintal Trabajado</v>
          </cell>
          <cell r="C77" t="str">
            <v>QQ</v>
          </cell>
          <cell r="D77">
            <v>55</v>
          </cell>
        </row>
        <row r="78">
          <cell r="B78" t="str">
            <v>M/O Armadura Columna</v>
          </cell>
          <cell r="C78" t="str">
            <v>ML</v>
          </cell>
          <cell r="D78">
            <v>20</v>
          </cell>
        </row>
        <row r="79">
          <cell r="B79" t="str">
            <v>M/O Armadura Dintel y Viga</v>
          </cell>
          <cell r="C79" t="str">
            <v>ML</v>
          </cell>
          <cell r="D79">
            <v>20</v>
          </cell>
        </row>
        <row r="81">
          <cell r="B81" t="str">
            <v>M/O Envarillado de Escalera</v>
          </cell>
          <cell r="C81" t="str">
            <v>UD</v>
          </cell>
          <cell r="D81">
            <v>700</v>
          </cell>
        </row>
        <row r="82">
          <cell r="B82" t="str">
            <v>M/O Subida de Acero para Losa</v>
          </cell>
          <cell r="C82" t="str">
            <v>QQ</v>
          </cell>
          <cell r="D82">
            <v>9.4</v>
          </cell>
        </row>
        <row r="83">
          <cell r="B83" t="str">
            <v>M/O Fino de Techo Inclinado</v>
          </cell>
          <cell r="C83" t="str">
            <v>M2</v>
          </cell>
          <cell r="D83">
            <v>35</v>
          </cell>
        </row>
        <row r="84">
          <cell r="B84" t="str">
            <v>M/O Fino de Techo Plano</v>
          </cell>
          <cell r="C84" t="str">
            <v>M2</v>
          </cell>
          <cell r="D84">
            <v>30</v>
          </cell>
        </row>
        <row r="85">
          <cell r="B85" t="str">
            <v>M/O Goteros Colgantes</v>
          </cell>
          <cell r="C85" t="str">
            <v>ML</v>
          </cell>
          <cell r="D85">
            <v>29.62</v>
          </cell>
        </row>
        <row r="86">
          <cell r="B86" t="str">
            <v>M/O Llenado de huecos</v>
          </cell>
          <cell r="C86" t="str">
            <v>UD</v>
          </cell>
          <cell r="D86">
            <v>0.33</v>
          </cell>
        </row>
        <row r="87">
          <cell r="B87" t="str">
            <v>M/O Maestro</v>
          </cell>
          <cell r="C87" t="str">
            <v>DIA</v>
          </cell>
          <cell r="D87">
            <v>500</v>
          </cell>
        </row>
        <row r="88">
          <cell r="B88" t="str">
            <v>M/O Obrero Ligado</v>
          </cell>
          <cell r="C88" t="str">
            <v>DIA</v>
          </cell>
          <cell r="D88">
            <v>125</v>
          </cell>
        </row>
        <row r="91">
          <cell r="B91" t="str">
            <v>M/O Pañete Maestreado Exterior</v>
          </cell>
          <cell r="C91" t="str">
            <v>M2</v>
          </cell>
          <cell r="D91">
            <v>28</v>
          </cell>
        </row>
        <row r="92">
          <cell r="B92" t="str">
            <v>M/O Pañete Maestreado Interior</v>
          </cell>
          <cell r="C92" t="str">
            <v>M2</v>
          </cell>
          <cell r="D92">
            <v>28</v>
          </cell>
        </row>
        <row r="94">
          <cell r="B94" t="str">
            <v>M/O Preparación del Terreno</v>
          </cell>
          <cell r="C94" t="str">
            <v>M2</v>
          </cell>
          <cell r="D94">
            <v>9.6999999999999993</v>
          </cell>
        </row>
        <row r="95">
          <cell r="B95" t="str">
            <v>M/O Subida de Materiales</v>
          </cell>
          <cell r="C95" t="str">
            <v>M3</v>
          </cell>
          <cell r="D95">
            <v>188.27</v>
          </cell>
        </row>
        <row r="96">
          <cell r="B96" t="str">
            <v>M/O Carpintero 2da. Categoría</v>
          </cell>
          <cell r="C96" t="str">
            <v>DIA</v>
          </cell>
          <cell r="D96">
            <v>300</v>
          </cell>
        </row>
        <row r="98">
          <cell r="B98" t="str">
            <v>M/O Zabaletas</v>
          </cell>
          <cell r="C98" t="str">
            <v>ML</v>
          </cell>
          <cell r="D98">
            <v>25</v>
          </cell>
        </row>
        <row r="99">
          <cell r="B99" t="str">
            <v>M/O Cantos</v>
          </cell>
          <cell r="C99" t="str">
            <v>ML</v>
          </cell>
          <cell r="D99">
            <v>13</v>
          </cell>
        </row>
        <row r="102">
          <cell r="B102" t="str">
            <v>M/O Cerámica Italiana en Pared</v>
          </cell>
          <cell r="C102" t="str">
            <v>M2</v>
          </cell>
          <cell r="D102">
            <v>76.319999999999993</v>
          </cell>
        </row>
        <row r="104">
          <cell r="B104" t="str">
            <v>M/O Colocación Adoquines</v>
          </cell>
          <cell r="C104" t="str">
            <v>M2</v>
          </cell>
          <cell r="D104">
            <v>19.77</v>
          </cell>
        </row>
        <row r="105">
          <cell r="B105" t="str">
            <v>M/O Colocación de Bloques de 4"</v>
          </cell>
          <cell r="C105" t="str">
            <v>UD</v>
          </cell>
          <cell r="D105">
            <v>3.75</v>
          </cell>
        </row>
        <row r="106">
          <cell r="B106" t="str">
            <v>M/O Colocación de Bloques de 6"</v>
          </cell>
          <cell r="C106" t="str">
            <v>UD</v>
          </cell>
          <cell r="D106">
            <v>3.75</v>
          </cell>
        </row>
        <row r="107">
          <cell r="B107" t="str">
            <v>M/O Colocación de Bloques de 8"</v>
          </cell>
          <cell r="C107" t="str">
            <v>UD</v>
          </cell>
          <cell r="D107">
            <v>4</v>
          </cell>
        </row>
        <row r="108">
          <cell r="B108" t="str">
            <v xml:space="preserve">M/O Colocación Piso Cerámica Criolla </v>
          </cell>
          <cell r="C108" t="str">
            <v>M2</v>
          </cell>
          <cell r="D108">
            <v>90</v>
          </cell>
        </row>
        <row r="111">
          <cell r="B111" t="str">
            <v>M/O Colocación Piso de Granito 40 X 40</v>
          </cell>
          <cell r="C111" t="str">
            <v>M2</v>
          </cell>
          <cell r="D111">
            <v>53.18</v>
          </cell>
        </row>
        <row r="113">
          <cell r="B113" t="str">
            <v>M/O Colocación Zócalos de Cerámica</v>
          </cell>
          <cell r="C113" t="str">
            <v>ML</v>
          </cell>
          <cell r="D113">
            <v>15</v>
          </cell>
        </row>
        <row r="114">
          <cell r="B114" t="str">
            <v>M/O Colocación Listelos</v>
          </cell>
          <cell r="C114" t="str">
            <v>ML</v>
          </cell>
          <cell r="D114">
            <v>15</v>
          </cell>
        </row>
        <row r="115">
          <cell r="B115" t="str">
            <v>M/O Confección de Andamios</v>
          </cell>
          <cell r="C115" t="str">
            <v>DIA</v>
          </cell>
          <cell r="D115">
            <v>300</v>
          </cell>
        </row>
        <row r="116">
          <cell r="B116" t="str">
            <v>M/O Construcción Acera Frotada y Violinada</v>
          </cell>
          <cell r="C116" t="str">
            <v>M2</v>
          </cell>
          <cell r="D116">
            <v>25</v>
          </cell>
        </row>
        <row r="119">
          <cell r="B119" t="str">
            <v>M/O Corte y Amarre de Varilla</v>
          </cell>
          <cell r="C119" t="str">
            <v>UD</v>
          </cell>
          <cell r="D119">
            <v>0.25</v>
          </cell>
        </row>
        <row r="120">
          <cell r="B120" t="str">
            <v>M/O Elaboración Cámara Inspección</v>
          </cell>
          <cell r="C120" t="str">
            <v>UD</v>
          </cell>
          <cell r="D120">
            <v>365</v>
          </cell>
        </row>
        <row r="121">
          <cell r="B121" t="str">
            <v xml:space="preserve">M/O Elaboración Trampa de Grasa  </v>
          </cell>
          <cell r="C121" t="str">
            <v>UD</v>
          </cell>
          <cell r="D121">
            <v>650</v>
          </cell>
        </row>
        <row r="122">
          <cell r="B122" t="str">
            <v>Alq. Madera Dintel (  Incl. M/O  )</v>
          </cell>
          <cell r="C122" t="str">
            <v>ML</v>
          </cell>
          <cell r="D122">
            <v>56</v>
          </cell>
        </row>
        <row r="124">
          <cell r="B124" t="str">
            <v>Alq. Madera P/Losa  (  Incl. M/O  )</v>
          </cell>
          <cell r="C124" t="str">
            <v>M2</v>
          </cell>
          <cell r="D124">
            <v>100</v>
          </cell>
        </row>
        <row r="127">
          <cell r="B127" t="str">
            <v>Alq. Madera P/Rampa  (  Incl. M/O  )</v>
          </cell>
          <cell r="C127" t="str">
            <v>UD</v>
          </cell>
          <cell r="D127">
            <v>900</v>
          </cell>
        </row>
        <row r="128">
          <cell r="B128" t="str">
            <v>Alq. Madera P/Viga  (  Incl. M/O  )</v>
          </cell>
          <cell r="C128" t="str">
            <v>ML</v>
          </cell>
          <cell r="D128">
            <v>98</v>
          </cell>
        </row>
        <row r="129">
          <cell r="B129" t="str">
            <v>Alq. Madera P/Vigas y Columnas Amarre (  Incl. M/O  )</v>
          </cell>
          <cell r="C129" t="str">
            <v>ML</v>
          </cell>
          <cell r="D129">
            <v>50</v>
          </cell>
        </row>
        <row r="132">
          <cell r="B132" t="str">
            <v>M/O Regado, Compactación, Mojado, Trasl.Mat. (A/M)</v>
          </cell>
          <cell r="C132" t="str">
            <v>M3</v>
          </cell>
          <cell r="D132">
            <v>44.3</v>
          </cell>
        </row>
        <row r="134">
          <cell r="B134" t="str">
            <v>Excavación Tierra ( AM )</v>
          </cell>
          <cell r="C134" t="str">
            <v>M3</v>
          </cell>
          <cell r="D134">
            <v>60</v>
          </cell>
        </row>
        <row r="136">
          <cell r="B136" t="str">
            <v xml:space="preserve">Ligado y Vaciado a Mano  </v>
          </cell>
          <cell r="C136" t="str">
            <v>M3</v>
          </cell>
          <cell r="D136">
            <v>188.27</v>
          </cell>
        </row>
        <row r="148">
          <cell r="B148" t="str">
            <v>Brigada de Topografía, incluyendo equipos</v>
          </cell>
          <cell r="C148" t="str">
            <v>DIA</v>
          </cell>
          <cell r="D148">
            <v>1400</v>
          </cell>
        </row>
        <row r="149">
          <cell r="B149" t="str">
            <v>M/O Técnico Calificado</v>
          </cell>
          <cell r="C149" t="str">
            <v>DIA</v>
          </cell>
          <cell r="D149">
            <v>175</v>
          </cell>
        </row>
        <row r="156">
          <cell r="B156" t="str">
            <v>Adoquín Mediterráneo Gris</v>
          </cell>
          <cell r="C156" t="str">
            <v>UD</v>
          </cell>
          <cell r="D156">
            <v>4.91</v>
          </cell>
        </row>
        <row r="241">
          <cell r="B241" t="str">
            <v>Pulido y Brillado (  De Luxe  )</v>
          </cell>
          <cell r="C241" t="str">
            <v>M2</v>
          </cell>
          <cell r="D241">
            <v>69.900000000000006</v>
          </cell>
        </row>
      </sheetData>
      <sheetData sheetId="1">
        <row r="201">
          <cell r="F201">
            <v>7792.2050656250012</v>
          </cell>
        </row>
        <row r="210">
          <cell r="F210">
            <v>12250.8755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DE PRECIO"/>
      <sheetName val="Insumo plastbau"/>
      <sheetName val="Plastbau 22"/>
      <sheetName val="Resumen Plastbau 22"/>
      <sheetName val="Insumos"/>
      <sheetName val="Análisis de Precios"/>
    </sheetNames>
    <sheetDataSet>
      <sheetData sheetId="0" refreshError="1">
        <row r="16">
          <cell r="C16" t="str">
            <v>13/7 -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Tipo A"/>
      <sheetName val="Tipo C"/>
      <sheetName val="Analisis"/>
      <sheetName val="Materiales"/>
      <sheetName val="CAMPAMENTO2"/>
      <sheetName val="ingenie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C9">
            <v>1850</v>
          </cell>
        </row>
        <row r="10">
          <cell r="C10">
            <v>1850</v>
          </cell>
        </row>
        <row r="14">
          <cell r="C14">
            <v>900</v>
          </cell>
        </row>
      </sheetData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mo I"/>
      <sheetName val="Tramo I (alt. &quot;B&quot;)"/>
      <sheetName val="Tramo II"/>
      <sheetName val="Tramo II (alt.&quot;B&quot;)"/>
      <sheetName val="Tramo III"/>
      <sheetName val="Tramo III (Alt. &quot;B&quot;)"/>
      <sheetName val="Tramo IV"/>
      <sheetName val="Tramo IV (Alt.&quot;B&quot;)"/>
      <sheetName val="Tramo V"/>
      <sheetName val="Tramo V (Alt. &quot;B&quot;)"/>
      <sheetName val="ANALPRECVI"/>
      <sheetName val="MATERIALES"/>
      <sheetName val="OBRAMANO"/>
      <sheetName val="EQUIPOS"/>
      <sheetName val="SUB-CONTRATOS"/>
      <sheetName val="Tramo IV (2)"/>
      <sheetName val="Listado Equipos a utilizar"/>
      <sheetName val="Analisis"/>
      <sheetName val="A-civil"/>
      <sheetName val="MOV"/>
      <sheetName val="CAMPAMENTO2"/>
      <sheetName val="ingenieria"/>
      <sheetName val="MANT.TRANSITO"/>
      <sheetName val="Analisis de Costos Aceras"/>
      <sheetName val="Mat"/>
      <sheetName val="anal term"/>
      <sheetName val="Jornal"/>
      <sheetName val="Insumos"/>
      <sheetName val="Análisis"/>
      <sheetName val="A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G7">
            <v>281</v>
          </cell>
        </row>
        <row r="10">
          <cell r="G10">
            <v>6.45</v>
          </cell>
        </row>
        <row r="13">
          <cell r="G13">
            <v>250</v>
          </cell>
        </row>
        <row r="17">
          <cell r="G17">
            <v>70</v>
          </cell>
        </row>
        <row r="32">
          <cell r="G32">
            <v>5800</v>
          </cell>
        </row>
        <row r="33">
          <cell r="G33">
            <v>12.5</v>
          </cell>
        </row>
      </sheetData>
      <sheetData sheetId="12" refreshError="1">
        <row r="43">
          <cell r="F43">
            <v>30</v>
          </cell>
        </row>
        <row r="67">
          <cell r="F67">
            <v>3100</v>
          </cell>
        </row>
        <row r="72">
          <cell r="F72">
            <v>43.4</v>
          </cell>
        </row>
        <row r="74">
          <cell r="F74">
            <v>43.4</v>
          </cell>
        </row>
        <row r="75">
          <cell r="F75">
            <v>37.200000000000003</v>
          </cell>
        </row>
        <row r="76">
          <cell r="F76">
            <v>43.4</v>
          </cell>
        </row>
        <row r="77">
          <cell r="F77">
            <v>43.4</v>
          </cell>
        </row>
        <row r="79">
          <cell r="F79">
            <v>20.09</v>
          </cell>
        </row>
        <row r="81">
          <cell r="F81">
            <v>29.26</v>
          </cell>
        </row>
      </sheetData>
      <sheetData sheetId="13" refreshError="1">
        <row r="8">
          <cell r="I8">
            <v>726.05</v>
          </cell>
        </row>
        <row r="9">
          <cell r="I9">
            <v>512.15</v>
          </cell>
        </row>
        <row r="11">
          <cell r="I11">
            <v>344.75</v>
          </cell>
        </row>
        <row r="13">
          <cell r="I13">
            <v>316.84999999999997</v>
          </cell>
        </row>
        <row r="14">
          <cell r="I14">
            <v>414.5</v>
          </cell>
        </row>
        <row r="15">
          <cell r="I15">
            <v>414.5</v>
          </cell>
        </row>
        <row r="16">
          <cell r="I16">
            <v>791.15</v>
          </cell>
        </row>
        <row r="19">
          <cell r="I19">
            <v>279</v>
          </cell>
        </row>
        <row r="25">
          <cell r="I25">
            <v>1.7799999999999998</v>
          </cell>
        </row>
        <row r="28">
          <cell r="I28">
            <v>105.75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BICACION #1"/>
      <sheetName val="PRESUPUESTO"/>
      <sheetName val="CANTIDADES"/>
      <sheetName val="I.HORMIGON"/>
      <sheetName val="MATERIALES"/>
      <sheetName val="OBRAMANO"/>
      <sheetName val="EQUIPOS"/>
      <sheetName val="Análisis"/>
    </sheetNames>
    <sheetDataSet>
      <sheetData sheetId="0">
        <row r="10">
          <cell r="G10">
            <v>1682</v>
          </cell>
        </row>
      </sheetData>
      <sheetData sheetId="1">
        <row r="10">
          <cell r="G10">
            <v>1682</v>
          </cell>
        </row>
      </sheetData>
      <sheetData sheetId="2">
        <row r="10">
          <cell r="G10">
            <v>1682</v>
          </cell>
        </row>
      </sheetData>
      <sheetData sheetId="3" refreshError="1">
        <row r="10">
          <cell r="G10">
            <v>1682</v>
          </cell>
        </row>
        <row r="11">
          <cell r="G11">
            <v>139.19999999999999</v>
          </cell>
        </row>
        <row r="12">
          <cell r="G12">
            <v>40.6</v>
          </cell>
        </row>
        <row r="15">
          <cell r="G15">
            <v>4825.6000000000004</v>
          </cell>
        </row>
        <row r="19">
          <cell r="G19">
            <v>127.6</v>
          </cell>
        </row>
        <row r="22">
          <cell r="G22">
            <v>29</v>
          </cell>
        </row>
        <row r="24">
          <cell r="G24">
            <v>232</v>
          </cell>
        </row>
        <row r="27">
          <cell r="G27">
            <v>696</v>
          </cell>
        </row>
        <row r="28">
          <cell r="G28">
            <v>580</v>
          </cell>
        </row>
        <row r="30">
          <cell r="G30">
            <v>556.79999999999995</v>
          </cell>
        </row>
        <row r="33">
          <cell r="G33">
            <v>580</v>
          </cell>
        </row>
        <row r="37">
          <cell r="G37">
            <v>6380</v>
          </cell>
        </row>
        <row r="40">
          <cell r="G40">
            <v>493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ficio A"/>
      <sheetName val="Edificio D"/>
      <sheetName val="Edicio c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I.HORMIG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6">
          <cell r="D16">
            <v>2200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ficio A"/>
      <sheetName val="Edificio D"/>
      <sheetName val="Edicio c"/>
      <sheetName val="electr.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A"/>
      <sheetName val="TIPO C 4NIV."/>
      <sheetName val="TIPO I 3NIV."/>
      <sheetName val="TIPO F 3NIV."/>
      <sheetName val="TIPO F 4NIV."/>
      <sheetName val="TIPO I 3NIV(2)"/>
      <sheetName val="Tipo J 3NIV."/>
      <sheetName val="TIPO F 3NIV. (2)"/>
      <sheetName val="Pres. Adic.Y"/>
      <sheetName val="Ana"/>
      <sheetName val="LISTA DE PRECIO"/>
      <sheetName val="Analisis"/>
      <sheetName val="INSUMOS"/>
    </sheetNames>
    <sheetDataSet>
      <sheetData sheetId="0">
        <row r="1512">
          <cell r="G1512">
            <v>3526.1216021874998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91">
          <cell r="F391">
            <v>14781.061545997285</v>
          </cell>
        </row>
        <row r="450">
          <cell r="F450">
            <v>12092.714034231249</v>
          </cell>
        </row>
        <row r="1325">
          <cell r="F1325">
            <v>586.05000000000007</v>
          </cell>
        </row>
      </sheetData>
      <sheetData sheetId="8">
        <row r="14">
          <cell r="D14">
            <v>1240</v>
          </cell>
        </row>
        <row r="23">
          <cell r="D23">
            <v>550</v>
          </cell>
        </row>
        <row r="24">
          <cell r="D24">
            <v>550</v>
          </cell>
        </row>
        <row r="25">
          <cell r="D25">
            <v>600</v>
          </cell>
        </row>
        <row r="30">
          <cell r="D30">
            <v>520</v>
          </cell>
        </row>
        <row r="38">
          <cell r="D38">
            <v>16</v>
          </cell>
        </row>
        <row r="43">
          <cell r="D43">
            <v>35</v>
          </cell>
        </row>
        <row r="44">
          <cell r="D44">
            <v>60</v>
          </cell>
        </row>
        <row r="55">
          <cell r="D55">
            <v>450</v>
          </cell>
        </row>
        <row r="56">
          <cell r="D56">
            <v>500</v>
          </cell>
        </row>
        <row r="57">
          <cell r="D57">
            <v>205</v>
          </cell>
        </row>
        <row r="65">
          <cell r="D65">
            <v>837.21</v>
          </cell>
        </row>
        <row r="66">
          <cell r="D66">
            <v>450</v>
          </cell>
        </row>
        <row r="77">
          <cell r="D77">
            <v>458</v>
          </cell>
        </row>
        <row r="81">
          <cell r="D81">
            <v>350</v>
          </cell>
        </row>
        <row r="95">
          <cell r="D95">
            <v>193.75038750077499</v>
          </cell>
        </row>
        <row r="127">
          <cell r="D127">
            <v>400</v>
          </cell>
        </row>
        <row r="142">
          <cell r="D142">
            <v>325</v>
          </cell>
        </row>
      </sheetData>
      <sheetData sheetId="9">
        <row r="1512">
          <cell r="G1512">
            <v>3526.1216021874998</v>
          </cell>
        </row>
        <row r="1520">
          <cell r="G1520">
            <v>3801.1316021875</v>
          </cell>
        </row>
      </sheetData>
      <sheetData sheetId="10"/>
      <sheetData sheetId="11">
        <row r="126">
          <cell r="C126">
            <v>55</v>
          </cell>
        </row>
        <row r="194">
          <cell r="C194">
            <v>18.22</v>
          </cell>
        </row>
      </sheetData>
      <sheetData sheetId="12"/>
      <sheetData sheetId="13">
        <row r="39">
          <cell r="D39">
            <v>4.37</v>
          </cell>
        </row>
        <row r="184">
          <cell r="D184">
            <v>50</v>
          </cell>
        </row>
      </sheetData>
      <sheetData sheetId="14"/>
      <sheetData sheetId="15"/>
      <sheetData sheetId="16">
        <row r="14">
          <cell r="D14">
            <v>0.3</v>
          </cell>
        </row>
        <row r="134">
          <cell r="D134">
            <v>550</v>
          </cell>
        </row>
        <row r="178">
          <cell r="D178">
            <v>95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3141">
          <cell r="F3141">
            <v>2275.0549999999998</v>
          </cell>
        </row>
        <row r="3185">
          <cell r="F3185">
            <v>2329.8999999999996</v>
          </cell>
        </row>
        <row r="3215">
          <cell r="F3215">
            <v>1516.1</v>
          </cell>
        </row>
        <row r="3256">
          <cell r="F3256">
            <v>474.91037499999999</v>
          </cell>
        </row>
      </sheetData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bicacion"/>
      <sheetName val="SEG, POL Y FIANZ"/>
      <sheetName val="1.01"/>
      <sheetName val="1.02"/>
      <sheetName val="1.03"/>
      <sheetName val="2.01.01"/>
      <sheetName val="2.01.02"/>
      <sheetName val="2.01.03"/>
      <sheetName val="2.01.04"/>
      <sheetName val="2.01.05"/>
      <sheetName val="2.01.06"/>
      <sheetName val="2.01.07"/>
      <sheetName val="3.01"/>
      <sheetName val="3.02"/>
      <sheetName val="7.01.01"/>
      <sheetName val="7.01.02"/>
      <sheetName val="7.01.03"/>
      <sheetName val="7.01.04"/>
      <sheetName val="Sheet3"/>
    </sheetNames>
    <sheetDataSet>
      <sheetData sheetId="0">
        <row r="13">
          <cell r="A13">
            <v>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CTOR D9T"/>
      <sheetName val="TRACTOR D8T "/>
      <sheetName val="TRACTOR D6R"/>
      <sheetName val="PALA 950G"/>
      <sheetName val="Motoniveladora 140H"/>
      <sheetName val="Compactador CS533E"/>
      <sheetName val="Excavadora Cat. 325C"/>
      <sheetName val="Resumen Precio Equipos"/>
      <sheetName val="Comparacion precios unitarios"/>
      <sheetName val="Detalle Partidas"/>
      <sheetName val="Observaciones "/>
      <sheetName val="P.U. Samana"/>
      <sheetName val="BASICO"/>
      <sheetName val="Listado Equipos Propios"/>
      <sheetName val="Materiales"/>
      <sheetName val="O.M. y Salarios"/>
      <sheetName val="Posesion Camion"/>
      <sheetName val="Posesion Camion Empirico OK"/>
      <sheetName val="Posesion RM 250 Julio"/>
      <sheetName val="TRACTOR D7H"/>
      <sheetName val="PALA 950E"/>
      <sheetName val="GRADER 12G"/>
      <sheetName val="Modelo de P.U."/>
      <sheetName val="Costo Horario D9N"/>
      <sheetName val="Determinación de Rendimientos"/>
      <sheetName val="Determinación de Rendimient (2)"/>
      <sheetName val="Determinación de Rendimient (3)"/>
      <sheetName val="P.U. Excavación Roca con Ripper"/>
      <sheetName val="Mat"/>
      <sheetName val="Cubicacion"/>
      <sheetName val="ANALISIS"/>
      <sheetName val="ANALISIS HORMIGON ARMADO"/>
      <sheetName val="LISTA DE MATERIALES"/>
      <sheetName val="Insumos materiales"/>
      <sheetName val="Costos Mano de Obra"/>
      <sheetName val="Ana. Horm mexc mort"/>
    </sheetNames>
    <sheetDataSet>
      <sheetData sheetId="0">
        <row r="13">
          <cell r="I13">
            <v>5208.2</v>
          </cell>
        </row>
      </sheetData>
      <sheetData sheetId="1">
        <row r="13">
          <cell r="I13">
            <v>5208.2</v>
          </cell>
        </row>
      </sheetData>
      <sheetData sheetId="2">
        <row r="13">
          <cell r="I13">
            <v>5208.2</v>
          </cell>
        </row>
      </sheetData>
      <sheetData sheetId="3">
        <row r="13">
          <cell r="I13">
            <v>5208.2</v>
          </cell>
        </row>
      </sheetData>
      <sheetData sheetId="4">
        <row r="13">
          <cell r="I13">
            <v>5208.2</v>
          </cell>
        </row>
      </sheetData>
      <sheetData sheetId="5">
        <row r="13">
          <cell r="I13">
            <v>5208.2</v>
          </cell>
        </row>
      </sheetData>
      <sheetData sheetId="6">
        <row r="13">
          <cell r="I13">
            <v>5208.2</v>
          </cell>
        </row>
      </sheetData>
      <sheetData sheetId="7">
        <row r="13">
          <cell r="I13">
            <v>5208.2</v>
          </cell>
        </row>
        <row r="16">
          <cell r="I16">
            <v>2686.62</v>
          </cell>
        </row>
        <row r="27">
          <cell r="C27">
            <v>0.08</v>
          </cell>
        </row>
        <row r="28">
          <cell r="C28">
            <v>0.04</v>
          </cell>
        </row>
        <row r="30">
          <cell r="C30">
            <v>0.01</v>
          </cell>
        </row>
      </sheetData>
      <sheetData sheetId="8">
        <row r="13">
          <cell r="I13">
            <v>5208.2</v>
          </cell>
        </row>
      </sheetData>
      <sheetData sheetId="9">
        <row r="13">
          <cell r="I13">
            <v>5208.2</v>
          </cell>
        </row>
      </sheetData>
      <sheetData sheetId="10">
        <row r="13">
          <cell r="I13">
            <v>5208.2</v>
          </cell>
        </row>
      </sheetData>
      <sheetData sheetId="11">
        <row r="13">
          <cell r="I13">
            <v>5208.2</v>
          </cell>
        </row>
      </sheetData>
      <sheetData sheetId="12">
        <row r="13">
          <cell r="I13">
            <v>5208.2</v>
          </cell>
        </row>
      </sheetData>
      <sheetData sheetId="13">
        <row r="13">
          <cell r="I13">
            <v>5208.2</v>
          </cell>
        </row>
      </sheetData>
      <sheetData sheetId="14">
        <row r="13">
          <cell r="I13">
            <v>5208.2</v>
          </cell>
        </row>
      </sheetData>
      <sheetData sheetId="15">
        <row r="13">
          <cell r="I13">
            <v>5208.2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n-Blasting"/>
      <sheetName val="QUOTE"/>
      <sheetName val="Pres. Quiebrasol"/>
      <sheetName val="Sold+Torn"/>
      <sheetName val="Insumos"/>
      <sheetName val=" Pintura+dECK"/>
      <sheetName val="Herr+Equip"/>
      <sheetName val="M.O instalacion"/>
      <sheetName val="M.O Fabricacion"/>
      <sheetName val="comparacion"/>
      <sheetName val="ANALISIS DE ACERO"/>
      <sheetName val="peso "/>
      <sheetName val="propuesta "/>
      <sheetName val="Pres__Quiebrasol"/>
      <sheetName val="_Pintura+dECK"/>
      <sheetName val="M_O_instalacion"/>
      <sheetName val="M_O_Fabricacion"/>
      <sheetName val="ANALISIS_DE_ACERO"/>
      <sheetName val="peso_"/>
      <sheetName val="propuesta_"/>
      <sheetName val="INS"/>
      <sheetName val="Pres__Quiebrasol1"/>
      <sheetName val="_Pintura+dECK1"/>
      <sheetName val="M_O_instalacion1"/>
      <sheetName val="M_O_Fabricacion1"/>
      <sheetName val="ANALISIS_DE_ACERO1"/>
      <sheetName val="peso_1"/>
      <sheetName val="propuesta_1"/>
      <sheetName val="M_O_insF-b_x0000__x0002__x0000__x0000__x0000_\"/>
      <sheetName val="M_O_insÆ0¥_x0000__x0002__x0000__x0000__x0000_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Insumos"/>
      <sheetName val="Resumen Precio Equipos"/>
      <sheetName val="O.M. y Salarios"/>
      <sheetName val="M.O."/>
      <sheetName val="MATERIALES LISTADO"/>
    </sheetNames>
    <sheetDataSet>
      <sheetData sheetId="0">
        <row r="4">
          <cell r="B4">
            <v>689.6</v>
          </cell>
        </row>
      </sheetData>
      <sheetData sheetId="1" refreshError="1">
        <row r="11">
          <cell r="C11">
            <v>268</v>
          </cell>
        </row>
        <row r="14">
          <cell r="C14">
            <v>830</v>
          </cell>
        </row>
      </sheetData>
      <sheetData sheetId="2" refreshError="1">
        <row r="4">
          <cell r="B4">
            <v>689.6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Ca|culo"/>
      <sheetName val="Insumos"/>
    </sheetNames>
    <sheetDataSet>
      <sheetData sheetId="0" refreshError="1"/>
      <sheetData sheetId="1" refreshError="1"/>
      <sheetData sheetId="2">
        <row r="3">
          <cell r="B3">
            <v>135</v>
          </cell>
        </row>
        <row r="5">
          <cell r="B5">
            <v>550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ón"/>
      <sheetName val="Resumen"/>
      <sheetName val="Flujo Cabañas"/>
      <sheetName val="Cronograma Cabañas"/>
      <sheetName val="Cabañas simple Tipo I"/>
      <sheetName val="Cabañas simple Tipo 2"/>
      <sheetName val="Cabañas simple Tipo 3"/>
      <sheetName val="Cabañas Presidenciales "/>
      <sheetName val="Cabañas Vice Presidenciales"/>
      <sheetName val="Calles, aceras y contenes"/>
      <sheetName val="Edificio de Entrada"/>
      <sheetName val="Análisis"/>
      <sheetName val="Insumos"/>
      <sheetName val="Hoja de presupuesto"/>
      <sheetName val="Edificio Administracion"/>
      <sheetName val="Cabañas Ejecutivas"/>
      <sheetName val="Caseta de planta"/>
      <sheetName val="Lomo"/>
      <sheetName val="Hoja Presentacion (3)"/>
      <sheetName val="Hoja Presentacion (2)"/>
      <sheetName val="Hoja Presentacion Plastbau"/>
      <sheetName val="Hoja Presentacion Convencional"/>
      <sheetName val="Hoja Presentacion"/>
      <sheetName val="Analisis Plastbau "/>
      <sheetName val="HOTEL SUNSCAPE EDF. I"/>
      <sheetName val="HOTEL SUNSCAPE EDF. I I Y V"/>
      <sheetName val="HOTEL SUNSCAPE EDF. I I I Y IV"/>
      <sheetName val="HOTEL SUNSCAPE EDF. V I AL IX"/>
      <sheetName val="HOTEL SUNSCAPE EDF. V I I"/>
      <sheetName val="HOTEL SUNSCAPE EDF. I X"/>
      <sheetName val="HOTEL SUNSCAPE EDF. I V"/>
      <sheetName val="Hormigones Bavaro"/>
      <sheetName val="Parte Electrica"/>
      <sheetName val="Arcos"/>
      <sheetName val="Cronograma"/>
      <sheetName val="HOTEL SUNSCAPE EDF. VIII"/>
      <sheetName val="Resumen Hotel Sunscape II"/>
      <sheetName val="Muros Interiores h=2.8 m "/>
      <sheetName val="HOTEL SUNSCAPE EDF. III"/>
      <sheetName val="HOTEL SUNSCAPE EDF. II"/>
      <sheetName val="HOTEL SUNSCAPE EDF. IX"/>
      <sheetName val="HOTEL SUNSCAPE EDF. V"/>
      <sheetName val="HOTEL SUNSCAPE EDF. IV"/>
      <sheetName val="Resumen Hotel Sunscape copia."/>
      <sheetName val="Presentacion Hotel Sunscape "/>
      <sheetName val="Hoja Presentacion "/>
      <sheetName val="Cubicación"/>
      <sheetName val="Materiales"/>
      <sheetName val="Ana"/>
      <sheetName val="ANALISIS HORMIGON ARMADO"/>
      <sheetName val="LISTA DE MATERIALES"/>
      <sheetName val="Ana. blocks y termin."/>
      <sheetName val="Costos Mano de Obra"/>
      <sheetName val="Insumos materiales"/>
      <sheetName val="Ana. Horm mexc mort"/>
    </sheetNames>
    <sheetDataSet>
      <sheetData sheetId="0" refreshError="1"/>
      <sheetData sheetId="1" refreshError="1">
        <row r="21">
          <cell r="D21">
            <v>1314906.1857016287</v>
          </cell>
        </row>
        <row r="23">
          <cell r="D23">
            <v>2990883.649645336</v>
          </cell>
        </row>
        <row r="24">
          <cell r="D24">
            <v>1806093.8399999999</v>
          </cell>
        </row>
        <row r="25">
          <cell r="D25">
            <v>287006.09240701469</v>
          </cell>
        </row>
        <row r="26">
          <cell r="D26">
            <v>600000</v>
          </cell>
        </row>
        <row r="32">
          <cell r="F32">
            <v>59613800.43383681</v>
          </cell>
        </row>
      </sheetData>
      <sheetData sheetId="2" refreshError="1"/>
      <sheetData sheetId="3" refreshError="1"/>
      <sheetData sheetId="4" refreshError="1">
        <row r="106">
          <cell r="G106">
            <v>1452664.2717140752</v>
          </cell>
        </row>
      </sheetData>
      <sheetData sheetId="5" refreshError="1">
        <row r="106">
          <cell r="G106">
            <v>1421956.8064897507</v>
          </cell>
        </row>
      </sheetData>
      <sheetData sheetId="6" refreshError="1">
        <row r="21">
          <cell r="E21">
            <v>30</v>
          </cell>
        </row>
        <row r="107">
          <cell r="G107">
            <v>1409090.7024497506</v>
          </cell>
        </row>
      </sheetData>
      <sheetData sheetId="7" refreshError="1">
        <row r="49">
          <cell r="D49">
            <v>150</v>
          </cell>
        </row>
        <row r="161">
          <cell r="G161">
            <v>3341748.5683191428</v>
          </cell>
        </row>
      </sheetData>
      <sheetData sheetId="8" refreshError="1">
        <row r="157">
          <cell r="G157">
            <v>2629812.3714032574</v>
          </cell>
        </row>
      </sheetData>
      <sheetData sheetId="9" refreshError="1">
        <row r="77">
          <cell r="G77">
            <v>8359323.2016874002</v>
          </cell>
        </row>
      </sheetData>
      <sheetData sheetId="10" refreshError="1">
        <row r="77">
          <cell r="G77">
            <v>621140.25180400361</v>
          </cell>
        </row>
      </sheetData>
      <sheetData sheetId="11" refreshError="1">
        <row r="49">
          <cell r="D49">
            <v>150</v>
          </cell>
        </row>
        <row r="105">
          <cell r="D105">
            <v>2649.6400000000003</v>
          </cell>
        </row>
        <row r="120">
          <cell r="D120">
            <v>3084.55</v>
          </cell>
        </row>
        <row r="138">
          <cell r="D138">
            <v>3746.4657613846157</v>
          </cell>
        </row>
        <row r="148">
          <cell r="D148">
            <v>8759.6139999999996</v>
          </cell>
        </row>
        <row r="156">
          <cell r="D156">
            <v>7227.72</v>
          </cell>
        </row>
        <row r="164">
          <cell r="D164">
            <v>7365.95</v>
          </cell>
        </row>
        <row r="173">
          <cell r="D173">
            <v>5765.4363104433687</v>
          </cell>
        </row>
        <row r="182">
          <cell r="D182">
            <v>9313.451155384615</v>
          </cell>
        </row>
        <row r="200">
          <cell r="D200">
            <v>6693.3966666666665</v>
          </cell>
        </row>
        <row r="209">
          <cell r="D209">
            <v>5176.5506666666661</v>
          </cell>
        </row>
        <row r="218">
          <cell r="D218">
            <v>4991.54</v>
          </cell>
        </row>
        <row r="230">
          <cell r="D230">
            <v>4386.2560994538471</v>
          </cell>
        </row>
        <row r="241">
          <cell r="D241">
            <v>3070.48</v>
          </cell>
        </row>
        <row r="256">
          <cell r="D256">
            <v>4206.2299999999996</v>
          </cell>
        </row>
        <row r="274">
          <cell r="D274">
            <v>1777.8110323846156</v>
          </cell>
        </row>
        <row r="286">
          <cell r="D286">
            <v>4816.92</v>
          </cell>
        </row>
        <row r="306">
          <cell r="D306">
            <v>377.70847206000002</v>
          </cell>
        </row>
        <row r="365">
          <cell r="D365">
            <v>284.03647999999998</v>
          </cell>
        </row>
        <row r="415">
          <cell r="D415">
            <v>595.61825599999997</v>
          </cell>
        </row>
        <row r="427">
          <cell r="D427">
            <v>639.838256</v>
          </cell>
        </row>
        <row r="438">
          <cell r="D438">
            <v>693.07825600000001</v>
          </cell>
        </row>
        <row r="449">
          <cell r="D449">
            <v>563.11809600000004</v>
          </cell>
        </row>
        <row r="460">
          <cell r="D460">
            <v>493.52857599999993</v>
          </cell>
        </row>
        <row r="471">
          <cell r="D471">
            <v>1369.4382560000001</v>
          </cell>
        </row>
        <row r="491">
          <cell r="D491">
            <v>1053.4291840000001</v>
          </cell>
        </row>
        <row r="501">
          <cell r="D501">
            <v>156.43090943999999</v>
          </cell>
        </row>
        <row r="512">
          <cell r="D512">
            <v>1446.1291840000001</v>
          </cell>
        </row>
        <row r="522">
          <cell r="D522">
            <v>810.20918399999994</v>
          </cell>
        </row>
        <row r="532">
          <cell r="D532">
            <v>121.89090944</v>
          </cell>
        </row>
        <row r="541">
          <cell r="D541">
            <v>705.20918399999994</v>
          </cell>
        </row>
        <row r="551">
          <cell r="D551">
            <v>106.89090944</v>
          </cell>
        </row>
        <row r="560">
          <cell r="D560">
            <v>600.20918399999994</v>
          </cell>
        </row>
        <row r="570">
          <cell r="D570">
            <v>91.890909440000001</v>
          </cell>
        </row>
        <row r="580">
          <cell r="D580">
            <v>383.12918399999995</v>
          </cell>
        </row>
        <row r="591">
          <cell r="D591">
            <v>1075.2</v>
          </cell>
        </row>
        <row r="601">
          <cell r="D601">
            <v>402.22159319999997</v>
          </cell>
        </row>
        <row r="610">
          <cell r="D610">
            <v>1470.2215932000001</v>
          </cell>
        </row>
        <row r="620">
          <cell r="D620">
            <v>339.22159319999997</v>
          </cell>
        </row>
        <row r="629">
          <cell r="D629">
            <v>416.86012399999998</v>
          </cell>
        </row>
        <row r="638">
          <cell r="D638">
            <v>1204.0245920000002</v>
          </cell>
        </row>
        <row r="645">
          <cell r="D645">
            <v>506.42459200000008</v>
          </cell>
        </row>
        <row r="658">
          <cell r="D658">
            <v>19014.945350968199</v>
          </cell>
        </row>
        <row r="755">
          <cell r="D755">
            <v>7451.79</v>
          </cell>
        </row>
        <row r="765">
          <cell r="D765">
            <v>5604.04</v>
          </cell>
        </row>
        <row r="775">
          <cell r="D775">
            <v>7150.7099999999991</v>
          </cell>
        </row>
        <row r="785">
          <cell r="D785">
            <v>9347.5483000000004</v>
          </cell>
        </row>
        <row r="915">
          <cell r="D915">
            <v>320.57281386599999</v>
          </cell>
        </row>
        <row r="933">
          <cell r="D933">
            <v>5411.1733461538461</v>
          </cell>
        </row>
        <row r="1004">
          <cell r="D1004">
            <v>6508.3639569669222</v>
          </cell>
        </row>
        <row r="1018">
          <cell r="D1018">
            <v>5615.9402461538457</v>
          </cell>
        </row>
        <row r="1112">
          <cell r="D1112">
            <v>743.03258760000006</v>
          </cell>
        </row>
        <row r="1202">
          <cell r="D1202">
            <v>185.83776800000001</v>
          </cell>
        </row>
        <row r="1816">
          <cell r="F1816">
            <v>101540.4</v>
          </cell>
        </row>
        <row r="1956">
          <cell r="F1956">
            <v>75726.179999999993</v>
          </cell>
        </row>
      </sheetData>
      <sheetData sheetId="12" refreshError="1">
        <row r="21">
          <cell r="E21">
            <v>30</v>
          </cell>
        </row>
        <row r="25">
          <cell r="E25">
            <v>220</v>
          </cell>
        </row>
        <row r="35">
          <cell r="E35">
            <v>1960</v>
          </cell>
        </row>
        <row r="37">
          <cell r="E37">
            <v>2066</v>
          </cell>
        </row>
        <row r="39">
          <cell r="E39">
            <v>2156</v>
          </cell>
        </row>
        <row r="42">
          <cell r="E42">
            <v>28600</v>
          </cell>
        </row>
        <row r="48">
          <cell r="E48">
            <v>130</v>
          </cell>
        </row>
        <row r="60">
          <cell r="E60">
            <v>280</v>
          </cell>
        </row>
        <row r="61">
          <cell r="E61">
            <v>280</v>
          </cell>
        </row>
        <row r="62">
          <cell r="E62">
            <v>280</v>
          </cell>
        </row>
        <row r="63">
          <cell r="E63">
            <v>280</v>
          </cell>
        </row>
        <row r="64">
          <cell r="E64">
            <v>280</v>
          </cell>
        </row>
        <row r="66">
          <cell r="E66">
            <v>125</v>
          </cell>
        </row>
        <row r="69">
          <cell r="E69">
            <v>43.2</v>
          </cell>
        </row>
        <row r="70">
          <cell r="E70">
            <v>190</v>
          </cell>
        </row>
        <row r="71">
          <cell r="E71">
            <v>312</v>
          </cell>
        </row>
        <row r="84">
          <cell r="E84">
            <v>5</v>
          </cell>
        </row>
        <row r="91">
          <cell r="E91">
            <v>70</v>
          </cell>
        </row>
        <row r="108">
          <cell r="E108">
            <v>40</v>
          </cell>
        </row>
        <row r="112">
          <cell r="E112">
            <v>4.5</v>
          </cell>
        </row>
        <row r="136">
          <cell r="E136">
            <v>15</v>
          </cell>
        </row>
        <row r="137">
          <cell r="E137">
            <v>36.880000000000003</v>
          </cell>
        </row>
        <row r="142">
          <cell r="E142">
            <v>350</v>
          </cell>
        </row>
        <row r="155">
          <cell r="E155">
            <v>20</v>
          </cell>
        </row>
        <row r="162">
          <cell r="E162">
            <v>289.55</v>
          </cell>
        </row>
        <row r="164">
          <cell r="E164">
            <v>35</v>
          </cell>
        </row>
        <row r="167">
          <cell r="E167">
            <v>150</v>
          </cell>
        </row>
        <row r="168">
          <cell r="E168">
            <v>30</v>
          </cell>
        </row>
        <row r="170">
          <cell r="E170">
            <v>110</v>
          </cell>
        </row>
        <row r="171">
          <cell r="E171">
            <v>120</v>
          </cell>
        </row>
        <row r="172">
          <cell r="E172">
            <v>110</v>
          </cell>
        </row>
        <row r="173">
          <cell r="E173">
            <v>55</v>
          </cell>
        </row>
        <row r="174">
          <cell r="E174">
            <v>140</v>
          </cell>
        </row>
        <row r="175">
          <cell r="E175">
            <v>140</v>
          </cell>
        </row>
        <row r="176">
          <cell r="E176">
            <v>190</v>
          </cell>
        </row>
        <row r="177">
          <cell r="E177">
            <v>250</v>
          </cell>
        </row>
        <row r="178">
          <cell r="E178">
            <v>200</v>
          </cell>
        </row>
        <row r="179">
          <cell r="E179">
            <v>230</v>
          </cell>
        </row>
        <row r="180">
          <cell r="E180">
            <v>250</v>
          </cell>
        </row>
      </sheetData>
      <sheetData sheetId="13" refreshError="1">
        <row r="173">
          <cell r="G173">
            <v>0</v>
          </cell>
        </row>
      </sheetData>
      <sheetData sheetId="14" refreshError="1">
        <row r="112">
          <cell r="G112">
            <v>2990883.649645336</v>
          </cell>
        </row>
      </sheetData>
      <sheetData sheetId="15" refreshError="1">
        <row r="109">
          <cell r="G109">
            <v>1777509.2737094555</v>
          </cell>
        </row>
      </sheetData>
      <sheetData sheetId="16" refreshError="1">
        <row r="71">
          <cell r="H71">
            <v>287006.09240701469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ROS"/>
      <sheetName val="MORTEROS Y HR"/>
      <sheetName val="GASTOS INDIR."/>
      <sheetName val="CANAL BOHECHIO"/>
      <sheetName val="COMUNES"/>
      <sheetName val="P CASAS 1"/>
      <sheetName val="P CASA 2"/>
      <sheetName val="MATERIALES LISTADO"/>
      <sheetName val="EQUIPOS LISTADO"/>
      <sheetName val="MANO OBRA LISTADO"/>
      <sheetName val="REMOCION COMPUERTA"/>
      <sheetName val="BOMBAS DE AGUA"/>
      <sheetName val="Análisis"/>
      <sheetName val="Insumos"/>
      <sheetName val="Cabañas Ejecutivas"/>
      <sheetName val="Cabañas Presidenciales "/>
      <sheetName val="Cabañas simple Tipo I"/>
      <sheetName val="Cabañas simple Tipo 2"/>
      <sheetName val="Cabañas simple Tipo 3"/>
      <sheetName val="Cabañas Vice Presidenciales"/>
      <sheetName val="Calles, aceras y contenes"/>
      <sheetName val="Resumen"/>
      <sheetName val="Caseta de planta"/>
      <sheetName val="Edificio Administracion"/>
      <sheetName val="Edificio de Entrada"/>
      <sheetName val="Hoja de presupuesto"/>
      <sheetName val="Pre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D8">
            <v>0.5</v>
          </cell>
        </row>
        <row r="9">
          <cell r="D9">
            <v>180</v>
          </cell>
        </row>
        <row r="10">
          <cell r="D10">
            <v>200</v>
          </cell>
        </row>
        <row r="12">
          <cell r="D12">
            <v>175</v>
          </cell>
        </row>
        <row r="17">
          <cell r="D17">
            <v>81.95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ficio A"/>
      <sheetName val="Edificio D"/>
      <sheetName val="Edicio c"/>
      <sheetName val="electr.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Ana"/>
      <sheetName val="MATERIALES LISTADO"/>
      <sheetName val="Insumos"/>
      <sheetName val="Análisis"/>
      <sheetName val="Análisis de Precios"/>
      <sheetName val="M.O."/>
      <sheetName val="Mano de Obra"/>
      <sheetName val="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878">
          <cell r="E1878">
            <v>370.44000000000005</v>
          </cell>
        </row>
        <row r="2234">
          <cell r="I2234">
            <v>5287.3739999999998</v>
          </cell>
        </row>
        <row r="2356">
          <cell r="F2356">
            <v>43.914999999999999</v>
          </cell>
        </row>
        <row r="2357">
          <cell r="F2357">
            <v>58.95</v>
          </cell>
        </row>
        <row r="2358">
          <cell r="F2358">
            <v>225.58800000000002</v>
          </cell>
        </row>
        <row r="2521">
          <cell r="S2521">
            <v>1495.8779999999999</v>
          </cell>
        </row>
        <row r="2682">
          <cell r="F2682">
            <v>60.85</v>
          </cell>
        </row>
        <row r="2683">
          <cell r="F2683">
            <v>14.549999999999999</v>
          </cell>
        </row>
        <row r="2684">
          <cell r="F2684">
            <v>170.22</v>
          </cell>
        </row>
      </sheetData>
      <sheetData sheetId="7" refreshError="1">
        <row r="1139">
          <cell r="F1139">
            <v>14642.429999999998</v>
          </cell>
        </row>
      </sheetData>
      <sheetData sheetId="8" refreshError="1">
        <row r="15">
          <cell r="D15">
            <v>1240</v>
          </cell>
        </row>
        <row r="62">
          <cell r="D62">
            <v>750</v>
          </cell>
        </row>
        <row r="99">
          <cell r="D99">
            <v>1744</v>
          </cell>
        </row>
        <row r="155">
          <cell r="D155">
            <v>3029.22</v>
          </cell>
        </row>
        <row r="156">
          <cell r="D156">
            <v>5152</v>
          </cell>
        </row>
        <row r="157">
          <cell r="D157">
            <v>5152</v>
          </cell>
        </row>
        <row r="160">
          <cell r="D160">
            <v>5800</v>
          </cell>
        </row>
        <row r="163">
          <cell r="D163">
            <v>5800</v>
          </cell>
        </row>
      </sheetData>
      <sheetData sheetId="9" refreshError="1">
        <row r="224">
          <cell r="G224">
            <v>492.69114999999999</v>
          </cell>
        </row>
        <row r="251">
          <cell r="G251">
            <v>505.60194999999993</v>
          </cell>
        </row>
        <row r="958">
          <cell r="G958">
            <v>879.60915</v>
          </cell>
        </row>
        <row r="1219">
          <cell r="G1219">
            <v>83.95</v>
          </cell>
        </row>
        <row r="1279">
          <cell r="G1279">
            <v>164.05</v>
          </cell>
        </row>
        <row r="1794">
          <cell r="F1794">
            <v>192.45389</v>
          </cell>
        </row>
        <row r="1808">
          <cell r="F1808">
            <v>50.088949999999997</v>
          </cell>
        </row>
        <row r="1819">
          <cell r="F1819">
            <v>567.19946200000004</v>
          </cell>
        </row>
      </sheetData>
      <sheetData sheetId="10" refreshError="1">
        <row r="552">
          <cell r="F552">
            <v>299.31</v>
          </cell>
        </row>
      </sheetData>
      <sheetData sheetId="11" refreshError="1">
        <row r="183">
          <cell r="C183">
            <v>351.48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3320">
          <cell r="F3320">
            <v>114.45909</v>
          </cell>
        </row>
        <row r="3329">
          <cell r="F3329">
            <v>176.85633999999999</v>
          </cell>
        </row>
        <row r="3459">
          <cell r="F3459">
            <v>737.17365130498786</v>
          </cell>
        </row>
        <row r="3512">
          <cell r="F3512">
            <v>1340.6621825396824</v>
          </cell>
        </row>
        <row r="3522">
          <cell r="F3522">
            <v>219.82928999999999</v>
          </cell>
        </row>
        <row r="3537">
          <cell r="F3537">
            <v>579.17847000000017</v>
          </cell>
        </row>
        <row r="3554">
          <cell r="F3554">
            <v>77.759999999999991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"/>
      <sheetName val="AP"/>
      <sheetName val="DS"/>
      <sheetName val="ANA"/>
      <sheetName val="PRE"/>
      <sheetName val="INS"/>
      <sheetName val="AC-Capítulo No.7"/>
      <sheetName val="AC-Capítulo No.5"/>
      <sheetName val="AC-Capítulo No.2"/>
      <sheetName val="AC-Capítulo No.18"/>
      <sheetName val="AC-Complementarios"/>
      <sheetName val="Volumenes"/>
      <sheetName val="anal term"/>
      <sheetName val="Ana-Sanit."/>
      <sheetName val="Anal. horm."/>
      <sheetName val="UASD"/>
      <sheetName val="Mat"/>
      <sheetName val="Pu-Sanit."/>
      <sheetName val="Hoja1"/>
      <sheetName val="M.O."/>
    </sheetNames>
    <sheetDataSet>
      <sheetData sheetId="0" refreshError="1"/>
      <sheetData sheetId="1" refreshError="1"/>
      <sheetData sheetId="2" refreshError="1"/>
      <sheetData sheetId="3" refreshError="1">
        <row r="190">
          <cell r="F190">
            <v>36.760000000000005</v>
          </cell>
        </row>
        <row r="232">
          <cell r="F232">
            <v>27.77</v>
          </cell>
        </row>
        <row r="239">
          <cell r="F239">
            <v>71.930000000000007</v>
          </cell>
        </row>
        <row r="246">
          <cell r="F246">
            <v>108.78999999999999</v>
          </cell>
        </row>
        <row r="275">
          <cell r="F275">
            <v>29.410000000000004</v>
          </cell>
        </row>
        <row r="324">
          <cell r="F324">
            <v>16.64</v>
          </cell>
        </row>
        <row r="331">
          <cell r="F331">
            <v>37.800000000000004</v>
          </cell>
        </row>
        <row r="338">
          <cell r="F338">
            <v>55.54999999999999</v>
          </cell>
        </row>
        <row r="373">
          <cell r="F373">
            <v>17.170000000000002</v>
          </cell>
        </row>
        <row r="415">
          <cell r="F415">
            <v>47.57</v>
          </cell>
        </row>
        <row r="429">
          <cell r="F429">
            <v>32.340000000000003</v>
          </cell>
        </row>
        <row r="451">
          <cell r="F451">
            <v>55.51</v>
          </cell>
        </row>
        <row r="514">
          <cell r="F514">
            <v>102.43749999999999</v>
          </cell>
        </row>
        <row r="526">
          <cell r="F526">
            <v>266.39750000000004</v>
          </cell>
        </row>
        <row r="536">
          <cell r="F536">
            <v>150.01</v>
          </cell>
        </row>
        <row r="907">
          <cell r="F907">
            <v>7767.3603186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álisis de Precios"/>
      <sheetName val="Presupuesto Nave 1"/>
      <sheetName val="Presupuesto Nave 2"/>
      <sheetName val="Cantidades Nave 1"/>
      <sheetName val="Cantidades Nave 2"/>
      <sheetName val="Mano de Obra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. horm."/>
      <sheetName val="Analisis"/>
      <sheetName val="Volumenes"/>
      <sheetName val="Detalle Acero"/>
      <sheetName val="O.M. y Salarios"/>
      <sheetName val="Materiales"/>
      <sheetName val="Trabajos Generales"/>
      <sheetName val="COSTO INDIRECTO"/>
      <sheetName val="OPERADORES EQUIPOS"/>
      <sheetName val="HORM. Y MORTEROS."/>
      <sheetName val="SALARIOS"/>
      <sheetName val="INS"/>
    </sheetNames>
    <sheetDataSet>
      <sheetData sheetId="0" refreshError="1">
        <row r="6">
          <cell r="B6" t="str">
            <v>Acero 1/2" (  Grado 40  )</v>
          </cell>
        </row>
        <row r="24">
          <cell r="B24" t="str">
            <v xml:space="preserve">Andamios </v>
          </cell>
          <cell r="C24" t="str">
            <v>P2</v>
          </cell>
          <cell r="D24">
            <v>11.75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ficio A"/>
      <sheetName val="Edificio D"/>
      <sheetName val="Edicio c"/>
      <sheetName val="electr.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A"/>
      <sheetName val="TIPO C 4NIV."/>
      <sheetName val="TIPO I 3NIV."/>
      <sheetName val="TIPO F 3NIV."/>
      <sheetName val="TIPO F 4NIV."/>
      <sheetName val="TIPO I 3NIV(2)"/>
      <sheetName val="Tipo J 3NIV."/>
      <sheetName val="TIPO F 3NIV. (2)"/>
      <sheetName val="Presup."/>
      <sheetName val="Analisis"/>
      <sheetName val="Pres. Adic.Y"/>
      <sheetName val="Ana"/>
      <sheetName val="LISTA DE PRECIO"/>
    </sheetNames>
    <sheetDataSet>
      <sheetData sheetId="0">
        <row r="1512">
          <cell r="G1512">
            <v>3526.1216021874998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91">
          <cell r="F391">
            <v>14781.061545997285</v>
          </cell>
        </row>
        <row r="450">
          <cell r="F450">
            <v>12092.714034231249</v>
          </cell>
        </row>
        <row r="1325">
          <cell r="F1325">
            <v>586.05000000000007</v>
          </cell>
        </row>
      </sheetData>
      <sheetData sheetId="8">
        <row r="14">
          <cell r="D14">
            <v>1240</v>
          </cell>
        </row>
        <row r="23">
          <cell r="D23">
            <v>550</v>
          </cell>
        </row>
        <row r="24">
          <cell r="D24">
            <v>550</v>
          </cell>
        </row>
        <row r="25">
          <cell r="D25">
            <v>600</v>
          </cell>
        </row>
        <row r="30">
          <cell r="D30">
            <v>520</v>
          </cell>
        </row>
        <row r="38">
          <cell r="D38">
            <v>16</v>
          </cell>
        </row>
        <row r="43">
          <cell r="D43">
            <v>35</v>
          </cell>
        </row>
        <row r="44">
          <cell r="D44">
            <v>60</v>
          </cell>
        </row>
        <row r="46">
          <cell r="D46">
            <v>35</v>
          </cell>
        </row>
        <row r="49">
          <cell r="D49">
            <v>1250</v>
          </cell>
        </row>
        <row r="55">
          <cell r="D55">
            <v>450</v>
          </cell>
        </row>
        <row r="56">
          <cell r="D56">
            <v>500</v>
          </cell>
        </row>
        <row r="57">
          <cell r="D57">
            <v>205</v>
          </cell>
        </row>
        <row r="65">
          <cell r="D65">
            <v>837.21</v>
          </cell>
        </row>
        <row r="66">
          <cell r="D66">
            <v>450</v>
          </cell>
        </row>
        <row r="77">
          <cell r="D77">
            <v>458</v>
          </cell>
        </row>
        <row r="81">
          <cell r="D81">
            <v>350</v>
          </cell>
        </row>
        <row r="95">
          <cell r="D95">
            <v>193.75038750077499</v>
          </cell>
        </row>
        <row r="127">
          <cell r="D127">
            <v>400</v>
          </cell>
        </row>
        <row r="142">
          <cell r="D142">
            <v>325</v>
          </cell>
        </row>
      </sheetData>
      <sheetData sheetId="9" refreshError="1">
        <row r="1512">
          <cell r="G1512">
            <v>3526.1216021874998</v>
          </cell>
        </row>
        <row r="1520">
          <cell r="G1520">
            <v>3801.1316021875</v>
          </cell>
        </row>
      </sheetData>
      <sheetData sheetId="10"/>
      <sheetData sheetId="11">
        <row r="126">
          <cell r="C126">
            <v>55</v>
          </cell>
        </row>
        <row r="194">
          <cell r="C194">
            <v>18.22</v>
          </cell>
        </row>
      </sheetData>
      <sheetData sheetId="12"/>
      <sheetData sheetId="13">
        <row r="39">
          <cell r="D39">
            <v>4.37</v>
          </cell>
        </row>
        <row r="184">
          <cell r="D184">
            <v>50</v>
          </cell>
        </row>
      </sheetData>
      <sheetData sheetId="14"/>
      <sheetData sheetId="15"/>
      <sheetData sheetId="16">
        <row r="14">
          <cell r="D14">
            <v>0.3</v>
          </cell>
        </row>
        <row r="134">
          <cell r="D134">
            <v>550</v>
          </cell>
        </row>
        <row r="178">
          <cell r="D178">
            <v>95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3141">
          <cell r="F3141">
            <v>2275.0549999999998</v>
          </cell>
        </row>
        <row r="3185">
          <cell r="F3185">
            <v>2329.8999999999996</v>
          </cell>
        </row>
        <row r="3215">
          <cell r="F3215">
            <v>1516.1</v>
          </cell>
        </row>
        <row r="3256">
          <cell r="F3256">
            <v>474.91037499999999</v>
          </cell>
        </row>
      </sheetData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 de Desembolsos"/>
      <sheetName val="INSUMOS"/>
      <sheetName val="Análisis"/>
      <sheetName val="SPA B.P. Modif. p I.M.B."/>
      <sheetName val="Resumen Cubicación "/>
      <sheetName val="Cubicación SPA R.S.J."/>
      <sheetName val="SPA B.P. Modif. p I.M.B. (2)"/>
      <sheetName val="SPA Bahia Principe "/>
      <sheetName val="SPA1 "/>
      <sheetName val="SPA2"/>
      <sheetName val="Hoja2"/>
      <sheetName val="Ventanas Ansa2"/>
      <sheetName val="Presentación"/>
      <sheetName val="Cronograma de Certificacio"/>
      <sheetName val="ANA"/>
      <sheetName val="Análisis de Precios"/>
      <sheetName val="ELECTRICO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 (2)"/>
      <sheetName val="Analisis"/>
      <sheetName val="PVC"/>
      <sheetName val="Resumen (2)"/>
      <sheetName val="Pres. "/>
      <sheetName val="Resumen"/>
      <sheetName val="Materiales"/>
      <sheetName val="M.O."/>
      <sheetName val="MANO DE OBRA"/>
      <sheetName val="Estructurales SALON"/>
      <sheetName val="EST. ALM"/>
    </sheetNames>
    <sheetDataSet>
      <sheetData sheetId="0"/>
      <sheetData sheetId="1"/>
      <sheetData sheetId="2"/>
      <sheetData sheetId="3"/>
      <sheetData sheetId="4"/>
      <sheetData sheetId="5"/>
      <sheetData sheetId="6">
        <row r="215">
          <cell r="F215">
            <v>6.9530000000000003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Horm."/>
      <sheetName val="Insumos"/>
      <sheetName val="Análisis"/>
      <sheetName val="Presupuesto"/>
      <sheetName val="Materiales"/>
      <sheetName val="Detalle Acero"/>
    </sheetNames>
    <sheetDataSet>
      <sheetData sheetId="0" refreshError="1"/>
      <sheetData sheetId="1" refreshError="1">
        <row r="14">
          <cell r="C14">
            <v>250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"/>
      <sheetName val="Car"/>
      <sheetName val="Rndmto"/>
      <sheetName val="M.O."/>
      <sheetName val="Ana"/>
      <sheetName val="Indice"/>
      <sheetName val="Modelo Presup."/>
      <sheetName val="Insumos"/>
      <sheetName val="PRESUPUESTO GENERAL "/>
    </sheetNames>
    <sheetDataSet>
      <sheetData sheetId="0" refreshError="1">
        <row r="1">
          <cell r="F1" t="str">
            <v>GUIA DE ANALISIS DE COSTOS EDIFICACIONES EN SANTO DOMINGO, REP. DOM.</v>
          </cell>
        </row>
        <row r="260">
          <cell r="E260">
            <v>125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DEN DE CAMBIO"/>
      <sheetName val="NO EJECUTABLES "/>
      <sheetName val="R.A.U."/>
      <sheetName val="A.U."/>
      <sheetName val="A.U.Sanit."/>
      <sheetName val="A.U.Elec."/>
      <sheetName val="A.U.Mec."/>
      <sheetName val="A.U.Metal."/>
      <sheetName val="A.U.GasesM."/>
      <sheetName val="A.U.Ascensor"/>
      <sheetName val="Eq.Med."/>
      <sheetName val="SubCon"/>
      <sheetName val="Insumos"/>
      <sheetName val="M.O."/>
      <sheetName val="Equipos "/>
      <sheetName val="lista de materiales"/>
      <sheetName val="tarifa equipo"/>
      <sheetName val="analisis"/>
      <sheetName val="alcantarilla"/>
      <sheetName val="imbornal"/>
      <sheetName val="Camp."/>
      <sheetName val="Ins"/>
      <sheetName val="Ana"/>
    </sheetNames>
    <sheetDataSet>
      <sheetData sheetId="0" refreshError="1"/>
      <sheetData sheetId="1" refreshError="1"/>
      <sheetData sheetId="2" refreshError="1">
        <row r="25">
          <cell r="F25">
            <v>1223.687993632501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7">
          <cell r="G17">
            <v>2496</v>
          </cell>
        </row>
        <row r="112">
          <cell r="G112">
            <v>15</v>
          </cell>
        </row>
      </sheetData>
      <sheetData sheetId="13" refreshError="1">
        <row r="50">
          <cell r="I50">
            <v>723.93269999999995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MOZAMIENTO"/>
      <sheetName val="Car"/>
      <sheetName val="Ins"/>
      <sheetName val="Herram"/>
      <sheetName val="Rndmto"/>
      <sheetName val="MOCuadrillas"/>
      <sheetName val="MOJornal"/>
      <sheetName val="Ana"/>
      <sheetName val="Indice"/>
      <sheetName val="Aluzinc"/>
      <sheetName val="tarifa equipo"/>
      <sheetName val="VIAL"/>
      <sheetName val="alcantarilla"/>
      <sheetName val="imbornal"/>
      <sheetName val="R.A.U."/>
      <sheetName val="Insumos"/>
      <sheetName val="M.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D10">
            <v>557</v>
          </cell>
        </row>
      </sheetData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"/>
      <sheetName val="Ins 2"/>
      <sheetName val="FA"/>
      <sheetName val="Rndmto"/>
      <sheetName val="M.O."/>
      <sheetName val="Ana"/>
      <sheetName val="Resu"/>
      <sheetName val="Indice"/>
      <sheetName val="MOJornal"/>
      <sheetName val="R.A.U."/>
      <sheetName val="Insumos"/>
      <sheetName val="A.U."/>
      <sheetName val="PU de presup."/>
      <sheetName val="Sub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RELLENO"/>
      <sheetName val="Pres."/>
      <sheetName val="Analisis"/>
      <sheetName val="Cantidad"/>
      <sheetName val="Osiades Est."/>
      <sheetName val="Ins"/>
      <sheetName val="M.O."/>
      <sheetName val="Ins 2"/>
      <sheetName val="MO"/>
    </sheetNames>
    <sheetDataSet>
      <sheetData sheetId="0">
        <row r="9">
          <cell r="E9">
            <v>676.82999999999993</v>
          </cell>
        </row>
        <row r="16">
          <cell r="E16">
            <v>232.13</v>
          </cell>
        </row>
      </sheetData>
      <sheetData sheetId="1"/>
      <sheetData sheetId="2">
        <row r="10">
          <cell r="E10">
            <v>8644.31</v>
          </cell>
        </row>
        <row r="177">
          <cell r="E177">
            <v>24387.87</v>
          </cell>
        </row>
        <row r="566">
          <cell r="E566">
            <v>18848.150000000001</v>
          </cell>
        </row>
        <row r="638">
          <cell r="E638">
            <v>25395.47</v>
          </cell>
        </row>
        <row r="683">
          <cell r="E683">
            <v>541.23820000000001</v>
          </cell>
        </row>
        <row r="739">
          <cell r="E739">
            <v>871.31</v>
          </cell>
        </row>
        <row r="751">
          <cell r="E751">
            <v>688.37</v>
          </cell>
        </row>
        <row r="757">
          <cell r="E757">
            <v>1274.19</v>
          </cell>
        </row>
        <row r="780">
          <cell r="E780">
            <v>244.05</v>
          </cell>
        </row>
        <row r="788">
          <cell r="E788">
            <v>309.58</v>
          </cell>
        </row>
        <row r="800">
          <cell r="E800">
            <v>134.27000000000001</v>
          </cell>
        </row>
        <row r="900">
          <cell r="E900">
            <v>6953.54</v>
          </cell>
        </row>
        <row r="971">
          <cell r="E971">
            <v>3058.96</v>
          </cell>
        </row>
        <row r="993">
          <cell r="E993">
            <v>1503.53</v>
          </cell>
        </row>
        <row r="1009">
          <cell r="E1009">
            <v>747.59</v>
          </cell>
        </row>
        <row r="1020">
          <cell r="E1020">
            <v>1058.58</v>
          </cell>
        </row>
        <row r="1031">
          <cell r="E1031">
            <v>1002.9</v>
          </cell>
        </row>
        <row r="1042">
          <cell r="E1042">
            <v>877.42</v>
          </cell>
        </row>
        <row r="1054">
          <cell r="E1054">
            <v>1836.99</v>
          </cell>
        </row>
        <row r="1159">
          <cell r="E1159">
            <v>980.21</v>
          </cell>
        </row>
        <row r="1167">
          <cell r="E1167">
            <v>1305.31</v>
          </cell>
        </row>
        <row r="1192">
          <cell r="E1192">
            <v>982.32</v>
          </cell>
        </row>
        <row r="1218">
          <cell r="E1218">
            <v>208.11</v>
          </cell>
        </row>
        <row r="1227">
          <cell r="E1227">
            <v>652.73</v>
          </cell>
        </row>
        <row r="1243">
          <cell r="E1243">
            <v>661.12</v>
          </cell>
        </row>
        <row r="1249">
          <cell r="E1249">
            <v>157.44999999999999</v>
          </cell>
        </row>
        <row r="1257">
          <cell r="E1257">
            <v>94.6</v>
          </cell>
        </row>
        <row r="1277">
          <cell r="E1277">
            <v>266.49</v>
          </cell>
        </row>
        <row r="1302">
          <cell r="E1302">
            <v>116.19999999999999</v>
          </cell>
        </row>
        <row r="1309">
          <cell r="E1309">
            <v>2019.4649999999999</v>
          </cell>
        </row>
        <row r="1332">
          <cell r="E1332">
            <v>7036.63</v>
          </cell>
        </row>
      </sheetData>
      <sheetData sheetId="3"/>
      <sheetData sheetId="4">
        <row r="11">
          <cell r="E11">
            <v>9829.5644444444442</v>
          </cell>
        </row>
        <row r="36">
          <cell r="E36">
            <v>9073.9288888888896</v>
          </cell>
        </row>
        <row r="73">
          <cell r="E73">
            <v>8644.2638888888887</v>
          </cell>
        </row>
        <row r="94">
          <cell r="E94">
            <v>9374.5663999999997</v>
          </cell>
        </row>
        <row r="116">
          <cell r="E116">
            <v>9146.4213333333337</v>
          </cell>
        </row>
        <row r="133">
          <cell r="E133">
            <v>7823.17</v>
          </cell>
        </row>
        <row r="149">
          <cell r="E149">
            <v>7156.82</v>
          </cell>
        </row>
        <row r="215">
          <cell r="E215">
            <v>20151.952826585177</v>
          </cell>
        </row>
        <row r="262">
          <cell r="E262">
            <v>34275.851851851854</v>
          </cell>
        </row>
        <row r="285">
          <cell r="E285">
            <v>32627.015873015873</v>
          </cell>
        </row>
        <row r="309">
          <cell r="E309">
            <v>24696.03</v>
          </cell>
        </row>
        <row r="328">
          <cell r="E328">
            <v>17611.110151187906</v>
          </cell>
        </row>
        <row r="347">
          <cell r="E347">
            <v>18967.59619047619</v>
          </cell>
        </row>
        <row r="367">
          <cell r="E367">
            <v>18000.304761904761</v>
          </cell>
        </row>
        <row r="387">
          <cell r="E387">
            <v>16581.811764705883</v>
          </cell>
        </row>
        <row r="407">
          <cell r="E407">
            <v>18942.117647058822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Club Ejec."/>
      <sheetName val="Edif. Hab."/>
      <sheetName val="Edif. Hab. (Platea)"/>
      <sheetName val="Lobby"/>
      <sheetName val="Rest. Buf. y Cocina"/>
      <sheetName val="Poblado comercial"/>
      <sheetName val="Anfiteatro"/>
      <sheetName val="Casino"/>
      <sheetName val="Club de Tennis"/>
      <sheetName val="Club de Piscina"/>
      <sheetName val="Piscina"/>
      <sheetName val="Análisis"/>
      <sheetName val="Club de Playa"/>
      <sheetName val="VIAS"/>
      <sheetName val="Resumen"/>
      <sheetName val="Resumen (2)"/>
      <sheetName val="Salón de Conv."/>
      <sheetName val="Discoteca"/>
      <sheetName val="Rest. Especialidades"/>
      <sheetName val="Edificio de Servicios"/>
      <sheetName val="PLOM. EXTERIOR"/>
      <sheetName val="ILUM. EXTERIOR"/>
      <sheetName val="GENERACION"/>
      <sheetName val="A.C."/>
      <sheetName val="adicional elect."/>
      <sheetName val="Presentación"/>
      <sheetName val="Analisis"/>
      <sheetName val="Osiades Est."/>
      <sheetName val="Analisis RELLENO"/>
      <sheetName val="INS"/>
      <sheetName val="M.O."/>
      <sheetName val="Ins 2"/>
      <sheetName val="MO"/>
      <sheetName val="EQUIPOS"/>
    </sheetNames>
    <sheetDataSet>
      <sheetData sheetId="0" refreshError="1">
        <row r="30">
          <cell r="E30">
            <v>46.96</v>
          </cell>
        </row>
        <row r="31">
          <cell r="E31">
            <v>55.6</v>
          </cell>
        </row>
        <row r="32">
          <cell r="E32">
            <v>88</v>
          </cell>
        </row>
        <row r="78">
          <cell r="E78">
            <v>170</v>
          </cell>
        </row>
        <row r="79">
          <cell r="E79">
            <v>155</v>
          </cell>
        </row>
        <row r="90">
          <cell r="E90">
            <v>335</v>
          </cell>
        </row>
        <row r="91">
          <cell r="E91">
            <v>108</v>
          </cell>
        </row>
        <row r="198">
          <cell r="E198">
            <v>55</v>
          </cell>
        </row>
        <row r="199">
          <cell r="E199">
            <v>100</v>
          </cell>
        </row>
        <row r="200">
          <cell r="E200">
            <v>110</v>
          </cell>
        </row>
        <row r="201">
          <cell r="E201">
            <v>120</v>
          </cell>
        </row>
        <row r="202">
          <cell r="E202">
            <v>130</v>
          </cell>
        </row>
        <row r="203">
          <cell r="E203">
            <v>140</v>
          </cell>
        </row>
        <row r="204">
          <cell r="E204">
            <v>150</v>
          </cell>
        </row>
        <row r="205">
          <cell r="E205">
            <v>155</v>
          </cell>
        </row>
        <row r="206">
          <cell r="E206">
            <v>160</v>
          </cell>
        </row>
        <row r="208">
          <cell r="E208">
            <v>155</v>
          </cell>
        </row>
        <row r="209">
          <cell r="E209">
            <v>165</v>
          </cell>
        </row>
        <row r="211">
          <cell r="E211">
            <v>175</v>
          </cell>
        </row>
        <row r="212">
          <cell r="E212">
            <v>180</v>
          </cell>
        </row>
        <row r="213">
          <cell r="E213">
            <v>200</v>
          </cell>
        </row>
        <row r="215">
          <cell r="E215">
            <v>250</v>
          </cell>
        </row>
        <row r="216">
          <cell r="E216">
            <v>300</v>
          </cell>
        </row>
        <row r="217">
          <cell r="E217">
            <v>325</v>
          </cell>
        </row>
        <row r="218">
          <cell r="E218">
            <v>70</v>
          </cell>
        </row>
        <row r="219">
          <cell r="E219">
            <v>75</v>
          </cell>
        </row>
        <row r="222">
          <cell r="E222">
            <v>95</v>
          </cell>
        </row>
        <row r="223">
          <cell r="E223">
            <v>90</v>
          </cell>
        </row>
        <row r="225">
          <cell r="E225">
            <v>110</v>
          </cell>
        </row>
        <row r="226">
          <cell r="E226">
            <v>120</v>
          </cell>
        </row>
        <row r="227">
          <cell r="E227">
            <v>125</v>
          </cell>
        </row>
        <row r="229">
          <cell r="E229">
            <v>150</v>
          </cell>
        </row>
        <row r="230">
          <cell r="E230">
            <v>150</v>
          </cell>
        </row>
        <row r="231">
          <cell r="E231">
            <v>150</v>
          </cell>
        </row>
        <row r="232">
          <cell r="E232">
            <v>210</v>
          </cell>
        </row>
        <row r="233">
          <cell r="E233">
            <v>230</v>
          </cell>
        </row>
        <row r="235">
          <cell r="E235">
            <v>55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Herram"/>
      <sheetName val="Rndmto"/>
      <sheetName val="MOCuadrillas"/>
      <sheetName val="MOJornal"/>
      <sheetName val="Ana"/>
      <sheetName val="Indice"/>
      <sheetName val="Insumos"/>
      <sheetName val="M.O."/>
      <sheetName val="Ins 2"/>
    </sheetNames>
    <sheetDataSet>
      <sheetData sheetId="0"/>
      <sheetData sheetId="1">
        <row r="434">
          <cell r="E434">
            <v>233.8</v>
          </cell>
        </row>
      </sheetData>
      <sheetData sheetId="2">
        <row r="26">
          <cell r="E26">
            <v>133421.38</v>
          </cell>
        </row>
      </sheetData>
      <sheetData sheetId="3"/>
      <sheetData sheetId="4"/>
      <sheetData sheetId="5"/>
      <sheetData sheetId="6">
        <row r="452">
          <cell r="M452">
            <v>2003.56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Z"/>
      <sheetName val="Ac.C"/>
      <sheetName val="Ac.V"/>
      <sheetName val="resum.ac "/>
      <sheetName val="LOSA"/>
      <sheetName val="LOSA (2)"/>
      <sheetName val="insumo"/>
      <sheetName val="Mezcla"/>
      <sheetName val="ana.h.a"/>
      <sheetName val="analisis"/>
      <sheetName val="Analisis Areas Ext."/>
      <sheetName val="Resumen"/>
      <sheetName val="exteriores"/>
      <sheetName val="v. exterior"/>
      <sheetName val="bLOQUE A"/>
      <sheetName val="V.Tierras A"/>
      <sheetName val="V H.A y Muros A"/>
      <sheetName val="Term A"/>
      <sheetName val="ANALISIS STO D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2547.17</v>
          </cell>
        </row>
        <row r="11">
          <cell r="D11">
            <v>95</v>
          </cell>
        </row>
      </sheetData>
      <sheetData sheetId="7" refreshError="1">
        <row r="10">
          <cell r="F10">
            <v>4838.6400000000003</v>
          </cell>
        </row>
        <row r="37">
          <cell r="F37">
            <v>4299.8692000000001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nsumos"/>
      <sheetName val="Análisis"/>
      <sheetName val="Ecomarina Rio Chavon"/>
      <sheetName val="Sheet12"/>
      <sheetName val="Sheet13"/>
      <sheetName val="Sheet14"/>
      <sheetName val="Sheet15"/>
      <sheetName val="Sheet16"/>
      <sheetName val="RESUMEN HOLST"/>
      <sheetName val="RESUMEN"/>
      <sheetName val="MOV TIERRAS"/>
      <sheetName val="access chanel"/>
      <sheetName val="dragado"/>
      <sheetName val=" Muro Or.+2.45 deflector"/>
      <sheetName val="F1A Muro Or.+2.45 2da Etapa"/>
      <sheetName val="F1A Muro Or.+2.45"/>
      <sheetName val="Ecomarina_Rio_Chavon"/>
      <sheetName val="RESUMEN_HOLST"/>
      <sheetName val="MOV_TIERRAS"/>
      <sheetName val="access_chanel"/>
      <sheetName val="_Muro_Or_+2_45_deflector"/>
      <sheetName val="F1A_Muro_Or_+2_45_2da_Etapa"/>
      <sheetName val="F1A_Muro_Or_+2_45"/>
      <sheetName val="Ana"/>
      <sheetName val="INS"/>
      <sheetName val="M.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AUDITORIUM"/>
      <sheetName val="ADMINISTRACION"/>
      <sheetName val="BIBLIOTECA"/>
      <sheetName val="AULAS"/>
      <sheetName val="PRECIOS"/>
      <sheetName val="Análisis"/>
      <sheetName val="INS"/>
      <sheetName val="HORM. Y MORTEROS."/>
      <sheetName val="SALARIOS"/>
    </sheetNames>
    <sheetDataSet>
      <sheetData sheetId="0"/>
      <sheetData sheetId="1"/>
      <sheetData sheetId="2"/>
      <sheetData sheetId="3"/>
      <sheetData sheetId="4"/>
      <sheetData sheetId="5">
        <row r="15">
          <cell r="E15">
            <v>469.87</v>
          </cell>
        </row>
        <row r="16">
          <cell r="E16">
            <v>211.44</v>
          </cell>
        </row>
        <row r="17">
          <cell r="E17">
            <v>78.31</v>
          </cell>
        </row>
        <row r="18">
          <cell r="E18">
            <v>39.159999999999997</v>
          </cell>
        </row>
        <row r="26">
          <cell r="E26">
            <v>389.54</v>
          </cell>
        </row>
        <row r="27">
          <cell r="E27">
            <v>175.47</v>
          </cell>
        </row>
        <row r="28">
          <cell r="E28">
            <v>62.39</v>
          </cell>
        </row>
        <row r="29">
          <cell r="E29">
            <v>22.8</v>
          </cell>
        </row>
        <row r="32">
          <cell r="E32">
            <v>16.21</v>
          </cell>
        </row>
        <row r="33">
          <cell r="E33">
            <v>146.28</v>
          </cell>
        </row>
        <row r="34">
          <cell r="E34">
            <v>121.9</v>
          </cell>
        </row>
        <row r="45">
          <cell r="E45">
            <v>1357.4</v>
          </cell>
        </row>
        <row r="46">
          <cell r="E46">
            <v>335.2</v>
          </cell>
        </row>
        <row r="54">
          <cell r="E54">
            <v>10684.7</v>
          </cell>
        </row>
        <row r="56">
          <cell r="E56">
            <v>5166.7299999999996</v>
          </cell>
        </row>
        <row r="58">
          <cell r="E58">
            <v>14326</v>
          </cell>
        </row>
        <row r="63">
          <cell r="E63">
            <v>432.74</v>
          </cell>
        </row>
        <row r="64">
          <cell r="E64">
            <v>357.6</v>
          </cell>
        </row>
        <row r="65">
          <cell r="E65">
            <v>200.95</v>
          </cell>
        </row>
        <row r="71">
          <cell r="E71">
            <v>244.42</v>
          </cell>
        </row>
        <row r="72">
          <cell r="E72">
            <v>186.8</v>
          </cell>
        </row>
        <row r="74">
          <cell r="E74">
            <v>37.72</v>
          </cell>
        </row>
        <row r="75">
          <cell r="E75">
            <v>33.61</v>
          </cell>
        </row>
        <row r="76">
          <cell r="E76">
            <v>29.5</v>
          </cell>
        </row>
        <row r="77">
          <cell r="E77">
            <v>71.62</v>
          </cell>
        </row>
        <row r="79">
          <cell r="E79">
            <v>52.09</v>
          </cell>
        </row>
        <row r="82">
          <cell r="E82">
            <v>542.49</v>
          </cell>
        </row>
        <row r="83">
          <cell r="E83">
            <v>428.1</v>
          </cell>
        </row>
        <row r="84">
          <cell r="E84">
            <v>433.11</v>
          </cell>
        </row>
        <row r="87">
          <cell r="E87">
            <v>510.02</v>
          </cell>
        </row>
        <row r="88">
          <cell r="E88">
            <v>384.23</v>
          </cell>
        </row>
        <row r="89">
          <cell r="E89">
            <v>352.98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PRESENTACION"/>
      <sheetName val="Ins"/>
      <sheetName val="FA"/>
      <sheetName val="Rndmto"/>
      <sheetName val="M.O."/>
      <sheetName val="Hoja2"/>
      <sheetName val="Ana"/>
      <sheetName val="Resu"/>
      <sheetName val="Indice"/>
      <sheetName val="PRECIOS"/>
      <sheetName val="Insumos"/>
      <sheetName val="Análisis de Precios"/>
    </sheetNames>
    <sheetDataSet>
      <sheetData sheetId="0"/>
      <sheetData sheetId="1" refreshError="1"/>
      <sheetData sheetId="2">
        <row r="584">
          <cell r="E584">
            <v>550000</v>
          </cell>
        </row>
      </sheetData>
      <sheetData sheetId="3" refreshError="1"/>
      <sheetData sheetId="4"/>
      <sheetData sheetId="5"/>
      <sheetData sheetId="6" refreshError="1"/>
      <sheetData sheetId="7">
        <row r="11">
          <cell r="F11">
            <v>1368.8</v>
          </cell>
        </row>
        <row r="139">
          <cell r="F139">
            <v>677.45999999999992</v>
          </cell>
        </row>
        <row r="183">
          <cell r="F183">
            <v>820.88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s Sociales"/>
      <sheetName val="cuantias qq"/>
      <sheetName val="Cant. capabeg rell"/>
      <sheetName val="cant de ventanas y puertas"/>
      <sheetName val="cant Dimensiones losas"/>
      <sheetName val="cant hormigon armado"/>
      <sheetName val="Base de datos Res. Nicole I"/>
      <sheetName val="Insumos materiales"/>
      <sheetName val="Costos Mano de Obra"/>
      <sheetName val="Elaborac. Product todo costo"/>
      <sheetName val="Tabla Insumos materiales"/>
      <sheetName val="Tabla Costos Mano de Obra"/>
      <sheetName val="Tabla Elabor. Product todo cost"/>
      <sheetName val="Ana. Horm mexc mort"/>
      <sheetName val="Ana. blocks y termin."/>
      <sheetName val="Ana. pint. y mas "/>
      <sheetName val="Plomeria "/>
      <sheetName val="Ana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32">
          <cell r="J32">
            <v>120</v>
          </cell>
        </row>
        <row r="45">
          <cell r="J45">
            <v>275</v>
          </cell>
        </row>
        <row r="48">
          <cell r="J48">
            <v>324</v>
          </cell>
        </row>
      </sheetData>
      <sheetData sheetId="8" refreshError="1">
        <row r="13">
          <cell r="O13">
            <v>50</v>
          </cell>
        </row>
        <row r="37">
          <cell r="O37">
            <v>7</v>
          </cell>
        </row>
        <row r="41">
          <cell r="O41">
            <v>3.5</v>
          </cell>
        </row>
        <row r="42">
          <cell r="O42">
            <v>2.8</v>
          </cell>
        </row>
        <row r="46">
          <cell r="O46">
            <v>100</v>
          </cell>
        </row>
        <row r="52">
          <cell r="O52">
            <v>5</v>
          </cell>
        </row>
        <row r="55">
          <cell r="O55">
            <v>0</v>
          </cell>
        </row>
        <row r="71">
          <cell r="O71">
            <v>110</v>
          </cell>
        </row>
      </sheetData>
      <sheetData sheetId="9"/>
      <sheetData sheetId="10"/>
      <sheetData sheetId="11"/>
      <sheetData sheetId="12"/>
      <sheetData sheetId="13" refreshError="1">
        <row r="70">
          <cell r="D70">
            <v>3526.3227562500001</v>
          </cell>
        </row>
        <row r="85">
          <cell r="D85">
            <v>3343.3686486375004</v>
          </cell>
        </row>
      </sheetData>
      <sheetData sheetId="14" refreshError="1">
        <row r="6">
          <cell r="D6">
            <v>820.26717298649987</v>
          </cell>
        </row>
      </sheetData>
      <sheetData sheetId="15"/>
      <sheetData sheetId="16"/>
      <sheetData sheetId="17" refreshError="1"/>
      <sheetData sheetId="1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Tipo A"/>
      <sheetName val="Tipo B"/>
      <sheetName val="Tipo C"/>
      <sheetName val="Analisis"/>
      <sheetName val="MO"/>
      <sheetName val="Materiales"/>
      <sheetName val="ANALISIS STO DGO"/>
      <sheetName val="A-BASICOS"/>
      <sheetName val="A-civil"/>
      <sheetName val="MOV"/>
      <sheetName val="Ana. blocks y termin."/>
      <sheetName val="Costos Mano de Obra"/>
      <sheetName val="Insumos materiales"/>
      <sheetName val="Ana. Horm mexc mort"/>
    </sheetNames>
    <sheetDataSet>
      <sheetData sheetId="0"/>
      <sheetData sheetId="1"/>
      <sheetData sheetId="2"/>
      <sheetData sheetId="3"/>
      <sheetData sheetId="4" refreshError="1">
        <row r="68">
          <cell r="F68">
            <v>94.99</v>
          </cell>
        </row>
        <row r="74">
          <cell r="F74">
            <v>231.17</v>
          </cell>
        </row>
        <row r="80">
          <cell r="F80">
            <v>120.8</v>
          </cell>
        </row>
        <row r="119">
          <cell r="F119">
            <v>6876.31</v>
          </cell>
        </row>
        <row r="127">
          <cell r="F127">
            <v>16586.919999999998</v>
          </cell>
        </row>
        <row r="208">
          <cell r="F208">
            <v>760.96</v>
          </cell>
        </row>
        <row r="327">
          <cell r="F327">
            <v>218.05</v>
          </cell>
        </row>
        <row r="591">
          <cell r="F591">
            <v>18084.57</v>
          </cell>
        </row>
        <row r="615">
          <cell r="F615">
            <v>289.14</v>
          </cell>
        </row>
        <row r="621">
          <cell r="F621">
            <v>84.75</v>
          </cell>
        </row>
        <row r="641">
          <cell r="F641">
            <v>1240.9000000000001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HORM_&amp;_MORT"/>
      <sheetName val="MUROS"/>
      <sheetName val="TERMINACION"/>
      <sheetName val="ANALISIS"/>
      <sheetName val="ADM"/>
      <sheetName val="PLAY1"/>
      <sheetName val="PLAY2"/>
      <sheetName val="NUEVAS PARTIDAS"/>
      <sheetName val="AUMENTO_VOL"/>
      <sheetName val="AUMENTO_PRECIOS"/>
      <sheetName val="RESUMEN"/>
      <sheetName val="Ana. blocks y termin."/>
      <sheetName val="Costos Mano de Obra"/>
      <sheetName val="Insumos materiales"/>
      <sheetName val="Ana. Horm mexc mort"/>
      <sheetName val="Ins"/>
      <sheetName val="Insumos"/>
      <sheetName val="Análisis"/>
      <sheetName val="Cabañas simple Tipo 2"/>
      <sheetName val="Cabañas simple Tipo 3"/>
      <sheetName val="Cabañas Vice Presidenciales"/>
      <sheetName val="ADDENDA"/>
    </sheetNames>
    <sheetDataSet>
      <sheetData sheetId="0" refreshError="1">
        <row r="41">
          <cell r="B41">
            <v>9800</v>
          </cell>
        </row>
        <row r="42">
          <cell r="B42">
            <v>1410</v>
          </cell>
        </row>
        <row r="90">
          <cell r="B90">
            <v>165</v>
          </cell>
        </row>
        <row r="91">
          <cell r="B91">
            <v>2000</v>
          </cell>
        </row>
        <row r="103">
          <cell r="B103">
            <v>34.426229508196727</v>
          </cell>
        </row>
        <row r="104">
          <cell r="B104">
            <v>7</v>
          </cell>
        </row>
      </sheetData>
      <sheetData sheetId="1" refreshError="1">
        <row r="11">
          <cell r="B11">
            <v>1140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.Carga"/>
      <sheetName val="Col.Carga (2)"/>
      <sheetName val="Col.Amarre"/>
      <sheetName val="Col.Amarre (2)"/>
      <sheetName val="Vga.Carga"/>
      <sheetName val="Vga.Carga (2)"/>
      <sheetName val="Vga.Amarre"/>
      <sheetName val="Vga.Amarre (2)"/>
      <sheetName val="Losa Entrep."/>
      <sheetName val="Losa Entrep. (2)"/>
      <sheetName val="Escalera"/>
      <sheetName val="Muros"/>
      <sheetName val="Pedido"/>
      <sheetName val="INSU"/>
      <sheetName val="MO"/>
    </sheetNames>
    <sheetDataSet>
      <sheetData sheetId="0" refreshError="1"/>
      <sheetData sheetId="1" refreshError="1"/>
      <sheetData sheetId="2" refreshError="1">
        <row r="9">
          <cell r="J9">
            <v>0</v>
          </cell>
        </row>
        <row r="10">
          <cell r="J10">
            <v>0</v>
          </cell>
        </row>
        <row r="11">
          <cell r="AJ11">
            <v>0</v>
          </cell>
          <cell r="AR11">
            <v>0</v>
          </cell>
        </row>
        <row r="13">
          <cell r="AG13">
            <v>0</v>
          </cell>
          <cell r="AP1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6">
          <cell r="I16">
            <v>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 Grales.Controles de Ob"/>
      <sheetName val="Hoja1"/>
      <sheetName val="Hoja2"/>
      <sheetName val="Hoja3"/>
      <sheetName val="Ins1"/>
      <sheetName val="Ins2"/>
      <sheetName val="InsOfic"/>
      <sheetName val="Cotz."/>
      <sheetName val="Jornales"/>
      <sheetName val="Indirectos"/>
      <sheetName val="Indirectos (2)"/>
      <sheetName val="Indirectos Ejec."/>
      <sheetName val="Analisis"/>
      <sheetName val="Pres-Cub-Adic"/>
      <sheetName val="Pres-Ejec."/>
      <sheetName val="Pedido Unit."/>
      <sheetName val="Pedido Masivo "/>
      <sheetName val="Soporte Pedido Unit."/>
      <sheetName val="Soporte Pedido Masivo "/>
      <sheetName val="Partidas No Contempladas"/>
      <sheetName val="Col.Amarre"/>
      <sheetName val="Escalera"/>
      <sheetName val="Mu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Presupuesto"/>
      <sheetName val="Analisis albañileria"/>
      <sheetName val="Analisis Electrico"/>
      <sheetName val="qqVgas"/>
      <sheetName val="qqLosa1 "/>
      <sheetName val="qqEscalera"/>
      <sheetName val="Cotz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1">
          <cell r="AJ11">
            <v>40</v>
          </cell>
          <cell r="AR11">
            <v>40</v>
          </cell>
        </row>
        <row r="13">
          <cell r="AG13">
            <v>0.05</v>
          </cell>
          <cell r="AP13">
            <v>0.05</v>
          </cell>
        </row>
        <row r="16">
          <cell r="E16" t="str">
            <v>VIGAS Y DINTELES 1ER.N</v>
          </cell>
          <cell r="I16">
            <v>99.92</v>
          </cell>
          <cell r="K16">
            <v>1</v>
          </cell>
          <cell r="N16">
            <v>0.2</v>
          </cell>
          <cell r="P16">
            <v>0.4</v>
          </cell>
          <cell r="R16">
            <v>99.92</v>
          </cell>
          <cell r="T16">
            <v>0.2</v>
          </cell>
          <cell r="V16" t="str">
            <v>√</v>
          </cell>
        </row>
        <row r="17">
          <cell r="D17" t="str">
            <v>Arriba</v>
          </cell>
          <cell r="U17">
            <v>2</v>
          </cell>
          <cell r="V17" t="str">
            <v>√</v>
          </cell>
        </row>
        <row r="18">
          <cell r="D18" t="str">
            <v>Abajo</v>
          </cell>
          <cell r="U18">
            <v>3</v>
          </cell>
          <cell r="X18" t="str">
            <v>√</v>
          </cell>
        </row>
        <row r="25">
          <cell r="E25" t="str">
            <v>VIGAS Y DINTELES 2DO.N</v>
          </cell>
          <cell r="I25">
            <v>100.47</v>
          </cell>
          <cell r="K25">
            <v>1</v>
          </cell>
          <cell r="N25">
            <v>0.15</v>
          </cell>
          <cell r="P25">
            <v>0.4</v>
          </cell>
          <cell r="R25">
            <v>100.47</v>
          </cell>
          <cell r="T25">
            <v>0.2</v>
          </cell>
          <cell r="V25" t="str">
            <v>√</v>
          </cell>
        </row>
        <row r="26">
          <cell r="D26" t="str">
            <v>Arriba</v>
          </cell>
          <cell r="U26">
            <v>2</v>
          </cell>
          <cell r="V26" t="str">
            <v>√</v>
          </cell>
        </row>
        <row r="27">
          <cell r="D27" t="str">
            <v>Abajo</v>
          </cell>
          <cell r="U27">
            <v>3</v>
          </cell>
          <cell r="X27" t="str">
            <v>√</v>
          </cell>
        </row>
        <row r="89">
          <cell r="N89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Original"/>
      <sheetName val="Presup Corregido"/>
      <sheetName val="Analisis BC"/>
      <sheetName val="Materiales"/>
      <sheetName val="M.O."/>
      <sheetName val="Insumos"/>
      <sheetName val="OBRAMANO"/>
      <sheetName val="Análisis"/>
      <sheetName val="qqVgas"/>
    </sheetNames>
    <sheetDataSet>
      <sheetData sheetId="0">
        <row r="32">
          <cell r="H32">
            <v>206.91000000000003</v>
          </cell>
        </row>
      </sheetData>
      <sheetData sheetId="1">
        <row r="32">
          <cell r="H32">
            <v>206.91000000000003</v>
          </cell>
        </row>
      </sheetData>
      <sheetData sheetId="2" refreshError="1">
        <row r="32">
          <cell r="H32">
            <v>206.91000000000003</v>
          </cell>
        </row>
        <row r="60">
          <cell r="H60">
            <v>120.8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to Mayor Dic.2010"/>
      <sheetName val="analisis"/>
      <sheetName val="tarifa equipo"/>
      <sheetName val="lista de materiales"/>
      <sheetName val="ING"/>
      <sheetName val="MANT"/>
      <sheetName val="CAMP"/>
      <sheetName val="2.10"/>
      <sheetName val="5.2"/>
      <sheetName val="9.0"/>
      <sheetName val="10"/>
      <sheetName val="11.20"/>
      <sheetName val="12.1"/>
      <sheetName val="12.2"/>
      <sheetName val="Bache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Monte Plata"/>
      <sheetName val="SABANA GRANDE"/>
      <sheetName val="LAS CEJAS"/>
      <sheetName val="LOS BOTADOS"/>
      <sheetName val="DON JUAN"/>
      <sheetName val="YAMASA"/>
      <sheetName val="PERALVILLO"/>
      <sheetName val="MAJAGUAL"/>
      <sheetName val="BAYAGUANA"/>
      <sheetName val="CHIRINO"/>
      <sheetName val="DEAN"/>
      <sheetName val="LA GALLERA, BELLA VISTA"/>
      <sheetName val="GONZALO"/>
      <sheetName val="analisis"/>
      <sheetName val="tarifa equipo"/>
      <sheetName val="lista de materiales"/>
      <sheetName val="Analisis BC"/>
      <sheetName val="qqVgas"/>
      <sheetName val="INSU"/>
      <sheetName val="MO"/>
      <sheetName val="Configur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  <sheetName val="presupuesto"/>
      <sheetName val="analisis basicos"/>
      <sheetName val="ANALISIS "/>
      <sheetName val="COLOCACION DE TUBERIA"/>
      <sheetName val="C.D.C., C.Op. y C.G."/>
      <sheetName val="Malla Ciclónica y Muros Blo "/>
      <sheetName val="Hoja1"/>
      <sheetName val="Hoja2"/>
      <sheetName val="Hoja3"/>
      <sheetName val="RECLAMACION 3"/>
      <sheetName val="GONZALO"/>
      <sheetName val="via"/>
      <sheetName val="MATERIALES LISTADO"/>
      <sheetName val="Insumos"/>
      <sheetName val="Análisis"/>
      <sheetName val="INS"/>
    </sheetNames>
    <sheetDataSet>
      <sheetData sheetId="0" refreshError="1">
        <row r="9">
          <cell r="C9">
            <v>1525</v>
          </cell>
        </row>
      </sheetData>
      <sheetData sheetId="1" refreshError="1"/>
      <sheetData sheetId="2" refreshError="1"/>
      <sheetData sheetId="3" refreshError="1"/>
      <sheetData sheetId="4">
        <row r="9">
          <cell r="C9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9">
          <cell r="C9">
            <v>1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LISIS DE COSTOS"/>
      <sheetName val="ANALISIS HORMIGON ARMADO"/>
      <sheetName val="LISTA MANO DE OBRA"/>
      <sheetName val="LISTA DE MATERIALES"/>
      <sheetName val="DATOS"/>
      <sheetName val="QQ ZA"/>
      <sheetName val="QQ ZC"/>
      <sheetName val="QQ Platea-LP"/>
      <sheetName val="QQ Col"/>
      <sheetName val="QQ Muro"/>
      <sheetName val="QQ Vigas"/>
      <sheetName val="QQ Dinteles"/>
      <sheetName val="QQ Losas Aligeradas"/>
      <sheetName val="QQ Rampas"/>
      <sheetName val="QQ Losas Macizas"/>
      <sheetName val="COMPONENTES"/>
      <sheetName val="Volumetria "/>
      <sheetName val="COTIZAR"/>
      <sheetName val="M.O."/>
      <sheetName val="GONZALO"/>
      <sheetName val="Pres. "/>
    </sheetNames>
    <sheetDataSet>
      <sheetData sheetId="0" refreshError="1"/>
      <sheetData sheetId="1" refreshError="1"/>
      <sheetData sheetId="2"/>
      <sheetData sheetId="3" refreshError="1"/>
      <sheetData sheetId="4">
        <row r="159">
          <cell r="C159">
            <v>8850</v>
          </cell>
        </row>
        <row r="188">
          <cell r="C188">
            <v>324.5</v>
          </cell>
        </row>
        <row r="215">
          <cell r="C215">
            <v>73.099999999999994</v>
          </cell>
        </row>
        <row r="1001">
          <cell r="C1001">
            <v>283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sp Antonio Musa"/>
      <sheetName val="Car"/>
      <sheetName val="Ins"/>
      <sheetName val="Herram"/>
      <sheetName val="Rndmto"/>
      <sheetName val="MOCuadrillas"/>
      <sheetName val="MOJornal"/>
      <sheetName val="Ana"/>
      <sheetName val="Indice"/>
      <sheetName val="tarifa equipo"/>
    </sheetNames>
    <sheetDataSet>
      <sheetData sheetId="0"/>
      <sheetData sheetId="1"/>
      <sheetData sheetId="2">
        <row r="338">
          <cell r="E338">
            <v>283.2</v>
          </cell>
        </row>
        <row r="828">
          <cell r="E828">
            <v>30.43</v>
          </cell>
        </row>
        <row r="830">
          <cell r="E830">
            <v>53.1</v>
          </cell>
        </row>
        <row r="836">
          <cell r="E836">
            <v>35.700000000000003</v>
          </cell>
        </row>
      </sheetData>
      <sheetData sheetId="3">
        <row r="24">
          <cell r="E24">
            <v>106.29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CION 27 DE FEB"/>
      <sheetName val="Anál de Costos"/>
      <sheetName val="Anál de Costos (2)"/>
      <sheetName val="Analisis (2)"/>
      <sheetName val="Anál de Costos Incr"/>
      <sheetName val="ANALISIS"/>
      <sheetName val="ANALISIS HORMIGON ARMADO"/>
      <sheetName val="LISTA DE MATERIALES"/>
      <sheetName val="Cabañas Ejecutivas"/>
      <sheetName val="Cabañas Presidenciales "/>
      <sheetName val="Cabañas simple Tipo I"/>
      <sheetName val="Cabañas simple Tipo 2"/>
      <sheetName val="Cabañas simple Tipo 3"/>
      <sheetName val="Cabañas Vice Presidenciales"/>
      <sheetName val="Calles, aceras y contenes"/>
      <sheetName val="Caseta de planta"/>
      <sheetName val="Edificio Administracion"/>
      <sheetName val="Edificio de Entrada"/>
      <sheetName val="Hoja de presupuesto"/>
    </sheetNames>
    <sheetDataSet>
      <sheetData sheetId="0"/>
      <sheetData sheetId="1"/>
      <sheetData sheetId="2"/>
      <sheetData sheetId="3">
        <row r="5">
          <cell r="H5">
            <v>3.5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 N. DE OVANDO CENTRAL (MOD. "/>
      <sheetName val="Analisis"/>
      <sheetName val="CRONOGRAMA N. DE OVANDO CENT"/>
      <sheetName val="Analisis (2)"/>
    </sheetNames>
    <sheetDataSet>
      <sheetData sheetId="0" refreshError="1">
        <row r="5">
          <cell r="I5">
            <v>2.5</v>
          </cell>
        </row>
      </sheetData>
      <sheetData sheetId="1"/>
      <sheetData sheetId="2"/>
      <sheetData sheetId="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álisis"/>
      <sheetName val="Villa Crhist"/>
      <sheetName val="Villa Kurt"/>
      <sheetName val="Villa fRIDEL"/>
      <sheetName val="Hoja Presentacion (3)"/>
      <sheetName val="Hoja Presentacion (2)"/>
      <sheetName val="Hoja Presentacion Plastbau"/>
      <sheetName val="Hoja Presentacion Convencional"/>
      <sheetName val="Hoja Presentacion"/>
      <sheetName val="Analisis Plastbau "/>
      <sheetName val="Insumos"/>
      <sheetName val="HOTEL SUNSCAPE EDF. I I Y V"/>
      <sheetName val="HOTEL SUNSCAPE EDF. I"/>
      <sheetName val="HOTEL SUNSCAPE EDF. I I I Y IV"/>
      <sheetName val="HOTEL SUNSCAPE EDF. V I AL IX"/>
      <sheetName val="HOTEL SUNSCAPE EDF. V I I"/>
      <sheetName val="HOTEL SUNSCAPE EDF. I X"/>
      <sheetName val="HOTEL SUNSCAPE EDF. I V"/>
      <sheetName val="Hormigones Bavaro"/>
      <sheetName val="Parte Electrica"/>
      <sheetName val="Arcos"/>
      <sheetName val="Cronograma"/>
      <sheetName val="EST N. DE OVANDO CENTRAL (MOD. "/>
      <sheetName val="ANALISIS HORMIGON ARMADO"/>
      <sheetName val="LISTA DE MATERIALES"/>
      <sheetName val="M.O."/>
      <sheetName val="Ins"/>
      <sheetName val="Ins 2"/>
      <sheetName val="m.t C"/>
    </sheetNames>
    <sheetDataSet>
      <sheetData sheetId="0" refreshError="1">
        <row r="439">
          <cell r="N439">
            <v>1730.989519230769</v>
          </cell>
        </row>
        <row r="808">
          <cell r="N808">
            <v>226.92368946153846</v>
          </cell>
        </row>
        <row r="821">
          <cell r="N821">
            <v>251.20814715384614</v>
          </cell>
        </row>
        <row r="845">
          <cell r="N845">
            <v>193.88830623076925</v>
          </cell>
        </row>
        <row r="890">
          <cell r="N890">
            <v>39.338457000000005</v>
          </cell>
        </row>
        <row r="906">
          <cell r="N906">
            <v>81.947692000000004</v>
          </cell>
        </row>
        <row r="957">
          <cell r="N957">
            <v>17.390142000000001</v>
          </cell>
        </row>
        <row r="1024">
          <cell r="N1024">
            <v>1337.1420170454546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project"/>
      <sheetName val="Oficio"/>
      <sheetName val="PRESUPUESTO pañetado"/>
      <sheetName val="PRESUPUESTO violinado"/>
      <sheetName val="Analisis Unit. "/>
      <sheetName val="Datos Para Project"/>
      <sheetName val="Cargas Sociales"/>
      <sheetName val="Tarifas de Alquiler de Equipo"/>
      <sheetName val="PRE Desvio Alcant.  Potable"/>
      <sheetName val="Análisis"/>
      <sheetName val="Insumos materiales"/>
      <sheetName val="Costos Mano de Obra"/>
      <sheetName val="Ana. Horm mexc mort"/>
      <sheetName val="Equipos"/>
      <sheetName val="EST N. DE OVANDO CENTRAL (MOD. "/>
    </sheetNames>
    <sheetDataSet>
      <sheetData sheetId="0">
        <row r="3">
          <cell r="G3">
            <v>212.68726395300044</v>
          </cell>
        </row>
      </sheetData>
      <sheetData sheetId="1">
        <row r="3">
          <cell r="G3">
            <v>212.68726395300044</v>
          </cell>
        </row>
      </sheetData>
      <sheetData sheetId="2">
        <row r="3">
          <cell r="G3">
            <v>212.68726395300044</v>
          </cell>
        </row>
      </sheetData>
      <sheetData sheetId="3">
        <row r="3">
          <cell r="G3">
            <v>212.68726395300044</v>
          </cell>
        </row>
      </sheetData>
      <sheetData sheetId="4">
        <row r="3">
          <cell r="G3">
            <v>212.68726395300044</v>
          </cell>
        </row>
      </sheetData>
      <sheetData sheetId="5">
        <row r="3">
          <cell r="G3">
            <v>212.68726395300044</v>
          </cell>
        </row>
      </sheetData>
      <sheetData sheetId="6">
        <row r="3">
          <cell r="G3">
            <v>212.68726395300044</v>
          </cell>
        </row>
        <row r="23">
          <cell r="G23">
            <v>1.3036438662750036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POS"/>
      <sheetName val="PU"/>
      <sheetName val="SERVICIOS"/>
      <sheetName val="Presupuesto"/>
      <sheetName val="Programa de Trabajo"/>
      <sheetName val="Graficas"/>
      <sheetName val="Uso de Equipos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SALARIOS"/>
      <sheetName val="MATERIALES"/>
      <sheetName val="Analisis BC"/>
      <sheetName val="O.M. y Salarios"/>
      <sheetName val="MO"/>
      <sheetName val="Trabajos Generales"/>
      <sheetName val="Gastos Generales y Factores"/>
      <sheetName val="Listado Mano de Obra"/>
      <sheetName val="Listado Completo de Equipos"/>
      <sheetName val="Progr. Mensual"/>
      <sheetName val="Lista de Materiales"/>
      <sheetName val="Ingenieria"/>
      <sheetName val="Lista de Insumos K-CC 146-148"/>
      <sheetName val="Pres. Nav. Pto Plata"/>
      <sheetName val="PLANTA 150-200 TPH"/>
      <sheetName val="PRECIOS_ELE"/>
      <sheetName val="Cargas Sociales"/>
      <sheetName val="Analisis Unit. "/>
      <sheetName val="Analisis Unitarios"/>
      <sheetName val="Tarifas de Alquiler de Equipo"/>
      <sheetName val="ANALISIS HORMIGON ARMADO"/>
    </sheetNames>
    <sheetDataSet>
      <sheetData sheetId="0" refreshError="1">
        <row r="13">
          <cell r="D13">
            <v>500</v>
          </cell>
        </row>
        <row r="14">
          <cell r="D14">
            <v>990</v>
          </cell>
        </row>
        <row r="27">
          <cell r="D27">
            <v>2.8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Ins"/>
      <sheetName val="M.O."/>
      <sheetName val="Ins 2"/>
      <sheetName val="Insumos"/>
    </sheetNames>
    <sheetDataSet>
      <sheetData sheetId="0"/>
      <sheetData sheetId="1">
        <row r="11">
          <cell r="C11">
            <v>268</v>
          </cell>
        </row>
        <row r="16">
          <cell r="B16">
            <v>4387.5</v>
          </cell>
        </row>
        <row r="20">
          <cell r="C20">
            <v>511</v>
          </cell>
        </row>
        <row r="21">
          <cell r="C21">
            <v>639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Z"/>
      <sheetName val="Ac.C"/>
      <sheetName val="Ac.V"/>
      <sheetName val="resum.ac "/>
      <sheetName val="LOSA"/>
      <sheetName val="LOSA (2)"/>
      <sheetName val="insumo"/>
      <sheetName val="Mezcla"/>
      <sheetName val="ana.h.a"/>
      <sheetName val="analisis"/>
      <sheetName val="Analisis Areas Ext."/>
      <sheetName val="Resumen"/>
      <sheetName val="exteriores"/>
      <sheetName val="v. exterior"/>
      <sheetName val="bLOQUE A"/>
      <sheetName val="V.Tierras A"/>
      <sheetName val="V H.A y Muros A"/>
      <sheetName val="Term A"/>
      <sheetName val="ANALISIS STO D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2547.17</v>
          </cell>
        </row>
        <row r="11">
          <cell r="D11">
            <v>95</v>
          </cell>
        </row>
      </sheetData>
      <sheetData sheetId="7" refreshError="1">
        <row r="10">
          <cell r="F10">
            <v>4838.6400000000003</v>
          </cell>
        </row>
        <row r="37">
          <cell r="F37">
            <v>4299.8692000000001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s Sociales"/>
      <sheetName val="cuantias qq"/>
      <sheetName val="Cant. capabeg rell"/>
      <sheetName val="cant de ventanas y puertas"/>
      <sheetName val="cant Dimensiones losas"/>
      <sheetName val="cant hormigon armado"/>
      <sheetName val="Base de datos Res. Nicole I"/>
      <sheetName val="Insumos materiales"/>
      <sheetName val="Costos Mano de Obra"/>
      <sheetName val="Elaborac. Product todo costo"/>
      <sheetName val="Tabla Insumos materiales"/>
      <sheetName val="Tabla Costos Mano de Obra"/>
      <sheetName val="Tabla Elabor. Product todo cost"/>
      <sheetName val="Ana. Horm mexc mort"/>
      <sheetName val="Ana. blocks y termin."/>
      <sheetName val="Ana. pint. y mas "/>
      <sheetName val="Plomeria "/>
      <sheetName val="Primer nivel"/>
      <sheetName val="Segundo nivel"/>
      <sheetName val="Tercer Nivel"/>
      <sheetName val="Cuarto Nivel"/>
      <sheetName val="Total 4 Niveles"/>
      <sheetName val="Resumen para Microsoft Project"/>
      <sheetName val="Hoja2"/>
      <sheetName val="resumen"/>
      <sheetName val="Suposic. Vta ETAPA A con solar"/>
      <sheetName val="Supc. Vta ETAPA A &amp; B  c- solar"/>
      <sheetName val="Supc. Vta tres etapas c-solar"/>
      <sheetName val="Evaluacion Mat. por intercambio"/>
      <sheetName val="MO"/>
      <sheetName val="M.O."/>
      <sheetName val="Ins"/>
      <sheetName val="EQUIPOS"/>
      <sheetName val="PRE Desvio Alcant.  Po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0">
          <cell r="J20">
            <v>125</v>
          </cell>
        </row>
      </sheetData>
      <sheetData sheetId="8">
        <row r="38">
          <cell r="O38">
            <v>6.5</v>
          </cell>
        </row>
      </sheetData>
      <sheetData sheetId="9"/>
      <sheetData sheetId="10"/>
      <sheetData sheetId="11"/>
      <sheetData sheetId="12"/>
      <sheetData sheetId="13">
        <row r="53">
          <cell r="D53">
            <v>2640.8667724999996</v>
          </cell>
        </row>
        <row r="61">
          <cell r="D61">
            <v>1942.6108250000002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es instalados"/>
      <sheetName val="Resumen"/>
      <sheetName val="Analisis"/>
      <sheetName val="Hoja2"/>
      <sheetName val="evaluacion del pres. electrico"/>
      <sheetName val="Hoja3"/>
      <sheetName val="Presupuesto (2)"/>
      <sheetName val="crono"/>
      <sheetName val="Presupuesto"/>
      <sheetName val="Cub. #1 OK"/>
      <sheetName val="Cub. #1 (2)"/>
      <sheetName val="Cub. #2 "/>
      <sheetName val="Hoja1"/>
      <sheetName val="Hoja4"/>
      <sheetName val="Insumos materiales"/>
      <sheetName val="Costos Mano de Obra"/>
      <sheetName val="Ana. Horm mexc mort"/>
      <sheetName val="Analisis Unit. "/>
    </sheetNames>
    <sheetDataSet>
      <sheetData sheetId="0"/>
      <sheetData sheetId="1"/>
      <sheetData sheetId="2">
        <row r="11">
          <cell r="F11">
            <v>1047.07</v>
          </cell>
        </row>
        <row r="22">
          <cell r="F22">
            <v>4833.63</v>
          </cell>
        </row>
        <row r="36">
          <cell r="F36">
            <v>4418.18</v>
          </cell>
        </row>
        <row r="44">
          <cell r="F44">
            <v>7531.56</v>
          </cell>
        </row>
        <row r="58">
          <cell r="F58">
            <v>3361.68</v>
          </cell>
        </row>
        <row r="120">
          <cell r="F120">
            <v>176.86</v>
          </cell>
        </row>
        <row r="156">
          <cell r="E156">
            <v>300</v>
          </cell>
        </row>
        <row r="157">
          <cell r="E157">
            <v>350</v>
          </cell>
        </row>
        <row r="161">
          <cell r="E161">
            <v>240</v>
          </cell>
        </row>
        <row r="166">
          <cell r="E166">
            <v>885</v>
          </cell>
        </row>
        <row r="385">
          <cell r="F385">
            <v>5541.47</v>
          </cell>
        </row>
        <row r="408">
          <cell r="F408">
            <v>13466.71</v>
          </cell>
        </row>
        <row r="636">
          <cell r="F636">
            <v>7072.57</v>
          </cell>
        </row>
        <row r="830">
          <cell r="E830">
            <v>2300</v>
          </cell>
        </row>
        <row r="1033">
          <cell r="F1033">
            <v>3965.32</v>
          </cell>
        </row>
        <row r="1057">
          <cell r="F1057">
            <v>4644.07</v>
          </cell>
        </row>
        <row r="1196">
          <cell r="F1196">
            <v>1436.859048</v>
          </cell>
        </row>
        <row r="1552">
          <cell r="E1552">
            <v>150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DESCRIPCION"/>
      <sheetName val="Muros Interiores h=2.8 m "/>
      <sheetName val="MurosInt.h=2.8 m U C con plycem"/>
      <sheetName val="MurosInt.h=2.8 m Plycem 2 lados"/>
      <sheetName val="Plafond Sheetrock"/>
      <sheetName val="Cornisa de 2 pie"/>
      <sheetName val="Cornisa de 2.62 pie"/>
      <sheetName val="Volumetria piso 16"/>
      <sheetName val="Hoja de calculo Recubrimiento"/>
      <sheetName val="Calculo Metales NIVEL 17"/>
      <sheetName val="Ana.precios un"/>
      <sheetName val="Analisis"/>
      <sheetName val="Insumos materiales"/>
      <sheetName val="Costos Mano de Obra"/>
      <sheetName val="Ana. Horm mexc mort"/>
      <sheetName val="Análisis"/>
      <sheetName val="Resumen Precio Equipos"/>
      <sheetName val="Factura (813)"/>
    </sheetNames>
    <sheetDataSet>
      <sheetData sheetId="0">
        <row r="30">
          <cell r="L30">
            <v>6.7</v>
          </cell>
        </row>
        <row r="31">
          <cell r="L31">
            <v>6.7</v>
          </cell>
        </row>
        <row r="34">
          <cell r="L34">
            <v>0.52</v>
          </cell>
        </row>
        <row r="35">
          <cell r="L35">
            <v>13.1976</v>
          </cell>
        </row>
        <row r="36">
          <cell r="L36">
            <v>7.3216000000000001</v>
          </cell>
        </row>
        <row r="38">
          <cell r="L38">
            <v>203.57</v>
          </cell>
        </row>
        <row r="40">
          <cell r="L40">
            <v>425</v>
          </cell>
        </row>
        <row r="41">
          <cell r="L41">
            <v>50.4</v>
          </cell>
        </row>
        <row r="43">
          <cell r="L43">
            <v>41.552000000000007</v>
          </cell>
        </row>
      </sheetData>
      <sheetData sheetId="1" refreshError="1"/>
      <sheetData sheetId="2" refreshError="1"/>
      <sheetData sheetId="3">
        <row r="64">
          <cell r="E64">
            <v>659.64462033685038</v>
          </cell>
        </row>
      </sheetData>
      <sheetData sheetId="4">
        <row r="64">
          <cell r="E64">
            <v>828.71794233657636</v>
          </cell>
        </row>
      </sheetData>
      <sheetData sheetId="5">
        <row r="54">
          <cell r="E54">
            <v>281.22417445913197</v>
          </cell>
        </row>
      </sheetData>
      <sheetData sheetId="6">
        <row r="60">
          <cell r="E60">
            <v>512.8477123357377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"/>
      <sheetName val="SALARIOS"/>
      <sheetName val="M.O."/>
      <sheetName val="HORM. Y MORTEROS."/>
      <sheetName val="ANALISIS FRED"/>
      <sheetName val="ANALISIS"/>
      <sheetName val="Ana.MELLIZAS"/>
      <sheetName val="PRES_BNP"/>
      <sheetName val="PRES_1erNivel"/>
      <sheetName val="PRES_2doNivel"/>
      <sheetName val="Pres_InstSanit."/>
      <sheetName val="Pres_InstElect."/>
      <sheetName val="RESUMEN"/>
      <sheetName val="Listado Equipos a utilizar"/>
      <sheetName val="COSTO INDIRECTO"/>
      <sheetName val="OPERADORES EQUIPOS"/>
      <sheetName val="Insumos"/>
      <sheetName val="LISTADO INSUMOS DEL 2000"/>
    </sheetNames>
    <sheetDataSet>
      <sheetData sheetId="0" refreshError="1">
        <row r="767">
          <cell r="D767">
            <v>20</v>
          </cell>
        </row>
        <row r="770">
          <cell r="D770">
            <v>45.14</v>
          </cell>
        </row>
      </sheetData>
      <sheetData sheetId="1" refreshError="1">
        <row r="10">
          <cell r="C10">
            <v>350</v>
          </cell>
        </row>
      </sheetData>
      <sheetData sheetId="2" refreshError="1"/>
      <sheetData sheetId="3" refreshError="1">
        <row r="212">
          <cell r="H212">
            <v>2563.4295469815961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Plastbau "/>
      <sheetName val="Insumos"/>
      <sheetName val="Análisis"/>
      <sheetName val="HOTEL SUNSCAPE EDF. I"/>
      <sheetName val="Hormigones Bavaro"/>
      <sheetName val="Parte Electrica"/>
      <sheetName val="Arcos"/>
      <sheetName val="Cronograma"/>
      <sheetName val="INS"/>
      <sheetName val="HORM. Y MORTEROS."/>
      <sheetName val="SALARIOS"/>
      <sheetName val="Listado Equipos a utilizar"/>
      <sheetName val="Desembolso de Caja"/>
      <sheetName val="Materiales"/>
      <sheetName val="Analisis"/>
    </sheetNames>
    <sheetDataSet>
      <sheetData sheetId="0"/>
      <sheetData sheetId="1" refreshError="1"/>
      <sheetData sheetId="2">
        <row r="261">
          <cell r="D261">
            <v>8760.1070946448017</v>
          </cell>
        </row>
        <row r="525">
          <cell r="D525">
            <v>6325.6686946448008</v>
          </cell>
        </row>
        <row r="1164">
          <cell r="D1164">
            <v>51.690176000000001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on Hotel Sunscape "/>
      <sheetName val="Presentacion Hotel Sunscape (2)"/>
      <sheetName val="Resumen Hotel Sunscape II"/>
      <sheetName val="LOBBY Y AREA DE OFICINAS"/>
      <sheetName val="BAR DE LOBBY"/>
      <sheetName val="AREA DE ESPECTACULOS"/>
      <sheetName val="COMEDOR RESTAURANT"/>
      <sheetName val="MODULO DE COCINA"/>
      <sheetName val="EXPLORERS CLUB"/>
      <sheetName val="RESTAURANT DE PLAYA"/>
      <sheetName val="CENTRO SPA Y GIMNASIO"/>
      <sheetName val="EDIF. VEST. Y OFICINAS DE PERS."/>
      <sheetName val="PISCINAS"/>
      <sheetName val="PALAPAS DEPORTES ACUATICOS"/>
      <sheetName val="EDIFICIO DE PERSONAL"/>
      <sheetName val="PALAPA WET BAR"/>
      <sheetName val="PALAPA BAR"/>
      <sheetName val="EDIFICIO DE EMPLEADOS I"/>
      <sheetName val="EDIFICIO DE EMPLEADOS II"/>
      <sheetName val="LAVANDERIA"/>
      <sheetName val="PALAPAS DEPORTES"/>
      <sheetName val="PALAPA WC Y TOALLAS"/>
      <sheetName val="TEMPLETE DE BODAS"/>
      <sheetName val="COFEE BAR"/>
      <sheetName val="AREAS EXT CAMINOSY CALLES HOTEL"/>
      <sheetName val="CANCHA DE FUBOLITO"/>
      <sheetName val="CANCHA DE TENNIS"/>
      <sheetName val="CASETA GUARDIAN"/>
      <sheetName val="CISTERNA"/>
      <sheetName val="Insumos"/>
      <sheetName val="Análisis"/>
      <sheetName val="Muros Interiores h=2.8 m "/>
      <sheetName val="Hormigones Bavaro"/>
      <sheetName val="Listado Equipos a utiliz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65">
          <cell r="C65">
            <v>3449.4880000000003</v>
          </cell>
        </row>
        <row r="207">
          <cell r="C207">
            <v>307.06319702602235</v>
          </cell>
        </row>
      </sheetData>
      <sheetData sheetId="30">
        <row r="163">
          <cell r="D163">
            <v>4173.9325396235208</v>
          </cell>
        </row>
        <row r="207">
          <cell r="D207">
            <v>1956.0864615839996</v>
          </cell>
        </row>
        <row r="242">
          <cell r="D242">
            <v>303.18600521235203</v>
          </cell>
        </row>
        <row r="324">
          <cell r="D324">
            <v>10743.444821990295</v>
          </cell>
        </row>
        <row r="345">
          <cell r="D345">
            <v>8896.8764318970934</v>
          </cell>
        </row>
        <row r="503">
          <cell r="D503">
            <v>3374.4886690559997</v>
          </cell>
        </row>
        <row r="557">
          <cell r="D557">
            <v>261.37686356797445</v>
          </cell>
        </row>
        <row r="624">
          <cell r="D624">
            <v>7246.458215866026</v>
          </cell>
        </row>
        <row r="653">
          <cell r="D653">
            <v>6874.6497891993595</v>
          </cell>
        </row>
        <row r="1042">
          <cell r="D1042">
            <v>24.834825970240004</v>
          </cell>
        </row>
        <row r="1256">
          <cell r="D1256">
            <v>589.12297128</v>
          </cell>
        </row>
        <row r="1266">
          <cell r="D1266">
            <v>72.449601096799995</v>
          </cell>
        </row>
        <row r="1340">
          <cell r="D1340">
            <v>353.10569752513288</v>
          </cell>
        </row>
        <row r="1549">
          <cell r="D1549">
            <v>51.690176000000001</v>
          </cell>
        </row>
        <row r="1556">
          <cell r="D1556">
            <v>79.600000000000009</v>
          </cell>
        </row>
      </sheetData>
      <sheetData sheetId="31"/>
      <sheetData sheetId="32"/>
      <sheetData sheetId="3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Plastbau "/>
      <sheetName val="Plafond Sheetrock "/>
      <sheetName val="Plafond Sheetrock2"/>
      <sheetName val="Plafond Sheetrock suspendido"/>
      <sheetName val="Plafond Sheetrock susp. Antihum"/>
      <sheetName val="Hormigones Bavaro"/>
      <sheetName val="Arcos"/>
      <sheetName val="Insumos"/>
      <sheetName val="Análisis"/>
      <sheetName val="Hoja Presentacion "/>
      <sheetName val="Resumen Club de Playa"/>
      <sheetName val="palapabarpiscina"/>
      <sheetName val="palapatoallas"/>
      <sheetName val="FORJADO SANT. REST. DE PLAYA "/>
      <sheetName val="RESTAURANT DE PLAYA"/>
      <sheetName val="PALAPA SNACK BAR"/>
      <sheetName val="PALAPA"/>
      <sheetName val="PASARELAS PALAPA SNACK BAR"/>
      <sheetName val="PASARELAS PALAPA (DOBLES)"/>
      <sheetName val="Cuarto maquina y tanque"/>
      <sheetName val="BAÑOS INTERIORES"/>
      <sheetName val="EXTERIORES CLUB DE PLAYA"/>
      <sheetName val="ESTIMADO COCINA"/>
      <sheetName val="equipos piscina"/>
      <sheetName val="P.I.E.Rest. Playa y Pisc.Bar P."/>
      <sheetName val="Ins"/>
      <sheetName val="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2">
          <cell r="D192">
            <v>4262.3431656800003</v>
          </cell>
        </row>
        <row r="200">
          <cell r="D200">
            <v>3629.3421656800001</v>
          </cell>
        </row>
        <row r="729">
          <cell r="D729">
            <v>6101.5641656799999</v>
          </cell>
        </row>
        <row r="1278">
          <cell r="D1278">
            <v>453.35550609000006</v>
          </cell>
        </row>
        <row r="1293">
          <cell r="D1293">
            <v>226.52595108666665</v>
          </cell>
        </row>
        <row r="1304">
          <cell r="D1304">
            <v>385.28506635666668</v>
          </cell>
        </row>
        <row r="1314">
          <cell r="D1314">
            <v>1091.3609376166667</v>
          </cell>
        </row>
        <row r="1324">
          <cell r="D1324">
            <v>991.92152743666668</v>
          </cell>
        </row>
        <row r="1334">
          <cell r="D1334">
            <v>892.4821172566667</v>
          </cell>
        </row>
        <row r="1344">
          <cell r="D1344">
            <v>693.60329689666662</v>
          </cell>
        </row>
        <row r="1354">
          <cell r="D1354">
            <v>589.16388671666675</v>
          </cell>
        </row>
        <row r="1562">
          <cell r="D1562">
            <v>75.459999999999994</v>
          </cell>
        </row>
        <row r="1570">
          <cell r="D1570">
            <v>204.21084000000002</v>
          </cell>
        </row>
        <row r="1625">
          <cell r="D1625">
            <v>1624.9403733333334</v>
          </cell>
        </row>
        <row r="1633">
          <cell r="D1633">
            <v>596.58149475465325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Plastbau "/>
      <sheetName val="Plafond Sheetrock "/>
      <sheetName val="Plafond Sheetrock2"/>
      <sheetName val="Plafond Sheetrock suspendido"/>
      <sheetName val="Plafond Sheetrock susp. Antihum"/>
      <sheetName val="Hormigones Bavaro"/>
      <sheetName val="Arcos"/>
      <sheetName val="Insumos"/>
      <sheetName val="Análisis"/>
      <sheetName val="Hoja Presentacion "/>
      <sheetName val="Resumen Club de Playa"/>
      <sheetName val="palapabarpiscina"/>
      <sheetName val="palapatoallas"/>
      <sheetName val="FORJADO SANT. REST. DE PLAYA "/>
      <sheetName val="RESTAURANT DE PLAYA"/>
      <sheetName val="PALAPA SNACK BAR"/>
      <sheetName val="PALAPA"/>
      <sheetName val="PASARELAS PALAPA SNACK BAR"/>
      <sheetName val="PASARELAS PALAPA (DOBLES)"/>
      <sheetName val="Cuarto maquina y tanque"/>
      <sheetName val="BAÑOS INTERIORES"/>
      <sheetName val="EXTERIORES CLUB DE PLAYA"/>
      <sheetName val="ESTIMADO COCINA"/>
      <sheetName val="equipos piscina"/>
      <sheetName val="P.I.E.Rest. Playa y Pisc.Bar P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2">
          <cell r="D192">
            <v>4262.3431656800003</v>
          </cell>
        </row>
        <row r="200">
          <cell r="D200">
            <v>3629.3421656800001</v>
          </cell>
        </row>
        <row r="729">
          <cell r="D729">
            <v>6101.5641656799999</v>
          </cell>
        </row>
        <row r="1278">
          <cell r="D1278">
            <v>453.35550609000006</v>
          </cell>
        </row>
        <row r="1293">
          <cell r="D1293">
            <v>226.52595108666665</v>
          </cell>
        </row>
        <row r="1304">
          <cell r="D1304">
            <v>385.28506635666668</v>
          </cell>
        </row>
        <row r="1314">
          <cell r="D1314">
            <v>1091.3609376166667</v>
          </cell>
        </row>
        <row r="1324">
          <cell r="D1324">
            <v>991.92152743666668</v>
          </cell>
        </row>
        <row r="1334">
          <cell r="D1334">
            <v>892.4821172566667</v>
          </cell>
        </row>
        <row r="1344">
          <cell r="D1344">
            <v>693.60329689666662</v>
          </cell>
        </row>
        <row r="1354">
          <cell r="D1354">
            <v>589.16388671666675</v>
          </cell>
        </row>
        <row r="1562">
          <cell r="D1562">
            <v>75.459999999999994</v>
          </cell>
        </row>
        <row r="1570">
          <cell r="D1570">
            <v>204.21084000000002</v>
          </cell>
        </row>
        <row r="1625">
          <cell r="D1625">
            <v>1624.9403733333334</v>
          </cell>
        </row>
        <row r="1633">
          <cell r="D1633">
            <v>596.58149475465325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DESCRIPCION"/>
      <sheetName val="Muros Interiores h=2.8 m "/>
      <sheetName val="MurosInt.h=2.8 m U C con plycem"/>
      <sheetName val="MurosInt.h=2.8 m Plycem 2 lados"/>
      <sheetName val="Plafond Sheetrock"/>
      <sheetName val="Cornisa de 2 pie"/>
      <sheetName val="Factura (813)"/>
      <sheetName val="Cornisa de 2.62 pie"/>
      <sheetName val="Volumetria piso 16"/>
      <sheetName val="Hoja de calculo Recubrimiento"/>
      <sheetName val="Calculo Metales NIVEL 17"/>
      <sheetName val="Análisis"/>
      <sheetName val="Analisis"/>
    </sheetNames>
    <sheetDataSet>
      <sheetData sheetId="0"/>
      <sheetData sheetId="1"/>
      <sheetData sheetId="2">
        <row r="64">
          <cell r="E64">
            <v>490.21498365499457</v>
          </cell>
        </row>
      </sheetData>
      <sheetData sheetId="3">
        <row r="64">
          <cell r="E64">
            <v>659.64462033685038</v>
          </cell>
        </row>
      </sheetData>
      <sheetData sheetId="4">
        <row r="64">
          <cell r="E64">
            <v>828.71794233657636</v>
          </cell>
        </row>
      </sheetData>
      <sheetData sheetId="5">
        <row r="54">
          <cell r="E54">
            <v>281.22417445913197</v>
          </cell>
        </row>
      </sheetData>
      <sheetData sheetId="6">
        <row r="60">
          <cell r="E60">
            <v>512.8477123357377</v>
          </cell>
        </row>
      </sheetData>
      <sheetData sheetId="7"/>
      <sheetData sheetId="8">
        <row r="60">
          <cell r="E60">
            <v>519.29974515533274</v>
          </cell>
        </row>
      </sheetData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. "/>
      <sheetName val="Analisis"/>
      <sheetName val="Resumen"/>
      <sheetName val="Materiales"/>
      <sheetName val="M.O."/>
      <sheetName val="MANO DE OBRA"/>
      <sheetName val="Estructurales SALON"/>
      <sheetName val="EST. ALM"/>
      <sheetName val="Estructura Metalica"/>
      <sheetName val="Cornisa de 2.62 pie"/>
      <sheetName val="Cornisa de 2 pie"/>
      <sheetName val="Muros Interiores h=2.8 m "/>
      <sheetName val="MurosInt.h=2.8 m Plycem 2 lados"/>
      <sheetName val="MurosInt.h=2.8 m U C con plycem"/>
      <sheetName val="Plafond Sheetrock"/>
      <sheetName val="peso"/>
      <sheetName val="ADDENDA"/>
      <sheetName val="Mano de  Obra"/>
    </sheetNames>
    <sheetDataSet>
      <sheetData sheetId="0"/>
      <sheetData sheetId="1"/>
      <sheetData sheetId="2"/>
      <sheetData sheetId="3"/>
      <sheetData sheetId="4">
        <row r="557">
          <cell r="C557">
            <v>36.06</v>
          </cell>
        </row>
        <row r="570">
          <cell r="C570">
            <v>7.19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M31"/>
  <sheetViews>
    <sheetView view="pageBreakPreview" zoomScale="115" zoomScaleNormal="100" zoomScaleSheetLayoutView="115" workbookViewId="0">
      <selection activeCell="E10" sqref="E10"/>
    </sheetView>
  </sheetViews>
  <sheetFormatPr baseColWidth="10" defaultColWidth="14.42578125" defaultRowHeight="15"/>
  <cols>
    <col min="1" max="1" width="3.28515625" customWidth="1"/>
    <col min="2" max="2" width="10.42578125" customWidth="1"/>
    <col min="3" max="3" width="104.7109375" customWidth="1"/>
    <col min="4" max="4" width="7.7109375" hidden="1" customWidth="1"/>
    <col min="5" max="5" width="27.7109375" customWidth="1"/>
    <col min="6" max="6" width="18.140625" bestFit="1" customWidth="1"/>
    <col min="7" max="7" width="20.140625" bestFit="1" customWidth="1"/>
    <col min="8" max="9" width="9.140625" customWidth="1"/>
    <col min="10" max="10" width="11.7109375" customWidth="1"/>
    <col min="11" max="11" width="19" bestFit="1" customWidth="1"/>
    <col min="12" max="12" width="15.28515625" bestFit="1" customWidth="1"/>
    <col min="13" max="13" width="19" bestFit="1" customWidth="1"/>
  </cols>
  <sheetData>
    <row r="1" spans="2:13" ht="60.75" customHeight="1">
      <c r="B1" s="589" t="s">
        <v>0</v>
      </c>
      <c r="C1" s="589"/>
      <c r="D1" s="589"/>
      <c r="E1" s="589"/>
      <c r="F1" s="1"/>
      <c r="G1" s="2"/>
      <c r="H1" s="2"/>
      <c r="I1" s="2"/>
      <c r="J1" s="2"/>
      <c r="K1" s="2"/>
      <c r="L1" s="2"/>
      <c r="M1" s="2"/>
    </row>
    <row r="2" spans="2:13" ht="41.25" customHeight="1" thickBot="1">
      <c r="B2" s="589" t="s">
        <v>17</v>
      </c>
      <c r="C2" s="589"/>
      <c r="D2" s="589"/>
      <c r="E2" s="589"/>
      <c r="F2" s="2"/>
      <c r="G2" s="1"/>
      <c r="H2" s="2"/>
      <c r="I2" s="2"/>
      <c r="J2" s="2"/>
      <c r="K2" s="2"/>
      <c r="L2" s="2"/>
      <c r="M2" s="2"/>
    </row>
    <row r="3" spans="2:13" ht="19.5" thickBot="1">
      <c r="B3" s="4" t="s">
        <v>1</v>
      </c>
      <c r="C3" s="5" t="s">
        <v>2</v>
      </c>
      <c r="D3" s="6"/>
      <c r="E3" s="7" t="s">
        <v>3</v>
      </c>
      <c r="F3" s="2"/>
      <c r="G3" s="2"/>
      <c r="H3" s="2"/>
      <c r="I3" s="2"/>
      <c r="J3" s="2"/>
      <c r="K3" s="2"/>
      <c r="L3" s="2"/>
      <c r="M3" s="2"/>
    </row>
    <row r="4" spans="2:13" ht="18.75">
      <c r="B4" s="8"/>
      <c r="C4" s="9"/>
      <c r="D4" s="10"/>
      <c r="E4" s="11"/>
      <c r="F4" s="2"/>
      <c r="G4" s="2"/>
      <c r="H4" s="2"/>
      <c r="I4" s="2"/>
      <c r="J4" s="2"/>
      <c r="K4" s="2"/>
      <c r="L4" s="2"/>
      <c r="M4" s="2"/>
    </row>
    <row r="5" spans="2:13" ht="18.75">
      <c r="B5" s="12">
        <v>1</v>
      </c>
      <c r="C5" s="13" t="s">
        <v>580</v>
      </c>
      <c r="D5" s="14"/>
      <c r="E5" s="15">
        <v>149073548.88104001</v>
      </c>
      <c r="F5" s="2"/>
      <c r="G5" s="2"/>
      <c r="H5" s="2"/>
      <c r="I5" s="2"/>
      <c r="J5" s="2"/>
      <c r="K5" s="16"/>
      <c r="L5" s="2"/>
      <c r="M5" s="2"/>
    </row>
    <row r="6" spans="2:13" ht="20.25" customHeight="1">
      <c r="B6" s="12">
        <v>2</v>
      </c>
      <c r="C6" s="13" t="s">
        <v>577</v>
      </c>
      <c r="D6" s="14"/>
      <c r="E6" s="15">
        <v>8808540.2188000027</v>
      </c>
      <c r="F6" s="2"/>
      <c r="G6" s="2"/>
      <c r="H6" s="2"/>
      <c r="I6" s="2"/>
      <c r="J6" s="2"/>
      <c r="K6" s="16"/>
      <c r="L6" s="2"/>
      <c r="M6" s="2"/>
    </row>
    <row r="7" spans="2:13" ht="18.75">
      <c r="B7" s="12">
        <v>3</v>
      </c>
      <c r="C7" s="18" t="s">
        <v>578</v>
      </c>
      <c r="D7" s="14"/>
      <c r="E7" s="15">
        <v>20903212.501150001</v>
      </c>
      <c r="F7" s="2"/>
      <c r="G7" s="2"/>
      <c r="H7" s="2"/>
      <c r="I7" s="2"/>
      <c r="J7" s="2"/>
      <c r="K7" s="17"/>
      <c r="L7" s="2"/>
      <c r="M7" s="2"/>
    </row>
    <row r="8" spans="2:13" ht="18.75">
      <c r="B8" s="12">
        <v>4</v>
      </c>
      <c r="C8" s="13" t="s">
        <v>579</v>
      </c>
      <c r="D8" s="14"/>
      <c r="E8" s="15">
        <v>33271081.253850006</v>
      </c>
      <c r="F8" s="2"/>
      <c r="G8" s="2"/>
      <c r="H8" s="2"/>
      <c r="I8" s="2"/>
      <c r="J8" s="2"/>
      <c r="K8" s="17"/>
      <c r="L8" s="2"/>
      <c r="M8" s="2"/>
    </row>
    <row r="9" spans="2:13" ht="19.5" thickBot="1">
      <c r="B9" s="19"/>
      <c r="C9" s="20"/>
      <c r="D9" s="21"/>
      <c r="E9" s="15"/>
      <c r="F9" s="2"/>
      <c r="G9" s="2"/>
      <c r="H9" s="2"/>
      <c r="I9" s="2"/>
      <c r="J9" s="2"/>
      <c r="K9" s="17"/>
      <c r="L9" s="2"/>
      <c r="M9" s="2"/>
    </row>
    <row r="10" spans="2:13" ht="19.5" thickBot="1">
      <c r="B10" s="22"/>
      <c r="C10" s="23" t="s">
        <v>4</v>
      </c>
      <c r="D10" s="23"/>
      <c r="E10" s="24">
        <f>SUM(E5:E9)</f>
        <v>212056382.85484004</v>
      </c>
      <c r="F10" s="2"/>
      <c r="G10" s="25"/>
      <c r="H10" s="2"/>
      <c r="I10" s="2"/>
      <c r="J10" s="2"/>
      <c r="K10" s="2"/>
      <c r="L10" s="2"/>
      <c r="M10" s="2"/>
    </row>
    <row r="12" spans="2:13" ht="18.75" hidden="1">
      <c r="B12" s="26"/>
      <c r="C12" s="27" t="s">
        <v>5</v>
      </c>
      <c r="D12" s="27"/>
      <c r="E12" s="2"/>
      <c r="F12" s="2"/>
      <c r="G12" s="2"/>
    </row>
    <row r="13" spans="2:13" ht="18.75" hidden="1">
      <c r="B13" s="26"/>
      <c r="C13" s="1" t="s">
        <v>6</v>
      </c>
      <c r="D13" s="28"/>
      <c r="E13" s="2">
        <f>+D13*$E$10</f>
        <v>0</v>
      </c>
      <c r="F13" s="2"/>
      <c r="G13" s="28"/>
    </row>
    <row r="14" spans="2:13" ht="18.75" hidden="1">
      <c r="B14" s="26"/>
      <c r="C14" s="1" t="s">
        <v>7</v>
      </c>
      <c r="D14" s="28"/>
      <c r="E14" s="2">
        <f>+D14*E13</f>
        <v>0</v>
      </c>
      <c r="F14" s="2"/>
      <c r="G14" s="28"/>
    </row>
    <row r="15" spans="2:13" ht="18.75" hidden="1">
      <c r="B15" s="26"/>
      <c r="C15" s="1" t="s">
        <v>8</v>
      </c>
      <c r="D15" s="28"/>
      <c r="E15" s="2">
        <f t="shared" ref="E15:E21" si="0">+D15*$E$10</f>
        <v>0</v>
      </c>
      <c r="F15" s="2"/>
      <c r="G15" s="28"/>
    </row>
    <row r="16" spans="2:13" ht="18.75" hidden="1">
      <c r="B16" s="26"/>
      <c r="C16" s="1" t="s">
        <v>9</v>
      </c>
      <c r="D16" s="28"/>
      <c r="E16" s="2">
        <f t="shared" si="0"/>
        <v>0</v>
      </c>
      <c r="F16" s="2"/>
      <c r="G16" s="28"/>
    </row>
    <row r="17" spans="2:7" ht="18.75" hidden="1">
      <c r="B17" s="26"/>
      <c r="C17" s="1" t="s">
        <v>10</v>
      </c>
      <c r="D17" s="28"/>
      <c r="E17" s="2">
        <f t="shared" si="0"/>
        <v>0</v>
      </c>
      <c r="F17" s="2"/>
      <c r="G17" s="28"/>
    </row>
    <row r="18" spans="2:7" ht="18.75" hidden="1">
      <c r="B18" s="26"/>
      <c r="C18" s="1" t="s">
        <v>11</v>
      </c>
      <c r="D18" s="28"/>
      <c r="E18" s="2">
        <f t="shared" si="0"/>
        <v>0</v>
      </c>
      <c r="F18" s="2"/>
      <c r="G18" s="28"/>
    </row>
    <row r="19" spans="2:7" ht="18.75" hidden="1">
      <c r="B19" s="26"/>
      <c r="C19" s="1" t="s">
        <v>12</v>
      </c>
      <c r="D19" s="28"/>
      <c r="E19" s="2">
        <f t="shared" si="0"/>
        <v>0</v>
      </c>
      <c r="F19" s="2"/>
      <c r="G19" s="28"/>
    </row>
    <row r="20" spans="2:7" ht="18.75" hidden="1">
      <c r="B20" s="26"/>
      <c r="C20" s="1" t="s">
        <v>13</v>
      </c>
      <c r="D20" s="28"/>
      <c r="E20" s="2">
        <f t="shared" si="0"/>
        <v>0</v>
      </c>
      <c r="F20" s="2"/>
      <c r="G20" s="28"/>
    </row>
    <row r="21" spans="2:7" ht="18.75" hidden="1">
      <c r="B21" s="26"/>
      <c r="C21" s="1" t="s">
        <v>14</v>
      </c>
      <c r="D21" s="28"/>
      <c r="E21" s="2">
        <f t="shared" si="0"/>
        <v>0</v>
      </c>
      <c r="F21" s="2"/>
      <c r="G21" s="28"/>
    </row>
    <row r="22" spans="2:7" ht="18.75" hidden="1">
      <c r="B22" s="29"/>
      <c r="C22" s="27"/>
      <c r="D22" s="30"/>
      <c r="E22" s="31">
        <f>SUM(E13:E21)</f>
        <v>0</v>
      </c>
      <c r="F22" s="2"/>
      <c r="G22" s="30"/>
    </row>
    <row r="23" spans="2:7" ht="18.75" hidden="1">
      <c r="B23" s="29"/>
      <c r="C23" s="1"/>
      <c r="D23" s="30"/>
      <c r="E23" s="2"/>
      <c r="F23" s="2"/>
      <c r="G23" s="30"/>
    </row>
    <row r="24" spans="2:7" ht="19.5" hidden="1" thickBot="1">
      <c r="B24" s="32"/>
      <c r="C24" s="23" t="s">
        <v>3</v>
      </c>
      <c r="D24" s="33"/>
      <c r="E24" s="34">
        <f>+E22+E10</f>
        <v>212056382.85484004</v>
      </c>
      <c r="F24" s="2"/>
      <c r="G24" s="33"/>
    </row>
    <row r="25" spans="2:7" ht="18.75" hidden="1">
      <c r="B25" s="35"/>
      <c r="C25" s="36"/>
      <c r="D25" s="37"/>
      <c r="E25" s="37"/>
      <c r="F25" s="37"/>
      <c r="G25" s="37"/>
    </row>
    <row r="26" spans="2:7" ht="18.75" hidden="1">
      <c r="B26" s="35"/>
      <c r="C26" s="38" t="s">
        <v>15</v>
      </c>
      <c r="D26" s="39"/>
      <c r="E26" s="16">
        <f>+D26*$E$10</f>
        <v>0</v>
      </c>
      <c r="F26" s="2"/>
      <c r="G26" s="39"/>
    </row>
    <row r="27" spans="2:7" ht="18.75" hidden="1">
      <c r="B27" s="35"/>
      <c r="C27" s="36"/>
      <c r="D27" s="36"/>
      <c r="E27" s="40"/>
      <c r="F27" s="2"/>
      <c r="G27" s="2"/>
    </row>
    <row r="28" spans="2:7" ht="19.5" hidden="1" thickBot="1">
      <c r="B28" s="32"/>
      <c r="C28" s="41" t="s">
        <v>16</v>
      </c>
      <c r="D28" s="41"/>
      <c r="E28" s="34">
        <f>+E26+E24</f>
        <v>212056382.85484004</v>
      </c>
      <c r="F28" s="3"/>
    </row>
    <row r="29" spans="2:7" ht="18.75" hidden="1">
      <c r="B29" s="35"/>
      <c r="C29" s="36"/>
      <c r="D29" s="36"/>
      <c r="E29" s="40"/>
      <c r="F29" s="3"/>
    </row>
    <row r="30" spans="2:7" ht="18.75">
      <c r="B30" s="26"/>
      <c r="C30" s="1"/>
      <c r="D30" s="1"/>
      <c r="E30" s="2"/>
      <c r="F30" s="42"/>
    </row>
    <row r="31" spans="2:7">
      <c r="B31" s="3"/>
      <c r="C31" s="3"/>
      <c r="D31" s="3"/>
      <c r="E31" s="3"/>
      <c r="F31" s="3"/>
    </row>
  </sheetData>
  <mergeCells count="2">
    <mergeCell ref="B1:E1"/>
    <mergeCell ref="B2:E2"/>
  </mergeCells>
  <printOptions horizontalCentered="1"/>
  <pageMargins left="0.19685039370078741" right="0.19685039370078741" top="0.35433070866141736" bottom="0.35433070866141736" header="0" footer="0"/>
  <pageSetup paperSize="126" scale="73" fitToHeight="0" orientation="portrait" r:id="rId1"/>
  <headerFooter>
    <oddFooter>&amp;C&amp;F&amp;R&amp;P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5"/>
  <sheetViews>
    <sheetView showZeros="0" tabSelected="1" view="pageBreakPreview" topLeftCell="A157" zoomScaleNormal="100" zoomScaleSheetLayoutView="100" workbookViewId="0">
      <selection activeCell="D182" sqref="D182"/>
    </sheetView>
  </sheetViews>
  <sheetFormatPr baseColWidth="10" defaultRowHeight="18.75"/>
  <cols>
    <col min="1" max="1" width="9.140625" style="196" customWidth="1"/>
    <col min="2" max="2" width="11.28515625" style="196" customWidth="1"/>
    <col min="3" max="3" width="61.85546875" style="279" customWidth="1"/>
    <col min="4" max="4" width="19.85546875" style="279" customWidth="1"/>
    <col min="5" max="5" width="15" style="279" customWidth="1"/>
    <col min="6" max="6" width="20.7109375" style="280" customWidth="1"/>
    <col min="7" max="7" width="20.85546875" style="280" customWidth="1"/>
    <col min="8" max="8" width="23.42578125" style="279" customWidth="1"/>
    <col min="9" max="9" width="17.85546875" style="196" bestFit="1" customWidth="1"/>
    <col min="10" max="10" width="15" style="196" customWidth="1"/>
    <col min="11" max="12" width="12.7109375" style="196" bestFit="1" customWidth="1"/>
    <col min="13" max="16384" width="11.42578125" style="196"/>
  </cols>
  <sheetData>
    <row r="1" spans="1:12">
      <c r="B1" s="590" t="s">
        <v>0</v>
      </c>
      <c r="C1" s="590"/>
      <c r="D1" s="590"/>
      <c r="E1" s="590"/>
      <c r="F1" s="590"/>
      <c r="G1" s="590"/>
      <c r="H1" s="590"/>
    </row>
    <row r="2" spans="1:12" ht="49.5" customHeight="1">
      <c r="B2" s="591" t="s">
        <v>581</v>
      </c>
      <c r="C2" s="591"/>
      <c r="D2" s="591"/>
      <c r="E2" s="591"/>
      <c r="F2" s="591"/>
      <c r="G2" s="591"/>
      <c r="H2" s="591"/>
    </row>
    <row r="3" spans="1:12">
      <c r="B3" s="590" t="s">
        <v>587</v>
      </c>
      <c r="C3" s="590"/>
      <c r="D3" s="590"/>
      <c r="E3" s="590"/>
      <c r="F3" s="590"/>
      <c r="G3" s="590"/>
      <c r="H3" s="590"/>
    </row>
    <row r="4" spans="1:12">
      <c r="B4" s="592" t="s">
        <v>18</v>
      </c>
      <c r="C4" s="592"/>
      <c r="D4" s="196"/>
      <c r="E4" s="197"/>
      <c r="F4" s="60" t="s">
        <v>585</v>
      </c>
      <c r="G4" s="197"/>
      <c r="H4" s="197"/>
    </row>
    <row r="5" spans="1:12">
      <c r="B5" s="592" t="s">
        <v>19</v>
      </c>
      <c r="C5" s="592"/>
      <c r="D5" s="196"/>
      <c r="E5" s="198"/>
      <c r="F5" s="199" t="s">
        <v>20</v>
      </c>
      <c r="G5" s="200"/>
      <c r="H5" s="201"/>
    </row>
    <row r="6" spans="1:12" ht="19.5" thickBot="1">
      <c r="B6" s="43"/>
      <c r="C6" s="178"/>
      <c r="D6" s="178"/>
      <c r="E6" s="178"/>
      <c r="F6" s="44"/>
      <c r="G6" s="44"/>
      <c r="H6" s="45"/>
    </row>
    <row r="7" spans="1:12" ht="56.25">
      <c r="A7" s="202" t="s">
        <v>54</v>
      </c>
      <c r="B7" s="46" t="s">
        <v>21</v>
      </c>
      <c r="C7" s="47" t="s">
        <v>934</v>
      </c>
      <c r="D7" s="48" t="s">
        <v>22</v>
      </c>
      <c r="E7" s="47" t="s">
        <v>23</v>
      </c>
      <c r="F7" s="49" t="s">
        <v>24</v>
      </c>
      <c r="G7" s="50" t="s">
        <v>25</v>
      </c>
      <c r="H7" s="203" t="s">
        <v>26</v>
      </c>
    </row>
    <row r="8" spans="1:12">
      <c r="A8" s="202" t="s">
        <v>54</v>
      </c>
      <c r="B8" s="512"/>
      <c r="C8" s="204"/>
      <c r="D8" s="513"/>
      <c r="E8" s="514"/>
      <c r="F8" s="515"/>
      <c r="G8" s="515"/>
      <c r="H8" s="516"/>
    </row>
    <row r="9" spans="1:12">
      <c r="A9" s="202" t="s">
        <v>54</v>
      </c>
      <c r="B9" s="517"/>
      <c r="C9" s="518"/>
      <c r="D9" s="519"/>
      <c r="E9" s="501"/>
      <c r="F9" s="520"/>
      <c r="G9" s="520"/>
      <c r="H9" s="521"/>
      <c r="I9" s="205"/>
    </row>
    <row r="10" spans="1:12">
      <c r="A10" s="202" t="s">
        <v>54</v>
      </c>
      <c r="B10" s="522" t="s">
        <v>790</v>
      </c>
      <c r="C10" s="518" t="s">
        <v>27</v>
      </c>
      <c r="D10" s="519"/>
      <c r="E10" s="501"/>
      <c r="F10" s="520"/>
      <c r="G10" s="520"/>
      <c r="H10" s="521"/>
      <c r="I10" s="205"/>
    </row>
    <row r="11" spans="1:12">
      <c r="A11" s="202" t="s">
        <v>54</v>
      </c>
      <c r="B11" s="523">
        <f>+B10+0.01</f>
        <v>1.01</v>
      </c>
      <c r="C11" s="502" t="s">
        <v>28</v>
      </c>
      <c r="D11" s="524">
        <v>384.6</v>
      </c>
      <c r="E11" s="505" t="s">
        <v>29</v>
      </c>
      <c r="F11" s="507"/>
      <c r="G11" s="507">
        <f t="shared" ref="G11:G42" si="0">ROUND(F11*D11,2)</f>
        <v>0</v>
      </c>
      <c r="H11" s="525"/>
      <c r="I11" s="205"/>
    </row>
    <row r="12" spans="1:12">
      <c r="A12" s="202" t="s">
        <v>54</v>
      </c>
      <c r="B12" s="523">
        <f>+B11+0.01</f>
        <v>1.02</v>
      </c>
      <c r="C12" s="502" t="s">
        <v>30</v>
      </c>
      <c r="D12" s="524">
        <v>6</v>
      </c>
      <c r="E12" s="505" t="s">
        <v>31</v>
      </c>
      <c r="F12" s="507"/>
      <c r="G12" s="507">
        <f t="shared" si="0"/>
        <v>0</v>
      </c>
      <c r="H12" s="525"/>
      <c r="I12" s="205"/>
    </row>
    <row r="13" spans="1:12">
      <c r="A13" s="202" t="s">
        <v>54</v>
      </c>
      <c r="B13" s="523">
        <f>+B12+0.01</f>
        <v>1.03</v>
      </c>
      <c r="C13" s="502" t="s">
        <v>32</v>
      </c>
      <c r="D13" s="524">
        <v>6</v>
      </c>
      <c r="E13" s="505" t="s">
        <v>31</v>
      </c>
      <c r="F13" s="507"/>
      <c r="G13" s="507">
        <f t="shared" si="0"/>
        <v>0</v>
      </c>
      <c r="H13" s="525"/>
      <c r="I13" s="205"/>
    </row>
    <row r="14" spans="1:12">
      <c r="A14" s="202" t="s">
        <v>54</v>
      </c>
      <c r="B14" s="523">
        <f>+B13+0.01</f>
        <v>1.04</v>
      </c>
      <c r="C14" s="502" t="s">
        <v>33</v>
      </c>
      <c r="D14" s="526">
        <v>1</v>
      </c>
      <c r="E14" s="501" t="s">
        <v>34</v>
      </c>
      <c r="F14" s="507"/>
      <c r="G14" s="507">
        <f t="shared" si="0"/>
        <v>0</v>
      </c>
      <c r="H14" s="525"/>
      <c r="I14" s="205"/>
    </row>
    <row r="15" spans="1:12">
      <c r="A15" s="202" t="s">
        <v>54</v>
      </c>
      <c r="B15" s="523">
        <f>+B14+0.01</f>
        <v>1.05</v>
      </c>
      <c r="C15" s="527" t="s">
        <v>35</v>
      </c>
      <c r="D15" s="526">
        <v>2600</v>
      </c>
      <c r="E15" s="501" t="s">
        <v>36</v>
      </c>
      <c r="F15" s="507"/>
      <c r="G15" s="507">
        <f t="shared" si="0"/>
        <v>0</v>
      </c>
      <c r="H15" s="528"/>
      <c r="I15" s="205"/>
    </row>
    <row r="16" spans="1:12">
      <c r="A16" s="202" t="s">
        <v>54</v>
      </c>
      <c r="B16" s="529"/>
      <c r="C16" s="527"/>
      <c r="D16" s="519"/>
      <c r="E16" s="501"/>
      <c r="F16" s="507"/>
      <c r="G16" s="507">
        <f t="shared" si="0"/>
        <v>0</v>
      </c>
      <c r="H16" s="530">
        <f>SUM(G10:G16)</f>
        <v>0</v>
      </c>
      <c r="I16" s="205" t="s">
        <v>788</v>
      </c>
      <c r="J16" s="196" t="s">
        <v>788</v>
      </c>
      <c r="K16" s="196" t="s">
        <v>788</v>
      </c>
      <c r="L16" s="196" t="s">
        <v>788</v>
      </c>
    </row>
    <row r="17" spans="1:10">
      <c r="A17" s="202" t="s">
        <v>54</v>
      </c>
      <c r="B17" s="522" t="s">
        <v>791</v>
      </c>
      <c r="C17" s="518" t="s">
        <v>37</v>
      </c>
      <c r="D17" s="519"/>
      <c r="E17" s="501"/>
      <c r="F17" s="507"/>
      <c r="G17" s="507">
        <f t="shared" si="0"/>
        <v>0</v>
      </c>
      <c r="H17" s="521"/>
      <c r="I17" s="205"/>
    </row>
    <row r="18" spans="1:10" ht="37.5">
      <c r="A18" s="202" t="s">
        <v>54</v>
      </c>
      <c r="B18" s="523">
        <f t="shared" ref="B18:B23" si="1">+B17+0.01</f>
        <v>2.0099999999999998</v>
      </c>
      <c r="C18" s="531" t="s">
        <v>38</v>
      </c>
      <c r="D18" s="526">
        <v>884</v>
      </c>
      <c r="E18" s="501" t="s">
        <v>46</v>
      </c>
      <c r="F18" s="507"/>
      <c r="G18" s="507">
        <f t="shared" si="0"/>
        <v>0</v>
      </c>
      <c r="H18" s="525"/>
      <c r="I18" s="205"/>
    </row>
    <row r="19" spans="1:10">
      <c r="A19" s="202" t="s">
        <v>54</v>
      </c>
      <c r="B19" s="523">
        <f t="shared" si="1"/>
        <v>2.0199999999999996</v>
      </c>
      <c r="C19" s="532" t="s">
        <v>39</v>
      </c>
      <c r="D19" s="526">
        <v>690.2407199999999</v>
      </c>
      <c r="E19" s="501" t="s">
        <v>46</v>
      </c>
      <c r="F19" s="507"/>
      <c r="G19" s="507">
        <f t="shared" si="0"/>
        <v>0</v>
      </c>
      <c r="H19" s="525"/>
      <c r="I19" s="205"/>
    </row>
    <row r="20" spans="1:10">
      <c r="A20" s="202" t="s">
        <v>54</v>
      </c>
      <c r="B20" s="523">
        <f t="shared" si="1"/>
        <v>2.0299999999999994</v>
      </c>
      <c r="C20" s="532" t="s">
        <v>40</v>
      </c>
      <c r="D20" s="526">
        <v>220.26</v>
      </c>
      <c r="E20" s="501" t="s">
        <v>46</v>
      </c>
      <c r="F20" s="507"/>
      <c r="G20" s="507">
        <f t="shared" si="0"/>
        <v>0</v>
      </c>
      <c r="H20" s="525"/>
      <c r="I20" s="205"/>
    </row>
    <row r="21" spans="1:10" ht="37.5">
      <c r="A21" s="202" t="s">
        <v>54</v>
      </c>
      <c r="B21" s="523">
        <f t="shared" si="1"/>
        <v>2.0399999999999991</v>
      </c>
      <c r="C21" s="532" t="s">
        <v>41</v>
      </c>
      <c r="D21" s="526">
        <v>6370</v>
      </c>
      <c r="E21" s="501" t="s">
        <v>820</v>
      </c>
      <c r="F21" s="507"/>
      <c r="G21" s="507">
        <f t="shared" si="0"/>
        <v>0</v>
      </c>
      <c r="H21" s="525"/>
      <c r="I21" s="205"/>
    </row>
    <row r="22" spans="1:10" ht="37.5">
      <c r="A22" s="202" t="s">
        <v>54</v>
      </c>
      <c r="B22" s="523">
        <f t="shared" si="1"/>
        <v>2.0499999999999989</v>
      </c>
      <c r="C22" s="532" t="s">
        <v>42</v>
      </c>
      <c r="D22" s="526">
        <v>55250</v>
      </c>
      <c r="E22" s="501" t="s">
        <v>821</v>
      </c>
      <c r="F22" s="507"/>
      <c r="G22" s="507">
        <f t="shared" si="0"/>
        <v>0</v>
      </c>
      <c r="H22" s="525"/>
      <c r="I22" s="205"/>
    </row>
    <row r="23" spans="1:10">
      <c r="A23" s="202" t="s">
        <v>54</v>
      </c>
      <c r="B23" s="523">
        <f t="shared" si="1"/>
        <v>2.0599999999999987</v>
      </c>
      <c r="C23" s="532" t="s">
        <v>43</v>
      </c>
      <c r="D23" s="526">
        <v>55844.375</v>
      </c>
      <c r="E23" s="501" t="s">
        <v>821</v>
      </c>
      <c r="F23" s="507"/>
      <c r="G23" s="507">
        <f t="shared" si="0"/>
        <v>0</v>
      </c>
      <c r="H23" s="525"/>
      <c r="I23" s="205"/>
      <c r="J23" s="205"/>
    </row>
    <row r="24" spans="1:10">
      <c r="A24" s="202" t="s">
        <v>54</v>
      </c>
      <c r="B24" s="529"/>
      <c r="C24" s="527"/>
      <c r="D24" s="519"/>
      <c r="E24" s="501"/>
      <c r="F24" s="507"/>
      <c r="G24" s="507">
        <f t="shared" si="0"/>
        <v>0</v>
      </c>
      <c r="H24" s="530">
        <f>SUM(G18:G23)</f>
        <v>0</v>
      </c>
      <c r="I24" s="205"/>
    </row>
    <row r="25" spans="1:10">
      <c r="A25" s="202" t="s">
        <v>54</v>
      </c>
      <c r="B25" s="522" t="s">
        <v>792</v>
      </c>
      <c r="C25" s="533" t="s">
        <v>44</v>
      </c>
      <c r="D25" s="519"/>
      <c r="E25" s="501"/>
      <c r="F25" s="507"/>
      <c r="G25" s="507">
        <f t="shared" si="0"/>
        <v>0</v>
      </c>
      <c r="H25" s="521"/>
      <c r="I25" s="205"/>
    </row>
    <row r="26" spans="1:10" ht="37.5">
      <c r="A26" s="202"/>
      <c r="B26" s="523">
        <f t="shared" ref="B26:B57" si="2">+B25+0.01</f>
        <v>3.01</v>
      </c>
      <c r="C26" s="534" t="s">
        <v>933</v>
      </c>
      <c r="D26" s="519">
        <v>29.004760000000005</v>
      </c>
      <c r="E26" s="501" t="s">
        <v>46</v>
      </c>
      <c r="F26" s="507"/>
      <c r="G26" s="507">
        <f t="shared" si="0"/>
        <v>0</v>
      </c>
      <c r="H26" s="521"/>
      <c r="I26" s="205"/>
    </row>
    <row r="27" spans="1:10">
      <c r="A27" s="202" t="s">
        <v>54</v>
      </c>
      <c r="B27" s="523">
        <f t="shared" si="2"/>
        <v>3.0199999999999996</v>
      </c>
      <c r="C27" s="535" t="s">
        <v>932</v>
      </c>
      <c r="D27" s="526">
        <v>3692.8712000000005</v>
      </c>
      <c r="E27" s="501" t="s">
        <v>36</v>
      </c>
      <c r="F27" s="507"/>
      <c r="G27" s="507">
        <f t="shared" si="0"/>
        <v>0</v>
      </c>
      <c r="H27" s="525"/>
      <c r="I27" s="205"/>
    </row>
    <row r="28" spans="1:10">
      <c r="A28" s="202" t="s">
        <v>54</v>
      </c>
      <c r="B28" s="523">
        <f t="shared" si="2"/>
        <v>3.0299999999999994</v>
      </c>
      <c r="C28" s="535" t="s">
        <v>45</v>
      </c>
      <c r="D28" s="526">
        <v>27.010000000000005</v>
      </c>
      <c r="E28" s="501" t="s">
        <v>36</v>
      </c>
      <c r="F28" s="507"/>
      <c r="G28" s="507">
        <f t="shared" si="0"/>
        <v>0</v>
      </c>
      <c r="H28" s="525"/>
      <c r="I28" s="205"/>
    </row>
    <row r="29" spans="1:10" s="206" customFormat="1" ht="37.5">
      <c r="A29" s="202" t="s">
        <v>54</v>
      </c>
      <c r="B29" s="523">
        <f t="shared" si="2"/>
        <v>3.0399999999999991</v>
      </c>
      <c r="C29" s="511" t="s">
        <v>822</v>
      </c>
      <c r="D29" s="536">
        <v>59.400000000000006</v>
      </c>
      <c r="E29" s="510" t="s">
        <v>46</v>
      </c>
      <c r="F29" s="537"/>
      <c r="G29" s="507">
        <f t="shared" si="0"/>
        <v>0</v>
      </c>
      <c r="H29" s="538"/>
      <c r="I29" s="539"/>
      <c r="J29" s="539"/>
    </row>
    <row r="30" spans="1:10" s="206" customFormat="1" ht="56.25">
      <c r="A30" s="202" t="s">
        <v>54</v>
      </c>
      <c r="B30" s="523">
        <f t="shared" si="2"/>
        <v>3.0499999999999989</v>
      </c>
      <c r="C30" s="511" t="s">
        <v>823</v>
      </c>
      <c r="D30" s="536">
        <v>77.22</v>
      </c>
      <c r="E30" s="510" t="s">
        <v>46</v>
      </c>
      <c r="F30" s="537"/>
      <c r="G30" s="507">
        <f t="shared" si="0"/>
        <v>0</v>
      </c>
      <c r="H30" s="538"/>
      <c r="I30" s="539"/>
      <c r="J30" s="539"/>
    </row>
    <row r="31" spans="1:10" s="206" customFormat="1" ht="37.5">
      <c r="A31" s="202" t="s">
        <v>54</v>
      </c>
      <c r="B31" s="523">
        <f t="shared" si="2"/>
        <v>3.0599999999999987</v>
      </c>
      <c r="C31" s="511" t="s">
        <v>824</v>
      </c>
      <c r="D31" s="536">
        <v>5.8500000000000005</v>
      </c>
      <c r="E31" s="510" t="s">
        <v>46</v>
      </c>
      <c r="F31" s="537"/>
      <c r="G31" s="507">
        <f t="shared" si="0"/>
        <v>0</v>
      </c>
      <c r="H31" s="538"/>
      <c r="I31" s="539"/>
      <c r="J31" s="539"/>
    </row>
    <row r="32" spans="1:10" s="206" customFormat="1" ht="37.5">
      <c r="A32" s="202" t="s">
        <v>54</v>
      </c>
      <c r="B32" s="523">
        <f t="shared" si="2"/>
        <v>3.0699999999999985</v>
      </c>
      <c r="C32" s="511" t="s">
        <v>825</v>
      </c>
      <c r="D32" s="536">
        <v>3.6960000000000011</v>
      </c>
      <c r="E32" s="510" t="s">
        <v>46</v>
      </c>
      <c r="F32" s="537"/>
      <c r="G32" s="507">
        <f t="shared" si="0"/>
        <v>0</v>
      </c>
      <c r="H32" s="538"/>
      <c r="I32" s="539"/>
      <c r="J32" s="539"/>
    </row>
    <row r="33" spans="1:12" s="206" customFormat="1" ht="37.5">
      <c r="A33" s="202" t="s">
        <v>54</v>
      </c>
      <c r="B33" s="523">
        <f t="shared" si="2"/>
        <v>3.0799999999999983</v>
      </c>
      <c r="C33" s="511" t="s">
        <v>826</v>
      </c>
      <c r="D33" s="536">
        <v>16.8</v>
      </c>
      <c r="E33" s="510" t="s">
        <v>46</v>
      </c>
      <c r="F33" s="537"/>
      <c r="G33" s="507">
        <f t="shared" si="0"/>
        <v>0</v>
      </c>
      <c r="H33" s="538"/>
      <c r="I33" s="539"/>
      <c r="J33" s="539"/>
    </row>
    <row r="34" spans="1:12" s="206" customFormat="1" ht="56.25">
      <c r="A34" s="202" t="s">
        <v>54</v>
      </c>
      <c r="B34" s="523">
        <f t="shared" si="2"/>
        <v>3.0899999999999981</v>
      </c>
      <c r="C34" s="511" t="s">
        <v>827</v>
      </c>
      <c r="D34" s="536">
        <v>74.400000000000006</v>
      </c>
      <c r="E34" s="510" t="s">
        <v>46</v>
      </c>
      <c r="F34" s="537"/>
      <c r="G34" s="507">
        <f t="shared" si="0"/>
        <v>0</v>
      </c>
      <c r="H34" s="538"/>
      <c r="I34" s="539"/>
      <c r="J34" s="539"/>
    </row>
    <row r="35" spans="1:12" s="206" customFormat="1" ht="37.5">
      <c r="A35" s="202" t="s">
        <v>54</v>
      </c>
      <c r="B35" s="523">
        <f t="shared" si="2"/>
        <v>3.0999999999999979</v>
      </c>
      <c r="C35" s="511" t="s">
        <v>828</v>
      </c>
      <c r="D35" s="536">
        <v>19.840000000000003</v>
      </c>
      <c r="E35" s="510" t="s">
        <v>46</v>
      </c>
      <c r="F35" s="537"/>
      <c r="G35" s="507">
        <f t="shared" si="0"/>
        <v>0</v>
      </c>
      <c r="H35" s="538"/>
      <c r="I35" s="539"/>
      <c r="J35" s="539"/>
    </row>
    <row r="36" spans="1:12" s="206" customFormat="1">
      <c r="A36" s="202"/>
      <c r="B36" s="523">
        <f t="shared" si="2"/>
        <v>3.1099999999999977</v>
      </c>
      <c r="C36" s="511" t="s">
        <v>931</v>
      </c>
      <c r="D36" s="536">
        <v>7.0167600000000006</v>
      </c>
      <c r="E36" s="510" t="s">
        <v>46</v>
      </c>
      <c r="F36" s="537"/>
      <c r="G36" s="507">
        <f t="shared" si="0"/>
        <v>0</v>
      </c>
      <c r="H36" s="538"/>
      <c r="I36" s="539"/>
      <c r="J36" s="539"/>
    </row>
    <row r="37" spans="1:12" s="206" customFormat="1">
      <c r="A37" s="202"/>
      <c r="B37" s="523">
        <f t="shared" si="2"/>
        <v>3.1199999999999974</v>
      </c>
      <c r="C37" s="511" t="s">
        <v>930</v>
      </c>
      <c r="D37" s="536">
        <v>4.9517999999999995</v>
      </c>
      <c r="E37" s="510" t="s">
        <v>46</v>
      </c>
      <c r="F37" s="537"/>
      <c r="G37" s="507">
        <f t="shared" si="0"/>
        <v>0</v>
      </c>
      <c r="H37" s="538"/>
      <c r="I37" s="539"/>
      <c r="J37" s="539"/>
    </row>
    <row r="38" spans="1:12" s="206" customFormat="1" ht="37.5">
      <c r="A38" s="202" t="s">
        <v>54</v>
      </c>
      <c r="B38" s="523">
        <f t="shared" si="2"/>
        <v>3.1299999999999972</v>
      </c>
      <c r="C38" s="511" t="s">
        <v>829</v>
      </c>
      <c r="D38" s="536">
        <v>74.704250000000016</v>
      </c>
      <c r="E38" s="510" t="s">
        <v>46</v>
      </c>
      <c r="F38" s="537"/>
      <c r="G38" s="507">
        <f t="shared" si="0"/>
        <v>0</v>
      </c>
      <c r="H38" s="538"/>
      <c r="I38" s="540"/>
      <c r="J38" s="540"/>
    </row>
    <row r="39" spans="1:12" s="206" customFormat="1" ht="37.5">
      <c r="A39" s="202" t="s">
        <v>54</v>
      </c>
      <c r="B39" s="523">
        <f t="shared" si="2"/>
        <v>3.139999999999997</v>
      </c>
      <c r="C39" s="511" t="s">
        <v>830</v>
      </c>
      <c r="D39" s="536">
        <v>3.0037500000000001</v>
      </c>
      <c r="E39" s="510" t="s">
        <v>46</v>
      </c>
      <c r="F39" s="537"/>
      <c r="G39" s="507">
        <f t="shared" si="0"/>
        <v>0</v>
      </c>
      <c r="H39" s="538"/>
      <c r="I39" s="540"/>
      <c r="J39" s="540"/>
    </row>
    <row r="40" spans="1:12" s="206" customFormat="1" ht="37.5">
      <c r="A40" s="202" t="s">
        <v>54</v>
      </c>
      <c r="B40" s="523">
        <f t="shared" si="2"/>
        <v>3.1499999999999968</v>
      </c>
      <c r="C40" s="511" t="s">
        <v>89</v>
      </c>
      <c r="D40" s="536">
        <v>100.32</v>
      </c>
      <c r="E40" s="510" t="s">
        <v>46</v>
      </c>
      <c r="F40" s="537"/>
      <c r="G40" s="507">
        <f t="shared" si="0"/>
        <v>0</v>
      </c>
      <c r="H40" s="538"/>
      <c r="I40" s="540"/>
      <c r="J40" s="540"/>
    </row>
    <row r="41" spans="1:12" s="206" customFormat="1" ht="37.5">
      <c r="A41" s="202" t="s">
        <v>54</v>
      </c>
      <c r="B41" s="523">
        <f t="shared" si="2"/>
        <v>3.1599999999999966</v>
      </c>
      <c r="C41" s="511" t="s">
        <v>90</v>
      </c>
      <c r="D41" s="536">
        <v>4.4000000000000004</v>
      </c>
      <c r="E41" s="510" t="s">
        <v>46</v>
      </c>
      <c r="F41" s="537"/>
      <c r="G41" s="507">
        <f t="shared" si="0"/>
        <v>0</v>
      </c>
      <c r="H41" s="538"/>
      <c r="I41" s="540"/>
      <c r="J41" s="540"/>
    </row>
    <row r="42" spans="1:12" s="206" customFormat="1" ht="37.5">
      <c r="A42" s="202"/>
      <c r="B42" s="523">
        <f t="shared" si="2"/>
        <v>3.1699999999999964</v>
      </c>
      <c r="C42" s="511" t="s">
        <v>929</v>
      </c>
      <c r="D42" s="536">
        <v>3.9239999999999995</v>
      </c>
      <c r="E42" s="510" t="s">
        <v>46</v>
      </c>
      <c r="F42" s="537"/>
      <c r="G42" s="507">
        <f t="shared" si="0"/>
        <v>0</v>
      </c>
      <c r="H42" s="538"/>
      <c r="I42" s="540"/>
      <c r="J42" s="540"/>
    </row>
    <row r="43" spans="1:12" s="206" customFormat="1" ht="37.5">
      <c r="A43" s="202"/>
      <c r="B43" s="523">
        <f t="shared" si="2"/>
        <v>3.1799999999999962</v>
      </c>
      <c r="C43" s="511" t="s">
        <v>928</v>
      </c>
      <c r="D43" s="536">
        <v>16.689599999999999</v>
      </c>
      <c r="E43" s="510" t="s">
        <v>46</v>
      </c>
      <c r="F43" s="537"/>
      <c r="G43" s="507">
        <f t="shared" ref="G43:G74" si="3">ROUND(F43*D43,2)</f>
        <v>0</v>
      </c>
      <c r="H43" s="538"/>
      <c r="I43" s="540"/>
      <c r="J43" s="540"/>
    </row>
    <row r="44" spans="1:12" s="207" customFormat="1" ht="37.5">
      <c r="A44" s="202" t="s">
        <v>54</v>
      </c>
      <c r="B44" s="523">
        <f t="shared" si="2"/>
        <v>3.1899999999999959</v>
      </c>
      <c r="C44" s="511" t="s">
        <v>91</v>
      </c>
      <c r="D44" s="536">
        <v>12.768000000000001</v>
      </c>
      <c r="E44" s="510" t="s">
        <v>46</v>
      </c>
      <c r="F44" s="541"/>
      <c r="G44" s="507">
        <f t="shared" si="3"/>
        <v>0</v>
      </c>
      <c r="H44" s="542"/>
      <c r="I44" s="543"/>
      <c r="J44" s="543"/>
      <c r="K44" s="207">
        <v>1527</v>
      </c>
      <c r="L44" s="207">
        <f>+K45-K44</f>
        <v>324</v>
      </c>
    </row>
    <row r="45" spans="1:12" s="207" customFormat="1" ht="37.5">
      <c r="A45" s="202" t="s">
        <v>54</v>
      </c>
      <c r="B45" s="523">
        <f t="shared" si="2"/>
        <v>3.1999999999999957</v>
      </c>
      <c r="C45" s="511" t="s">
        <v>92</v>
      </c>
      <c r="D45" s="536">
        <v>12.768000000000001</v>
      </c>
      <c r="E45" s="510" t="s">
        <v>46</v>
      </c>
      <c r="F45" s="541"/>
      <c r="G45" s="507">
        <f t="shared" si="3"/>
        <v>0</v>
      </c>
      <c r="H45" s="542"/>
      <c r="I45" s="543"/>
      <c r="J45" s="543"/>
      <c r="K45" s="207">
        <v>1851</v>
      </c>
      <c r="L45" s="207">
        <f t="shared" ref="L45:L59" si="4">+L44</f>
        <v>324</v>
      </c>
    </row>
    <row r="46" spans="1:12" s="207" customFormat="1" ht="37.5">
      <c r="A46" s="202" t="s">
        <v>54</v>
      </c>
      <c r="B46" s="523">
        <f t="shared" si="2"/>
        <v>3.2099999999999955</v>
      </c>
      <c r="C46" s="511" t="s">
        <v>93</v>
      </c>
      <c r="D46" s="536">
        <v>12.768000000000001</v>
      </c>
      <c r="E46" s="510" t="s">
        <v>46</v>
      </c>
      <c r="F46" s="541"/>
      <c r="G46" s="507">
        <f t="shared" si="3"/>
        <v>0</v>
      </c>
      <c r="H46" s="542"/>
      <c r="I46" s="543"/>
      <c r="J46" s="543"/>
      <c r="K46" s="207">
        <f t="shared" ref="K46:K59" si="5">+K45+L45</f>
        <v>2175</v>
      </c>
      <c r="L46" s="207">
        <f t="shared" si="4"/>
        <v>324</v>
      </c>
    </row>
    <row r="47" spans="1:12" s="207" customFormat="1" ht="37.5">
      <c r="A47" s="202" t="s">
        <v>54</v>
      </c>
      <c r="B47" s="523">
        <f t="shared" si="2"/>
        <v>3.2199999999999953</v>
      </c>
      <c r="C47" s="511" t="s">
        <v>94</v>
      </c>
      <c r="D47" s="536">
        <v>1.92</v>
      </c>
      <c r="E47" s="510" t="s">
        <v>46</v>
      </c>
      <c r="F47" s="541"/>
      <c r="G47" s="507">
        <f t="shared" si="3"/>
        <v>0</v>
      </c>
      <c r="H47" s="542"/>
      <c r="I47" s="543"/>
      <c r="J47" s="543"/>
      <c r="K47" s="207">
        <f t="shared" si="5"/>
        <v>2499</v>
      </c>
      <c r="L47" s="207">
        <f t="shared" si="4"/>
        <v>324</v>
      </c>
    </row>
    <row r="48" spans="1:12" s="207" customFormat="1" ht="37.5">
      <c r="A48" s="202" t="s">
        <v>54</v>
      </c>
      <c r="B48" s="523">
        <f t="shared" si="2"/>
        <v>3.2299999999999951</v>
      </c>
      <c r="C48" s="511" t="s">
        <v>95</v>
      </c>
      <c r="D48" s="536">
        <v>10.848000000000001</v>
      </c>
      <c r="E48" s="510" t="s">
        <v>46</v>
      </c>
      <c r="F48" s="541"/>
      <c r="G48" s="507">
        <f t="shared" si="3"/>
        <v>0</v>
      </c>
      <c r="H48" s="542"/>
      <c r="I48" s="543"/>
      <c r="J48" s="543"/>
      <c r="K48" s="207">
        <f t="shared" si="5"/>
        <v>2823</v>
      </c>
      <c r="L48" s="207">
        <f t="shared" si="4"/>
        <v>324</v>
      </c>
    </row>
    <row r="49" spans="1:12" s="207" customFormat="1" ht="37.5">
      <c r="A49" s="202" t="s">
        <v>54</v>
      </c>
      <c r="B49" s="523">
        <f t="shared" si="2"/>
        <v>3.2399999999999949</v>
      </c>
      <c r="C49" s="511" t="s">
        <v>96</v>
      </c>
      <c r="D49" s="536">
        <v>5.3784000000000001</v>
      </c>
      <c r="E49" s="510" t="s">
        <v>46</v>
      </c>
      <c r="F49" s="541"/>
      <c r="G49" s="507">
        <f t="shared" si="3"/>
        <v>0</v>
      </c>
      <c r="H49" s="542"/>
      <c r="I49" s="543"/>
      <c r="J49" s="543"/>
      <c r="K49" s="207">
        <f t="shared" si="5"/>
        <v>3147</v>
      </c>
      <c r="L49" s="207">
        <f t="shared" si="4"/>
        <v>324</v>
      </c>
    </row>
    <row r="50" spans="1:12" s="207" customFormat="1" ht="37.5">
      <c r="A50" s="202" t="s">
        <v>54</v>
      </c>
      <c r="B50" s="523">
        <f t="shared" si="2"/>
        <v>3.2499999999999947</v>
      </c>
      <c r="C50" s="511" t="s">
        <v>97</v>
      </c>
      <c r="D50" s="536">
        <v>12.768000000000001</v>
      </c>
      <c r="E50" s="510" t="s">
        <v>46</v>
      </c>
      <c r="F50" s="541"/>
      <c r="G50" s="507">
        <f t="shared" si="3"/>
        <v>0</v>
      </c>
      <c r="H50" s="542"/>
      <c r="I50" s="543"/>
      <c r="J50" s="543"/>
      <c r="K50" s="207">
        <f t="shared" si="5"/>
        <v>3471</v>
      </c>
      <c r="L50" s="207">
        <f t="shared" si="4"/>
        <v>324</v>
      </c>
    </row>
    <row r="51" spans="1:12" s="207" customFormat="1" ht="37.5">
      <c r="A51" s="202" t="s">
        <v>54</v>
      </c>
      <c r="B51" s="523">
        <f t="shared" si="2"/>
        <v>3.2599999999999945</v>
      </c>
      <c r="C51" s="511" t="s">
        <v>98</v>
      </c>
      <c r="D51" s="536">
        <v>12.768000000000001</v>
      </c>
      <c r="E51" s="510" t="s">
        <v>46</v>
      </c>
      <c r="F51" s="541"/>
      <c r="G51" s="507">
        <f t="shared" si="3"/>
        <v>0</v>
      </c>
      <c r="H51" s="542"/>
      <c r="I51" s="543"/>
      <c r="J51" s="543"/>
      <c r="K51" s="207">
        <f t="shared" si="5"/>
        <v>3795</v>
      </c>
      <c r="L51" s="207">
        <f t="shared" si="4"/>
        <v>324</v>
      </c>
    </row>
    <row r="52" spans="1:12" s="207" customFormat="1" ht="37.5">
      <c r="A52" s="202" t="s">
        <v>54</v>
      </c>
      <c r="B52" s="523">
        <f t="shared" si="2"/>
        <v>3.2699999999999942</v>
      </c>
      <c r="C52" s="511" t="s">
        <v>99</v>
      </c>
      <c r="D52" s="536">
        <v>5.3784000000000001</v>
      </c>
      <c r="E52" s="510" t="s">
        <v>46</v>
      </c>
      <c r="F52" s="541"/>
      <c r="G52" s="507">
        <f t="shared" si="3"/>
        <v>0</v>
      </c>
      <c r="H52" s="542"/>
      <c r="I52" s="543"/>
      <c r="J52" s="543"/>
      <c r="K52" s="207">
        <f t="shared" si="5"/>
        <v>4119</v>
      </c>
      <c r="L52" s="207">
        <f t="shared" si="4"/>
        <v>324</v>
      </c>
    </row>
    <row r="53" spans="1:12" s="207" customFormat="1" ht="37.5">
      <c r="A53" s="202" t="s">
        <v>54</v>
      </c>
      <c r="B53" s="523">
        <f t="shared" si="2"/>
        <v>3.279999999999994</v>
      </c>
      <c r="C53" s="511" t="s">
        <v>100</v>
      </c>
      <c r="D53" s="536">
        <v>5.3784000000000001</v>
      </c>
      <c r="E53" s="510" t="s">
        <v>46</v>
      </c>
      <c r="F53" s="541"/>
      <c r="G53" s="507">
        <f t="shared" si="3"/>
        <v>0</v>
      </c>
      <c r="H53" s="542"/>
      <c r="I53" s="543"/>
      <c r="J53" s="543"/>
      <c r="K53" s="207">
        <f t="shared" si="5"/>
        <v>4443</v>
      </c>
      <c r="L53" s="207">
        <f t="shared" si="4"/>
        <v>324</v>
      </c>
    </row>
    <row r="54" spans="1:12" s="207" customFormat="1" ht="37.5">
      <c r="A54" s="202" t="s">
        <v>54</v>
      </c>
      <c r="B54" s="523">
        <f t="shared" si="2"/>
        <v>3.2899999999999938</v>
      </c>
      <c r="C54" s="511" t="s">
        <v>101</v>
      </c>
      <c r="D54" s="536">
        <v>5.3784000000000001</v>
      </c>
      <c r="E54" s="510" t="s">
        <v>46</v>
      </c>
      <c r="F54" s="541"/>
      <c r="G54" s="507">
        <f t="shared" si="3"/>
        <v>0</v>
      </c>
      <c r="H54" s="542"/>
      <c r="I54" s="543"/>
      <c r="J54" s="543"/>
      <c r="K54" s="207">
        <f t="shared" si="5"/>
        <v>4767</v>
      </c>
      <c r="L54" s="207">
        <f t="shared" si="4"/>
        <v>324</v>
      </c>
    </row>
    <row r="55" spans="1:12" s="207" customFormat="1" ht="37.5">
      <c r="A55" s="202" t="s">
        <v>54</v>
      </c>
      <c r="B55" s="523">
        <f t="shared" si="2"/>
        <v>3.2999999999999936</v>
      </c>
      <c r="C55" s="511" t="s">
        <v>102</v>
      </c>
      <c r="D55" s="536">
        <v>5.3784000000000001</v>
      </c>
      <c r="E55" s="510" t="s">
        <v>46</v>
      </c>
      <c r="F55" s="541"/>
      <c r="G55" s="507">
        <f t="shared" si="3"/>
        <v>0</v>
      </c>
      <c r="H55" s="542"/>
      <c r="I55" s="543"/>
      <c r="J55" s="543"/>
      <c r="K55" s="207">
        <f t="shared" si="5"/>
        <v>5091</v>
      </c>
      <c r="L55" s="207">
        <f t="shared" si="4"/>
        <v>324</v>
      </c>
    </row>
    <row r="56" spans="1:12" s="207" customFormat="1" ht="37.5">
      <c r="A56" s="202" t="s">
        <v>54</v>
      </c>
      <c r="B56" s="523">
        <f t="shared" si="2"/>
        <v>3.3099999999999934</v>
      </c>
      <c r="C56" s="511" t="s">
        <v>103</v>
      </c>
      <c r="D56" s="536">
        <v>5.3784000000000001</v>
      </c>
      <c r="E56" s="510" t="s">
        <v>46</v>
      </c>
      <c r="F56" s="541"/>
      <c r="G56" s="507">
        <f t="shared" si="3"/>
        <v>0</v>
      </c>
      <c r="H56" s="542"/>
      <c r="I56" s="543"/>
      <c r="J56" s="543"/>
      <c r="K56" s="207">
        <f t="shared" si="5"/>
        <v>5415</v>
      </c>
      <c r="L56" s="207">
        <f t="shared" si="4"/>
        <v>324</v>
      </c>
    </row>
    <row r="57" spans="1:12" s="207" customFormat="1" ht="37.5">
      <c r="A57" s="202" t="s">
        <v>54</v>
      </c>
      <c r="B57" s="523">
        <f t="shared" si="2"/>
        <v>3.3199999999999932</v>
      </c>
      <c r="C57" s="511" t="s">
        <v>104</v>
      </c>
      <c r="D57" s="536">
        <v>3.012</v>
      </c>
      <c r="E57" s="510" t="s">
        <v>46</v>
      </c>
      <c r="F57" s="541"/>
      <c r="G57" s="507">
        <f t="shared" si="3"/>
        <v>0</v>
      </c>
      <c r="H57" s="542"/>
      <c r="I57" s="543"/>
      <c r="J57" s="543"/>
      <c r="K57" s="207">
        <f t="shared" si="5"/>
        <v>5739</v>
      </c>
      <c r="L57" s="207">
        <f t="shared" si="4"/>
        <v>324</v>
      </c>
    </row>
    <row r="58" spans="1:12" s="207" customFormat="1" ht="37.5">
      <c r="A58" s="202" t="s">
        <v>54</v>
      </c>
      <c r="B58" s="523">
        <f t="shared" ref="B58:B83" si="6">+B57+0.01</f>
        <v>3.329999999999993</v>
      </c>
      <c r="C58" s="511" t="s">
        <v>105</v>
      </c>
      <c r="D58" s="536">
        <v>3.012</v>
      </c>
      <c r="E58" s="510" t="s">
        <v>46</v>
      </c>
      <c r="F58" s="541"/>
      <c r="G58" s="507">
        <f t="shared" si="3"/>
        <v>0</v>
      </c>
      <c r="H58" s="542"/>
      <c r="I58" s="543"/>
      <c r="J58" s="543"/>
      <c r="K58" s="207">
        <f t="shared" si="5"/>
        <v>6063</v>
      </c>
      <c r="L58" s="207">
        <f t="shared" si="4"/>
        <v>324</v>
      </c>
    </row>
    <row r="59" spans="1:12" s="207" customFormat="1" ht="37.5">
      <c r="A59" s="202" t="s">
        <v>54</v>
      </c>
      <c r="B59" s="523">
        <f t="shared" si="6"/>
        <v>3.3399999999999928</v>
      </c>
      <c r="C59" s="511" t="s">
        <v>106</v>
      </c>
      <c r="D59" s="536">
        <v>5.3784000000000001</v>
      </c>
      <c r="E59" s="510" t="s">
        <v>46</v>
      </c>
      <c r="F59" s="541"/>
      <c r="G59" s="507">
        <f t="shared" si="3"/>
        <v>0</v>
      </c>
      <c r="H59" s="542"/>
      <c r="I59" s="543"/>
      <c r="J59" s="543"/>
      <c r="K59" s="207">
        <f t="shared" si="5"/>
        <v>6387</v>
      </c>
      <c r="L59" s="207">
        <f t="shared" si="4"/>
        <v>324</v>
      </c>
    </row>
    <row r="60" spans="1:12" s="207" customFormat="1" ht="37.5">
      <c r="A60" s="202" t="s">
        <v>54</v>
      </c>
      <c r="B60" s="523">
        <f t="shared" si="6"/>
        <v>3.3499999999999925</v>
      </c>
      <c r="C60" s="511" t="s">
        <v>107</v>
      </c>
      <c r="D60" s="536">
        <v>5.3784000000000001</v>
      </c>
      <c r="E60" s="510" t="s">
        <v>46</v>
      </c>
      <c r="F60" s="541"/>
      <c r="G60" s="507">
        <f t="shared" si="3"/>
        <v>0</v>
      </c>
      <c r="H60" s="542"/>
      <c r="I60" s="543"/>
      <c r="J60" s="543"/>
    </row>
    <row r="61" spans="1:12" s="207" customFormat="1" ht="37.5">
      <c r="A61" s="202" t="s">
        <v>54</v>
      </c>
      <c r="B61" s="523">
        <f t="shared" si="6"/>
        <v>3.3599999999999923</v>
      </c>
      <c r="C61" s="511" t="s">
        <v>108</v>
      </c>
      <c r="D61" s="536">
        <v>5.3784000000000001</v>
      </c>
      <c r="E61" s="510" t="s">
        <v>46</v>
      </c>
      <c r="F61" s="541"/>
      <c r="G61" s="507">
        <f t="shared" si="3"/>
        <v>0</v>
      </c>
      <c r="H61" s="542"/>
      <c r="I61" s="543"/>
      <c r="J61" s="543"/>
      <c r="K61" s="207">
        <f>+K59+L59</f>
        <v>6711</v>
      </c>
      <c r="L61" s="207">
        <f>+L59</f>
        <v>324</v>
      </c>
    </row>
    <row r="62" spans="1:12" s="207" customFormat="1" ht="37.5">
      <c r="A62" s="202" t="s">
        <v>54</v>
      </c>
      <c r="B62" s="523">
        <f t="shared" si="6"/>
        <v>3.3699999999999921</v>
      </c>
      <c r="C62" s="511" t="s">
        <v>109</v>
      </c>
      <c r="D62" s="536">
        <v>5.3784000000000001</v>
      </c>
      <c r="E62" s="510" t="s">
        <v>46</v>
      </c>
      <c r="F62" s="541"/>
      <c r="G62" s="507">
        <f t="shared" si="3"/>
        <v>0</v>
      </c>
      <c r="H62" s="542"/>
      <c r="I62" s="543"/>
      <c r="J62" s="543"/>
    </row>
    <row r="63" spans="1:12" s="207" customFormat="1" ht="37.5">
      <c r="A63" s="202" t="s">
        <v>54</v>
      </c>
      <c r="B63" s="523">
        <f t="shared" si="6"/>
        <v>3.3799999999999919</v>
      </c>
      <c r="C63" s="511" t="s">
        <v>110</v>
      </c>
      <c r="D63" s="536">
        <v>5.3784000000000001</v>
      </c>
      <c r="E63" s="510" t="s">
        <v>46</v>
      </c>
      <c r="F63" s="541"/>
      <c r="G63" s="507">
        <f t="shared" si="3"/>
        <v>0</v>
      </c>
      <c r="H63" s="542"/>
      <c r="I63" s="543"/>
      <c r="J63" s="543"/>
      <c r="K63" s="207">
        <f>+K61+L61</f>
        <v>7035</v>
      </c>
      <c r="L63" s="207">
        <f>+L61</f>
        <v>324</v>
      </c>
    </row>
    <row r="64" spans="1:12" s="207" customFormat="1" ht="37.5">
      <c r="A64" s="202" t="s">
        <v>54</v>
      </c>
      <c r="B64" s="523">
        <f t="shared" si="6"/>
        <v>3.3899999999999917</v>
      </c>
      <c r="C64" s="511" t="s">
        <v>111</v>
      </c>
      <c r="D64" s="536">
        <v>5.3784000000000001</v>
      </c>
      <c r="E64" s="510" t="s">
        <v>46</v>
      </c>
      <c r="F64" s="541"/>
      <c r="G64" s="507">
        <f t="shared" si="3"/>
        <v>0</v>
      </c>
      <c r="H64" s="542"/>
      <c r="I64" s="543"/>
      <c r="J64" s="543"/>
    </row>
    <row r="65" spans="1:12" s="207" customFormat="1" ht="37.5">
      <c r="A65" s="202" t="s">
        <v>54</v>
      </c>
      <c r="B65" s="523">
        <f t="shared" si="6"/>
        <v>3.3999999999999915</v>
      </c>
      <c r="C65" s="511" t="s">
        <v>112</v>
      </c>
      <c r="D65" s="536">
        <v>5.3784000000000001</v>
      </c>
      <c r="E65" s="510" t="s">
        <v>46</v>
      </c>
      <c r="F65" s="541"/>
      <c r="G65" s="507">
        <f t="shared" si="3"/>
        <v>0</v>
      </c>
      <c r="H65" s="542"/>
      <c r="I65" s="543"/>
      <c r="J65" s="543"/>
      <c r="K65" s="207">
        <f>+K63+L63</f>
        <v>7359</v>
      </c>
      <c r="L65" s="207">
        <f>+L63</f>
        <v>324</v>
      </c>
    </row>
    <row r="66" spans="1:12" s="207" customFormat="1" ht="37.5">
      <c r="A66" s="202" t="s">
        <v>54</v>
      </c>
      <c r="B66" s="523">
        <f t="shared" si="6"/>
        <v>3.4099999999999913</v>
      </c>
      <c r="C66" s="511" t="s">
        <v>113</v>
      </c>
      <c r="D66" s="536">
        <v>5.3784000000000001</v>
      </c>
      <c r="E66" s="510" t="s">
        <v>46</v>
      </c>
      <c r="F66" s="541"/>
      <c r="G66" s="507">
        <f t="shared" si="3"/>
        <v>0</v>
      </c>
      <c r="H66" s="542"/>
      <c r="I66" s="543"/>
      <c r="J66" s="543"/>
    </row>
    <row r="67" spans="1:12" s="207" customFormat="1" ht="37.5">
      <c r="A67" s="202" t="s">
        <v>54</v>
      </c>
      <c r="B67" s="523">
        <f t="shared" si="6"/>
        <v>3.419999999999991</v>
      </c>
      <c r="C67" s="511" t="s">
        <v>114</v>
      </c>
      <c r="D67" s="536">
        <v>3.1415999999999999</v>
      </c>
      <c r="E67" s="510" t="s">
        <v>46</v>
      </c>
      <c r="F67" s="541"/>
      <c r="G67" s="507">
        <f t="shared" si="3"/>
        <v>0</v>
      </c>
      <c r="H67" s="542"/>
      <c r="I67" s="543"/>
      <c r="J67" s="543"/>
      <c r="K67" s="207">
        <f>+K65+L65</f>
        <v>7683</v>
      </c>
      <c r="L67" s="207">
        <f>+L65</f>
        <v>324</v>
      </c>
    </row>
    <row r="68" spans="1:12" s="207" customFormat="1" ht="37.5">
      <c r="A68" s="202" t="s">
        <v>54</v>
      </c>
      <c r="B68" s="523">
        <f t="shared" si="6"/>
        <v>3.4299999999999908</v>
      </c>
      <c r="C68" s="511" t="s">
        <v>115</v>
      </c>
      <c r="D68" s="536">
        <v>3.1415999999999999</v>
      </c>
      <c r="E68" s="510" t="s">
        <v>46</v>
      </c>
      <c r="F68" s="541"/>
      <c r="G68" s="507">
        <f t="shared" si="3"/>
        <v>0</v>
      </c>
      <c r="H68" s="542"/>
      <c r="I68" s="543"/>
      <c r="J68" s="543"/>
    </row>
    <row r="69" spans="1:12" s="207" customFormat="1" ht="37.5">
      <c r="A69" s="202" t="s">
        <v>54</v>
      </c>
      <c r="B69" s="523">
        <f t="shared" si="6"/>
        <v>3.4399999999999906</v>
      </c>
      <c r="C69" s="511" t="s">
        <v>116</v>
      </c>
      <c r="D69" s="536">
        <v>7.08</v>
      </c>
      <c r="E69" s="510" t="s">
        <v>46</v>
      </c>
      <c r="F69" s="541"/>
      <c r="G69" s="507">
        <f t="shared" si="3"/>
        <v>0</v>
      </c>
      <c r="H69" s="542"/>
      <c r="I69" s="543"/>
      <c r="J69" s="543"/>
      <c r="K69" s="207">
        <f>+K67+L67</f>
        <v>8007</v>
      </c>
      <c r="L69" s="207">
        <f>+L67</f>
        <v>324</v>
      </c>
    </row>
    <row r="70" spans="1:12" s="207" customFormat="1" ht="37.5">
      <c r="A70" s="202" t="s">
        <v>54</v>
      </c>
      <c r="B70" s="523">
        <f t="shared" si="6"/>
        <v>3.4499999999999904</v>
      </c>
      <c r="C70" s="511" t="s">
        <v>117</v>
      </c>
      <c r="D70" s="536">
        <v>7.08</v>
      </c>
      <c r="E70" s="510" t="s">
        <v>46</v>
      </c>
      <c r="F70" s="541"/>
      <c r="G70" s="507">
        <f t="shared" si="3"/>
        <v>0</v>
      </c>
      <c r="H70" s="542"/>
      <c r="I70" s="543"/>
      <c r="J70" s="543"/>
    </row>
    <row r="71" spans="1:12" s="207" customFormat="1" ht="37.5">
      <c r="A71" s="202" t="s">
        <v>54</v>
      </c>
      <c r="B71" s="523">
        <f t="shared" si="6"/>
        <v>3.4599999999999902</v>
      </c>
      <c r="C71" s="511" t="s">
        <v>118</v>
      </c>
      <c r="D71" s="536">
        <v>7.8431999999999995</v>
      </c>
      <c r="E71" s="510" t="s">
        <v>46</v>
      </c>
      <c r="F71" s="541"/>
      <c r="G71" s="507">
        <f t="shared" si="3"/>
        <v>0</v>
      </c>
      <c r="H71" s="542"/>
      <c r="I71" s="543"/>
      <c r="J71" s="543"/>
      <c r="K71" s="207">
        <f>+K69+L69</f>
        <v>8331</v>
      </c>
      <c r="L71" s="207">
        <f>+L69</f>
        <v>324</v>
      </c>
    </row>
    <row r="72" spans="1:12" s="207" customFormat="1" ht="37.5">
      <c r="A72" s="202" t="s">
        <v>54</v>
      </c>
      <c r="B72" s="523">
        <f t="shared" si="6"/>
        <v>3.46999999999999</v>
      </c>
      <c r="C72" s="511" t="s">
        <v>119</v>
      </c>
      <c r="D72" s="536">
        <v>7.8431999999999995</v>
      </c>
      <c r="E72" s="510" t="s">
        <v>46</v>
      </c>
      <c r="F72" s="541"/>
      <c r="G72" s="507">
        <f t="shared" si="3"/>
        <v>0</v>
      </c>
      <c r="H72" s="542"/>
      <c r="I72" s="543"/>
      <c r="J72" s="543"/>
    </row>
    <row r="73" spans="1:12" s="207" customFormat="1" ht="37.5">
      <c r="A73" s="202" t="s">
        <v>54</v>
      </c>
      <c r="B73" s="523">
        <f t="shared" si="6"/>
        <v>3.4799999999999898</v>
      </c>
      <c r="C73" s="511" t="s">
        <v>120</v>
      </c>
      <c r="D73" s="536">
        <v>7.8431999999999995</v>
      </c>
      <c r="E73" s="510" t="s">
        <v>46</v>
      </c>
      <c r="F73" s="541"/>
      <c r="G73" s="507">
        <f t="shared" si="3"/>
        <v>0</v>
      </c>
      <c r="H73" s="542"/>
      <c r="I73" s="543"/>
      <c r="J73" s="543"/>
      <c r="K73" s="207">
        <f>+K71+L71</f>
        <v>8655</v>
      </c>
      <c r="L73" s="207">
        <f>+L71</f>
        <v>324</v>
      </c>
    </row>
    <row r="74" spans="1:12" s="207" customFormat="1" ht="37.5">
      <c r="A74" s="202" t="s">
        <v>54</v>
      </c>
      <c r="B74" s="523">
        <f t="shared" si="6"/>
        <v>3.4899999999999896</v>
      </c>
      <c r="C74" s="511" t="s">
        <v>121</v>
      </c>
      <c r="D74" s="536">
        <v>7.8431999999999995</v>
      </c>
      <c r="E74" s="510" t="s">
        <v>46</v>
      </c>
      <c r="F74" s="541"/>
      <c r="G74" s="507">
        <f t="shared" si="3"/>
        <v>0</v>
      </c>
      <c r="H74" s="542"/>
      <c r="I74" s="543"/>
      <c r="J74" s="543"/>
    </row>
    <row r="75" spans="1:12" s="207" customFormat="1" ht="37.5">
      <c r="A75" s="202" t="s">
        <v>54</v>
      </c>
      <c r="B75" s="523">
        <f t="shared" si="6"/>
        <v>3.4999999999999893</v>
      </c>
      <c r="C75" s="511" t="s">
        <v>122</v>
      </c>
      <c r="D75" s="536">
        <v>6.1631999999999998</v>
      </c>
      <c r="E75" s="510" t="s">
        <v>46</v>
      </c>
      <c r="F75" s="541"/>
      <c r="G75" s="507">
        <f t="shared" ref="G75:G106" si="7">ROUND(F75*D75,2)</f>
        <v>0</v>
      </c>
      <c r="H75" s="542"/>
      <c r="I75" s="543"/>
      <c r="J75" s="543"/>
      <c r="K75" s="207">
        <f>+K73+L73</f>
        <v>8979</v>
      </c>
      <c r="L75" s="207">
        <f>+L73</f>
        <v>324</v>
      </c>
    </row>
    <row r="76" spans="1:12" s="207" customFormat="1" ht="37.5">
      <c r="A76" s="202" t="s">
        <v>54</v>
      </c>
      <c r="B76" s="523">
        <f t="shared" si="6"/>
        <v>3.5099999999999891</v>
      </c>
      <c r="C76" s="511" t="s">
        <v>123</v>
      </c>
      <c r="D76" s="536">
        <v>6.1631999999999998</v>
      </c>
      <c r="E76" s="510" t="s">
        <v>46</v>
      </c>
      <c r="F76" s="541"/>
      <c r="G76" s="507">
        <f t="shared" si="7"/>
        <v>0</v>
      </c>
      <c r="H76" s="542"/>
      <c r="I76" s="543"/>
      <c r="J76" s="543"/>
      <c r="K76" s="207">
        <f>+K75+L75</f>
        <v>9303</v>
      </c>
      <c r="L76" s="207">
        <f>+L75</f>
        <v>324</v>
      </c>
    </row>
    <row r="77" spans="1:12" s="207" customFormat="1" ht="37.5">
      <c r="A77" s="202"/>
      <c r="B77" s="523">
        <f t="shared" si="6"/>
        <v>3.5199999999999889</v>
      </c>
      <c r="C77" s="511" t="s">
        <v>927</v>
      </c>
      <c r="D77" s="536">
        <v>3.73</v>
      </c>
      <c r="E77" s="510" t="s">
        <v>46</v>
      </c>
      <c r="F77" s="541"/>
      <c r="G77" s="507">
        <f t="shared" si="7"/>
        <v>0</v>
      </c>
      <c r="H77" s="542"/>
      <c r="I77" s="543"/>
      <c r="J77" s="543"/>
    </row>
    <row r="78" spans="1:12" s="206" customFormat="1">
      <c r="A78" s="202" t="s">
        <v>54</v>
      </c>
      <c r="B78" s="523">
        <f t="shared" si="6"/>
        <v>3.5299999999999887</v>
      </c>
      <c r="C78" s="511" t="s">
        <v>124</v>
      </c>
      <c r="D78" s="536">
        <v>1939.6637880000001</v>
      </c>
      <c r="E78" s="510" t="s">
        <v>36</v>
      </c>
      <c r="F78" s="541"/>
      <c r="G78" s="507">
        <f t="shared" si="7"/>
        <v>0</v>
      </c>
      <c r="H78" s="538"/>
      <c r="I78" s="540"/>
      <c r="J78" s="540"/>
      <c r="K78" s="207">
        <f>+K76+L76</f>
        <v>9627</v>
      </c>
      <c r="L78" s="207">
        <f>+L76</f>
        <v>324</v>
      </c>
    </row>
    <row r="79" spans="1:12" s="206" customFormat="1" ht="37.5">
      <c r="A79" s="202"/>
      <c r="B79" s="523">
        <f t="shared" si="6"/>
        <v>3.5399999999999885</v>
      </c>
      <c r="C79" s="511" t="s">
        <v>926</v>
      </c>
      <c r="D79" s="536">
        <v>7.44</v>
      </c>
      <c r="E79" s="510" t="s">
        <v>46</v>
      </c>
      <c r="F79" s="541"/>
      <c r="G79" s="507">
        <f t="shared" si="7"/>
        <v>0</v>
      </c>
      <c r="H79" s="538"/>
      <c r="I79" s="540"/>
      <c r="J79" s="540"/>
      <c r="K79" s="207"/>
      <c r="L79" s="207"/>
    </row>
    <row r="80" spans="1:12" s="206" customFormat="1">
      <c r="A80" s="202" t="s">
        <v>54</v>
      </c>
      <c r="B80" s="523">
        <f t="shared" si="6"/>
        <v>3.5499999999999883</v>
      </c>
      <c r="C80" s="511" t="s">
        <v>125</v>
      </c>
      <c r="D80" s="536">
        <v>856.96</v>
      </c>
      <c r="E80" s="510" t="s">
        <v>65</v>
      </c>
      <c r="F80" s="541"/>
      <c r="G80" s="507">
        <f t="shared" si="7"/>
        <v>0</v>
      </c>
      <c r="H80" s="538"/>
      <c r="I80" s="540"/>
      <c r="J80" s="540"/>
      <c r="K80" s="207">
        <f>+K78+L78</f>
        <v>9951</v>
      </c>
      <c r="L80" s="207">
        <f>+L78</f>
        <v>324</v>
      </c>
    </row>
    <row r="81" spans="1:12">
      <c r="A81" s="202" t="s">
        <v>54</v>
      </c>
      <c r="B81" s="523">
        <f t="shared" si="6"/>
        <v>3.5599999999999881</v>
      </c>
      <c r="C81" s="502" t="s">
        <v>893</v>
      </c>
      <c r="D81" s="526">
        <v>7.9629000000000012</v>
      </c>
      <c r="E81" s="501" t="s">
        <v>46</v>
      </c>
      <c r="F81" s="544"/>
      <c r="G81" s="507">
        <f t="shared" si="7"/>
        <v>0</v>
      </c>
      <c r="H81" s="525"/>
      <c r="I81" s="205"/>
      <c r="K81" s="207">
        <f>+K80+L80</f>
        <v>10275</v>
      </c>
      <c r="L81" s="207">
        <f>+L80</f>
        <v>324</v>
      </c>
    </row>
    <row r="82" spans="1:12">
      <c r="A82" s="202" t="s">
        <v>54</v>
      </c>
      <c r="B82" s="523">
        <f t="shared" si="6"/>
        <v>3.5699999999999878</v>
      </c>
      <c r="C82" s="502" t="s">
        <v>47</v>
      </c>
      <c r="D82" s="526">
        <v>12.358499999999999</v>
      </c>
      <c r="E82" s="501" t="s">
        <v>46</v>
      </c>
      <c r="F82" s="507"/>
      <c r="G82" s="507">
        <f t="shared" si="7"/>
        <v>0</v>
      </c>
      <c r="H82" s="525"/>
      <c r="I82" s="205"/>
      <c r="K82" s="207">
        <f>+K81+L81</f>
        <v>10599</v>
      </c>
      <c r="L82" s="207">
        <f>+L81</f>
        <v>324</v>
      </c>
    </row>
    <row r="83" spans="1:12">
      <c r="A83" s="202" t="s">
        <v>54</v>
      </c>
      <c r="B83" s="523">
        <f t="shared" si="6"/>
        <v>3.5799999999999876</v>
      </c>
      <c r="C83" s="502" t="s">
        <v>48</v>
      </c>
      <c r="D83" s="526">
        <v>4.1194999999999995</v>
      </c>
      <c r="E83" s="501" t="s">
        <v>46</v>
      </c>
      <c r="F83" s="507"/>
      <c r="G83" s="507">
        <f t="shared" si="7"/>
        <v>0</v>
      </c>
      <c r="H83" s="525"/>
      <c r="I83" s="205"/>
      <c r="K83" s="207" t="e">
        <f>+#REF!+#REF!</f>
        <v>#REF!</v>
      </c>
      <c r="L83" s="207" t="e">
        <f>+#REF!</f>
        <v>#REF!</v>
      </c>
    </row>
    <row r="84" spans="1:12">
      <c r="A84" s="202" t="s">
        <v>54</v>
      </c>
      <c r="B84" s="545"/>
      <c r="C84" s="502"/>
      <c r="D84" s="519"/>
      <c r="E84" s="501"/>
      <c r="F84" s="507"/>
      <c r="G84" s="507">
        <f t="shared" si="7"/>
        <v>0</v>
      </c>
      <c r="H84" s="530">
        <f>SUM(G26:G83)</f>
        <v>0</v>
      </c>
      <c r="I84" s="205"/>
      <c r="K84" s="207" t="e">
        <f>+K83+L83</f>
        <v>#REF!</v>
      </c>
      <c r="L84" s="207" t="e">
        <f>+L83</f>
        <v>#REF!</v>
      </c>
    </row>
    <row r="85" spans="1:12">
      <c r="A85" s="202" t="s">
        <v>54</v>
      </c>
      <c r="B85" s="522" t="s">
        <v>793</v>
      </c>
      <c r="C85" s="518" t="s">
        <v>49</v>
      </c>
      <c r="D85" s="519"/>
      <c r="E85" s="501"/>
      <c r="F85" s="507"/>
      <c r="G85" s="507">
        <f t="shared" si="7"/>
        <v>0</v>
      </c>
      <c r="H85" s="530"/>
      <c r="I85" s="205"/>
      <c r="K85" s="207" t="e">
        <f>+K84+L84</f>
        <v>#REF!</v>
      </c>
      <c r="L85" s="207" t="e">
        <f>+L84</f>
        <v>#REF!</v>
      </c>
    </row>
    <row r="86" spans="1:12">
      <c r="A86" s="202" t="s">
        <v>54</v>
      </c>
      <c r="B86" s="523">
        <f>+B85+0.01</f>
        <v>4.01</v>
      </c>
      <c r="C86" s="502" t="s">
        <v>50</v>
      </c>
      <c r="D86" s="526">
        <v>335.84</v>
      </c>
      <c r="E86" s="501" t="s">
        <v>36</v>
      </c>
      <c r="F86" s="507"/>
      <c r="G86" s="507">
        <f t="shared" si="7"/>
        <v>0</v>
      </c>
      <c r="H86" s="546"/>
      <c r="I86" s="205"/>
      <c r="K86" s="207" t="e">
        <f>+K85+L85</f>
        <v>#REF!</v>
      </c>
      <c r="L86" s="207" t="e">
        <f>+L85</f>
        <v>#REF!</v>
      </c>
    </row>
    <row r="87" spans="1:12">
      <c r="A87" s="202" t="s">
        <v>54</v>
      </c>
      <c r="B87" s="523">
        <f>+B86+0.01</f>
        <v>4.0199999999999996</v>
      </c>
      <c r="C87" s="502" t="s">
        <v>892</v>
      </c>
      <c r="D87" s="526">
        <v>1105.4599999999998</v>
      </c>
      <c r="E87" s="501" t="s">
        <v>36</v>
      </c>
      <c r="F87" s="507"/>
      <c r="G87" s="507">
        <f t="shared" si="7"/>
        <v>0</v>
      </c>
      <c r="H87" s="546"/>
      <c r="I87" s="205"/>
      <c r="K87" s="207" t="e">
        <f>+K86+L86</f>
        <v>#REF!</v>
      </c>
      <c r="L87" s="207" t="e">
        <f>+L86</f>
        <v>#REF!</v>
      </c>
    </row>
    <row r="88" spans="1:12">
      <c r="A88" s="202" t="s">
        <v>54</v>
      </c>
      <c r="B88" s="523">
        <f>+B87+0.01</f>
        <v>4.0299999999999994</v>
      </c>
      <c r="C88" s="502" t="s">
        <v>891</v>
      </c>
      <c r="D88" s="526">
        <v>670.28000000000009</v>
      </c>
      <c r="E88" s="501" t="s">
        <v>36</v>
      </c>
      <c r="F88" s="507"/>
      <c r="G88" s="507">
        <f t="shared" si="7"/>
        <v>0</v>
      </c>
      <c r="H88" s="546"/>
      <c r="I88" s="205"/>
    </row>
    <row r="89" spans="1:12">
      <c r="A89" s="202" t="s">
        <v>54</v>
      </c>
      <c r="B89" s="547"/>
      <c r="C89" s="502"/>
      <c r="D89" s="519"/>
      <c r="E89" s="501"/>
      <c r="F89" s="507"/>
      <c r="G89" s="507">
        <f t="shared" si="7"/>
        <v>0</v>
      </c>
      <c r="H89" s="530">
        <f>SUM(G86:G88)</f>
        <v>0</v>
      </c>
      <c r="I89" s="205"/>
    </row>
    <row r="90" spans="1:12">
      <c r="A90" s="202" t="s">
        <v>54</v>
      </c>
      <c r="B90" s="548">
        <v>5</v>
      </c>
      <c r="C90" s="549" t="s">
        <v>51</v>
      </c>
      <c r="D90" s="519"/>
      <c r="E90" s="501"/>
      <c r="F90" s="507"/>
      <c r="G90" s="507">
        <f t="shared" si="7"/>
        <v>0</v>
      </c>
      <c r="H90" s="530"/>
      <c r="I90" s="205"/>
    </row>
    <row r="91" spans="1:12">
      <c r="A91" s="202" t="s">
        <v>54</v>
      </c>
      <c r="B91" s="523">
        <f t="shared" ref="B91:B97" si="8">+B90+0.01</f>
        <v>5.01</v>
      </c>
      <c r="C91" s="502" t="s">
        <v>52</v>
      </c>
      <c r="D91" s="526">
        <v>2210.9199999999996</v>
      </c>
      <c r="E91" s="501" t="s">
        <v>36</v>
      </c>
      <c r="F91" s="507"/>
      <c r="G91" s="507">
        <f t="shared" si="7"/>
        <v>0</v>
      </c>
      <c r="H91" s="546"/>
      <c r="I91" s="205"/>
    </row>
    <row r="92" spans="1:12">
      <c r="A92" s="202" t="s">
        <v>54</v>
      </c>
      <c r="B92" s="523">
        <f t="shared" si="8"/>
        <v>5.0199999999999996</v>
      </c>
      <c r="C92" s="502" t="s">
        <v>53</v>
      </c>
      <c r="D92" s="526">
        <v>1340.5600000000002</v>
      </c>
      <c r="E92" s="501" t="s">
        <v>36</v>
      </c>
      <c r="F92" s="507"/>
      <c r="G92" s="507">
        <f t="shared" si="7"/>
        <v>0</v>
      </c>
      <c r="H92" s="546"/>
      <c r="I92" s="205" t="s">
        <v>54</v>
      </c>
    </row>
    <row r="93" spans="1:12">
      <c r="A93" s="202" t="s">
        <v>54</v>
      </c>
      <c r="B93" s="523">
        <f t="shared" si="8"/>
        <v>5.0299999999999994</v>
      </c>
      <c r="C93" s="502" t="s">
        <v>55</v>
      </c>
      <c r="D93" s="526">
        <v>2553.6</v>
      </c>
      <c r="E93" s="501" t="s">
        <v>36</v>
      </c>
      <c r="F93" s="507"/>
      <c r="G93" s="507">
        <f t="shared" si="7"/>
        <v>0</v>
      </c>
      <c r="H93" s="546"/>
      <c r="I93" s="205"/>
    </row>
    <row r="94" spans="1:12">
      <c r="A94" s="202" t="s">
        <v>54</v>
      </c>
      <c r="B94" s="523">
        <f t="shared" si="8"/>
        <v>5.0399999999999991</v>
      </c>
      <c r="C94" s="502" t="s">
        <v>56</v>
      </c>
      <c r="D94" s="526">
        <v>1462.6000000000001</v>
      </c>
      <c r="E94" s="501" t="s">
        <v>57</v>
      </c>
      <c r="F94" s="507"/>
      <c r="G94" s="507">
        <f t="shared" si="7"/>
        <v>0</v>
      </c>
      <c r="H94" s="546"/>
      <c r="I94" s="205"/>
    </row>
    <row r="95" spans="1:12">
      <c r="A95" s="202" t="s">
        <v>54</v>
      </c>
      <c r="B95" s="523">
        <f t="shared" si="8"/>
        <v>5.0499999999999989</v>
      </c>
      <c r="C95" s="502" t="s">
        <v>58</v>
      </c>
      <c r="D95" s="526">
        <v>455.84000000000003</v>
      </c>
      <c r="E95" s="501" t="s">
        <v>36</v>
      </c>
      <c r="F95" s="507"/>
      <c r="G95" s="507">
        <f t="shared" si="7"/>
        <v>0</v>
      </c>
      <c r="H95" s="504"/>
      <c r="I95" s="205"/>
    </row>
    <row r="96" spans="1:12">
      <c r="A96" s="202" t="s">
        <v>54</v>
      </c>
      <c r="B96" s="523">
        <f t="shared" si="8"/>
        <v>5.0599999999999987</v>
      </c>
      <c r="C96" s="502" t="s">
        <v>59</v>
      </c>
      <c r="D96" s="550">
        <v>6105.08</v>
      </c>
      <c r="E96" s="501" t="s">
        <v>60</v>
      </c>
      <c r="F96" s="507"/>
      <c r="G96" s="507">
        <f t="shared" si="7"/>
        <v>0</v>
      </c>
      <c r="H96" s="504"/>
      <c r="I96" s="205"/>
    </row>
    <row r="97" spans="1:12">
      <c r="A97" s="202" t="s">
        <v>54</v>
      </c>
      <c r="B97" s="523">
        <f t="shared" si="8"/>
        <v>5.0699999999999985</v>
      </c>
      <c r="C97" s="502" t="s">
        <v>61</v>
      </c>
      <c r="D97" s="526">
        <v>167.92</v>
      </c>
      <c r="E97" s="501" t="s">
        <v>60</v>
      </c>
      <c r="F97" s="507"/>
      <c r="G97" s="507">
        <f t="shared" si="7"/>
        <v>0</v>
      </c>
      <c r="H97" s="504"/>
      <c r="I97" s="205"/>
    </row>
    <row r="98" spans="1:12">
      <c r="A98" s="202" t="s">
        <v>54</v>
      </c>
      <c r="B98" s="208"/>
      <c r="C98" s="209"/>
      <c r="D98" s="210"/>
      <c r="E98" s="211"/>
      <c r="F98" s="189"/>
      <c r="G98" s="507">
        <f t="shared" si="7"/>
        <v>0</v>
      </c>
      <c r="H98" s="212">
        <f>SUM(G91:G97)</f>
        <v>0</v>
      </c>
      <c r="I98" s="205"/>
    </row>
    <row r="99" spans="1:12">
      <c r="A99" s="202" t="s">
        <v>54</v>
      </c>
      <c r="B99" s="548">
        <v>6</v>
      </c>
      <c r="C99" s="518" t="s">
        <v>62</v>
      </c>
      <c r="D99" s="519"/>
      <c r="E99" s="501"/>
      <c r="F99" s="507"/>
      <c r="G99" s="507">
        <f t="shared" si="7"/>
        <v>0</v>
      </c>
      <c r="H99" s="521"/>
      <c r="I99" s="205"/>
    </row>
    <row r="100" spans="1:12">
      <c r="A100" s="202" t="s">
        <v>54</v>
      </c>
      <c r="B100" s="523">
        <f>+B99+0.01</f>
        <v>6.01</v>
      </c>
      <c r="C100" s="502" t="s">
        <v>63</v>
      </c>
      <c r="D100" s="526">
        <v>2820.7</v>
      </c>
      <c r="E100" s="501" t="s">
        <v>36</v>
      </c>
      <c r="F100" s="507"/>
      <c r="G100" s="507">
        <f t="shared" si="7"/>
        <v>0</v>
      </c>
      <c r="H100" s="525"/>
      <c r="I100" s="205"/>
    </row>
    <row r="101" spans="1:12">
      <c r="A101" s="202" t="s">
        <v>54</v>
      </c>
      <c r="B101" s="523">
        <f>+B100+0.01</f>
        <v>6.02</v>
      </c>
      <c r="C101" s="502" t="s">
        <v>64</v>
      </c>
      <c r="D101" s="526">
        <v>596.9</v>
      </c>
      <c r="E101" s="551" t="s">
        <v>65</v>
      </c>
      <c r="F101" s="507"/>
      <c r="G101" s="507">
        <f t="shared" si="7"/>
        <v>0</v>
      </c>
      <c r="H101" s="525"/>
      <c r="I101" s="205"/>
    </row>
    <row r="102" spans="1:12">
      <c r="A102" s="202" t="s">
        <v>54</v>
      </c>
      <c r="B102" s="523">
        <f>+B101+0.01</f>
        <v>6.0299999999999994</v>
      </c>
      <c r="C102" s="502" t="s">
        <v>66</v>
      </c>
      <c r="D102" s="526">
        <v>2553.6</v>
      </c>
      <c r="E102" s="501" t="s">
        <v>60</v>
      </c>
      <c r="F102" s="507"/>
      <c r="G102" s="507">
        <f t="shared" si="7"/>
        <v>0</v>
      </c>
      <c r="H102" s="525"/>
      <c r="I102" s="205"/>
    </row>
    <row r="103" spans="1:12">
      <c r="A103" s="202" t="s">
        <v>54</v>
      </c>
      <c r="B103" s="545"/>
      <c r="C103" s="502"/>
      <c r="D103" s="503"/>
      <c r="E103" s="501"/>
      <c r="F103" s="537"/>
      <c r="G103" s="507">
        <f t="shared" si="7"/>
        <v>0</v>
      </c>
      <c r="H103" s="530">
        <f>SUM(G100:G102)</f>
        <v>0</v>
      </c>
      <c r="I103" s="205"/>
    </row>
    <row r="104" spans="1:12">
      <c r="A104" s="202" t="s">
        <v>54</v>
      </c>
      <c r="B104" s="522" t="s">
        <v>794</v>
      </c>
      <c r="C104" s="518" t="s">
        <v>67</v>
      </c>
      <c r="D104" s="519"/>
      <c r="E104" s="501"/>
      <c r="F104" s="507"/>
      <c r="G104" s="507">
        <f t="shared" si="7"/>
        <v>0</v>
      </c>
      <c r="H104" s="521"/>
      <c r="I104" s="205"/>
    </row>
    <row r="105" spans="1:12">
      <c r="A105" s="202" t="s">
        <v>54</v>
      </c>
      <c r="B105" s="523">
        <f>+B104+0.01</f>
        <v>7.01</v>
      </c>
      <c r="C105" s="502" t="s">
        <v>68</v>
      </c>
      <c r="D105" s="526">
        <v>179.6</v>
      </c>
      <c r="E105" s="501" t="s">
        <v>57</v>
      </c>
      <c r="F105" s="507"/>
      <c r="G105" s="507">
        <f t="shared" si="7"/>
        <v>0</v>
      </c>
      <c r="H105" s="525"/>
      <c r="I105" s="205"/>
    </row>
    <row r="106" spans="1:12">
      <c r="A106" s="202" t="s">
        <v>54</v>
      </c>
      <c r="B106" s="523">
        <f>+B105+0.01</f>
        <v>7.02</v>
      </c>
      <c r="C106" s="502" t="s">
        <v>69</v>
      </c>
      <c r="D106" s="526">
        <v>51.680000000000007</v>
      </c>
      <c r="E106" s="501" t="s">
        <v>57</v>
      </c>
      <c r="F106" s="507"/>
      <c r="G106" s="507">
        <f t="shared" si="7"/>
        <v>0</v>
      </c>
      <c r="H106" s="525"/>
      <c r="I106" s="205"/>
    </row>
    <row r="107" spans="1:12">
      <c r="A107" s="202" t="s">
        <v>54</v>
      </c>
      <c r="B107" s="523">
        <f>+B106+0.01</f>
        <v>7.0299999999999994</v>
      </c>
      <c r="C107" s="502" t="s">
        <v>70</v>
      </c>
      <c r="D107" s="526">
        <v>22.2</v>
      </c>
      <c r="E107" s="501" t="s">
        <v>29</v>
      </c>
      <c r="F107" s="507"/>
      <c r="G107" s="507">
        <f t="shared" ref="G107:G138" si="9">ROUND(F107*D107,2)</f>
        <v>0</v>
      </c>
      <c r="H107" s="504"/>
      <c r="I107" s="205"/>
    </row>
    <row r="108" spans="1:12">
      <c r="A108" s="202" t="s">
        <v>54</v>
      </c>
      <c r="B108" s="529"/>
      <c r="C108" s="527"/>
      <c r="D108" s="519"/>
      <c r="E108" s="501"/>
      <c r="F108" s="507"/>
      <c r="G108" s="507">
        <f t="shared" si="9"/>
        <v>0</v>
      </c>
      <c r="H108" s="530">
        <f>SUM(G105:G107)</f>
        <v>0</v>
      </c>
      <c r="I108" s="205"/>
    </row>
    <row r="109" spans="1:12">
      <c r="A109" s="202" t="s">
        <v>54</v>
      </c>
      <c r="B109" s="522" t="s">
        <v>795</v>
      </c>
      <c r="C109" s="552" t="s">
        <v>71</v>
      </c>
      <c r="D109" s="519"/>
      <c r="E109" s="553"/>
      <c r="F109" s="507"/>
      <c r="G109" s="507">
        <f t="shared" si="9"/>
        <v>0</v>
      </c>
      <c r="H109" s="521"/>
      <c r="I109" s="205"/>
    </row>
    <row r="110" spans="1:12">
      <c r="A110" s="202" t="s">
        <v>54</v>
      </c>
      <c r="B110" s="523">
        <f>+B109+0.01</f>
        <v>8.01</v>
      </c>
      <c r="C110" s="554" t="s">
        <v>890</v>
      </c>
      <c r="D110" s="526">
        <v>112.51999999999998</v>
      </c>
      <c r="E110" s="553" t="s">
        <v>36</v>
      </c>
      <c r="F110" s="507"/>
      <c r="G110" s="507">
        <f t="shared" si="9"/>
        <v>0</v>
      </c>
      <c r="H110" s="555"/>
      <c r="I110" s="205"/>
    </row>
    <row r="111" spans="1:12">
      <c r="A111" s="202" t="s">
        <v>54</v>
      </c>
      <c r="B111" s="529"/>
      <c r="C111" s="519"/>
      <c r="D111" s="519"/>
      <c r="E111" s="553"/>
      <c r="F111" s="507"/>
      <c r="G111" s="507">
        <f t="shared" si="9"/>
        <v>0</v>
      </c>
      <c r="H111" s="530">
        <f>SUM(G109:G110)</f>
        <v>0</v>
      </c>
      <c r="I111" s="205"/>
    </row>
    <row r="112" spans="1:12" s="214" customFormat="1">
      <c r="A112" s="202" t="s">
        <v>54</v>
      </c>
      <c r="B112" s="522" t="s">
        <v>796</v>
      </c>
      <c r="C112" s="556" t="s">
        <v>72</v>
      </c>
      <c r="D112" s="519"/>
      <c r="E112" s="501"/>
      <c r="F112" s="507"/>
      <c r="G112" s="507">
        <f t="shared" si="9"/>
        <v>0</v>
      </c>
      <c r="H112" s="521"/>
      <c r="I112" s="213"/>
      <c r="K112" s="196"/>
      <c r="L112" s="196"/>
    </row>
    <row r="113" spans="1:12" s="214" customFormat="1">
      <c r="A113" s="202" t="s">
        <v>54</v>
      </c>
      <c r="B113" s="523">
        <f>+B112+0.01</f>
        <v>9.01</v>
      </c>
      <c r="C113" s="532" t="s">
        <v>73</v>
      </c>
      <c r="D113" s="526">
        <v>2553.6</v>
      </c>
      <c r="E113" s="501" t="s">
        <v>36</v>
      </c>
      <c r="F113" s="507"/>
      <c r="G113" s="507">
        <f t="shared" si="9"/>
        <v>0</v>
      </c>
      <c r="H113" s="525"/>
      <c r="I113" s="213"/>
      <c r="K113" s="196"/>
      <c r="L113" s="196"/>
    </row>
    <row r="114" spans="1:12" s="214" customFormat="1">
      <c r="A114" s="202" t="s">
        <v>54</v>
      </c>
      <c r="B114" s="523">
        <f>+B113+0.01</f>
        <v>9.02</v>
      </c>
      <c r="C114" s="532" t="s">
        <v>878</v>
      </c>
      <c r="D114" s="526">
        <v>3551.4799999999996</v>
      </c>
      <c r="E114" s="501" t="s">
        <v>36</v>
      </c>
      <c r="F114" s="507"/>
      <c r="G114" s="507">
        <f t="shared" si="9"/>
        <v>0</v>
      </c>
      <c r="H114" s="525"/>
      <c r="I114" s="213"/>
      <c r="K114" s="196"/>
      <c r="L114" s="196"/>
    </row>
    <row r="115" spans="1:12" s="214" customFormat="1">
      <c r="A115" s="202" t="s">
        <v>54</v>
      </c>
      <c r="B115" s="529"/>
      <c r="C115" s="557"/>
      <c r="D115" s="519"/>
      <c r="E115" s="501"/>
      <c r="F115" s="507"/>
      <c r="G115" s="507">
        <f t="shared" si="9"/>
        <v>0</v>
      </c>
      <c r="H115" s="558">
        <f>SUM(G113:G114)</f>
        <v>0</v>
      </c>
      <c r="I115" s="213"/>
      <c r="K115" s="196"/>
      <c r="L115" s="196"/>
    </row>
    <row r="116" spans="1:12">
      <c r="A116" s="202" t="s">
        <v>54</v>
      </c>
      <c r="B116" s="522" t="s">
        <v>797</v>
      </c>
      <c r="C116" s="533" t="s">
        <v>74</v>
      </c>
      <c r="D116" s="519"/>
      <c r="E116" s="501"/>
      <c r="F116" s="507"/>
      <c r="G116" s="507">
        <f t="shared" si="9"/>
        <v>0</v>
      </c>
      <c r="H116" s="521"/>
      <c r="I116" s="205"/>
    </row>
    <row r="117" spans="1:12">
      <c r="A117" s="202" t="s">
        <v>54</v>
      </c>
      <c r="B117" s="523">
        <f>+B116+0.01</f>
        <v>10.01</v>
      </c>
      <c r="C117" s="509" t="s">
        <v>75</v>
      </c>
      <c r="D117" s="526">
        <v>327</v>
      </c>
      <c r="E117" s="501" t="s">
        <v>36</v>
      </c>
      <c r="F117" s="507"/>
      <c r="G117" s="507">
        <f t="shared" si="9"/>
        <v>0</v>
      </c>
      <c r="H117" s="508"/>
      <c r="I117" s="205"/>
    </row>
    <row r="118" spans="1:12">
      <c r="A118" s="202" t="s">
        <v>54</v>
      </c>
      <c r="B118" s="529"/>
      <c r="C118" s="534"/>
      <c r="D118" s="519"/>
      <c r="E118" s="551"/>
      <c r="F118" s="507"/>
      <c r="G118" s="507">
        <f t="shared" si="9"/>
        <v>0</v>
      </c>
      <c r="H118" s="558">
        <f>SUM(G116:G117)</f>
        <v>0</v>
      </c>
      <c r="I118" s="205"/>
      <c r="K118" s="214"/>
      <c r="L118" s="214"/>
    </row>
    <row r="119" spans="1:12">
      <c r="A119" s="202" t="s">
        <v>54</v>
      </c>
      <c r="B119" s="522" t="s">
        <v>798</v>
      </c>
      <c r="C119" s="533" t="s">
        <v>76</v>
      </c>
      <c r="D119" s="210"/>
      <c r="E119" s="211"/>
      <c r="F119" s="189"/>
      <c r="G119" s="507">
        <f t="shared" si="9"/>
        <v>0</v>
      </c>
      <c r="H119" s="215"/>
      <c r="I119" s="205"/>
      <c r="K119" s="214"/>
      <c r="L119" s="214"/>
    </row>
    <row r="120" spans="1:12">
      <c r="A120" s="202" t="s">
        <v>54</v>
      </c>
      <c r="B120" s="523">
        <f>+B119+0.01</f>
        <v>11.01</v>
      </c>
      <c r="C120" s="216" t="s">
        <v>889</v>
      </c>
      <c r="D120" s="559">
        <v>23</v>
      </c>
      <c r="E120" s="217" t="s">
        <v>77</v>
      </c>
      <c r="F120" s="560"/>
      <c r="G120" s="507">
        <f t="shared" si="9"/>
        <v>0</v>
      </c>
      <c r="H120" s="218"/>
      <c r="I120" s="205"/>
      <c r="K120" s="214"/>
      <c r="L120" s="214"/>
    </row>
    <row r="121" spans="1:12">
      <c r="A121" s="202" t="s">
        <v>54</v>
      </c>
      <c r="B121" s="523">
        <f>+B120+0.01</f>
        <v>11.02</v>
      </c>
      <c r="C121" s="216" t="s">
        <v>888</v>
      </c>
      <c r="D121" s="559">
        <v>2</v>
      </c>
      <c r="E121" s="217" t="s">
        <v>77</v>
      </c>
      <c r="F121" s="560"/>
      <c r="G121" s="507">
        <f t="shared" si="9"/>
        <v>0</v>
      </c>
      <c r="H121" s="218"/>
      <c r="I121" s="205"/>
      <c r="K121" s="214"/>
      <c r="L121" s="214"/>
    </row>
    <row r="122" spans="1:12">
      <c r="A122" s="202" t="s">
        <v>54</v>
      </c>
      <c r="B122" s="523">
        <f>+B121+0.01</f>
        <v>11.03</v>
      </c>
      <c r="C122" s="216" t="s">
        <v>877</v>
      </c>
      <c r="D122" s="559">
        <v>6</v>
      </c>
      <c r="E122" s="217" t="s">
        <v>77</v>
      </c>
      <c r="F122" s="560"/>
      <c r="G122" s="507">
        <f t="shared" si="9"/>
        <v>0</v>
      </c>
      <c r="H122" s="218"/>
      <c r="I122" s="205"/>
      <c r="K122" s="214"/>
      <c r="L122" s="214"/>
    </row>
    <row r="123" spans="1:12" ht="37.5">
      <c r="A123" s="202" t="s">
        <v>54</v>
      </c>
      <c r="B123" s="523">
        <f>+B122+0.01</f>
        <v>11.04</v>
      </c>
      <c r="C123" s="216" t="s">
        <v>887</v>
      </c>
      <c r="D123" s="559">
        <v>3</v>
      </c>
      <c r="E123" s="217" t="s">
        <v>77</v>
      </c>
      <c r="F123" s="560"/>
      <c r="G123" s="507">
        <f t="shared" si="9"/>
        <v>0</v>
      </c>
      <c r="H123" s="218"/>
      <c r="I123" s="205"/>
    </row>
    <row r="124" spans="1:12" ht="37.5">
      <c r="A124" s="202" t="s">
        <v>54</v>
      </c>
      <c r="B124" s="523">
        <f>+B123+0.01</f>
        <v>11.049999999999999</v>
      </c>
      <c r="C124" s="216" t="s">
        <v>886</v>
      </c>
      <c r="D124" s="559">
        <v>2</v>
      </c>
      <c r="E124" s="217" t="s">
        <v>77</v>
      </c>
      <c r="F124" s="560"/>
      <c r="G124" s="507">
        <f t="shared" si="9"/>
        <v>0</v>
      </c>
      <c r="H124" s="218"/>
      <c r="I124" s="205"/>
    </row>
    <row r="125" spans="1:12">
      <c r="A125" s="202" t="s">
        <v>54</v>
      </c>
      <c r="B125" s="529"/>
      <c r="C125" s="216"/>
      <c r="D125" s="210"/>
      <c r="E125" s="211"/>
      <c r="F125" s="189"/>
      <c r="G125" s="507">
        <f t="shared" si="9"/>
        <v>0</v>
      </c>
      <c r="H125" s="558">
        <f>SUM(G120:G124)</f>
        <v>0</v>
      </c>
      <c r="I125" s="205"/>
    </row>
    <row r="126" spans="1:12">
      <c r="A126" s="202" t="s">
        <v>54</v>
      </c>
      <c r="B126" s="522" t="s">
        <v>799</v>
      </c>
      <c r="C126" s="533" t="s">
        <v>78</v>
      </c>
      <c r="D126" s="210"/>
      <c r="E126" s="211"/>
      <c r="F126" s="189"/>
      <c r="G126" s="507">
        <f t="shared" si="9"/>
        <v>0</v>
      </c>
      <c r="H126" s="215"/>
      <c r="I126" s="205"/>
    </row>
    <row r="127" spans="1:12" ht="37.5">
      <c r="A127" s="202" t="s">
        <v>54</v>
      </c>
      <c r="B127" s="523">
        <f>+B126+0.01</f>
        <v>12.01</v>
      </c>
      <c r="C127" s="216" t="s">
        <v>885</v>
      </c>
      <c r="D127" s="550">
        <v>1317.0239999999999</v>
      </c>
      <c r="E127" s="211" t="s">
        <v>79</v>
      </c>
      <c r="F127" s="507"/>
      <c r="G127" s="507">
        <f t="shared" si="9"/>
        <v>0</v>
      </c>
      <c r="H127" s="219"/>
      <c r="I127" s="561">
        <f>[166]Yenny!C127*6.8</f>
        <v>68</v>
      </c>
      <c r="J127" s="205">
        <f>0.15*0.2</f>
        <v>0.03</v>
      </c>
      <c r="K127" s="196">
        <f>+I127*J127*1.1</f>
        <v>2.2440000000000002</v>
      </c>
    </row>
    <row r="128" spans="1:12" ht="37.5">
      <c r="A128" s="202" t="s">
        <v>54</v>
      </c>
      <c r="B128" s="523">
        <f>+B127+0.01</f>
        <v>12.02</v>
      </c>
      <c r="C128" s="216" t="s">
        <v>884</v>
      </c>
      <c r="D128" s="550">
        <v>1615.2912000000001</v>
      </c>
      <c r="E128" s="211" t="s">
        <v>79</v>
      </c>
      <c r="F128" s="507"/>
      <c r="G128" s="507">
        <f t="shared" si="9"/>
        <v>0</v>
      </c>
      <c r="H128" s="219"/>
      <c r="I128" s="561">
        <f>[166]Yenny!C128*6.95</f>
        <v>83.4</v>
      </c>
      <c r="J128" s="205">
        <f>0.15*0.2</f>
        <v>0.03</v>
      </c>
      <c r="K128" s="196">
        <f>+I128*J128*1.1</f>
        <v>2.7522000000000006</v>
      </c>
    </row>
    <row r="129" spans="1:11" ht="37.5">
      <c r="A129" s="202" t="s">
        <v>54</v>
      </c>
      <c r="B129" s="523">
        <f>+B128+0.01</f>
        <v>12.03</v>
      </c>
      <c r="C129" s="216" t="s">
        <v>883</v>
      </c>
      <c r="D129" s="550">
        <v>61.977599999999995</v>
      </c>
      <c r="E129" s="211" t="s">
        <v>79</v>
      </c>
      <c r="F129" s="507"/>
      <c r="G129" s="507">
        <f t="shared" si="9"/>
        <v>0</v>
      </c>
      <c r="H129" s="219"/>
      <c r="I129" s="561">
        <f>[166]Yenny!C129*2.4</f>
        <v>9.6</v>
      </c>
      <c r="J129" s="205">
        <f>0.15*0.2</f>
        <v>0.03</v>
      </c>
      <c r="K129" s="196">
        <f>+I129*J129*1.1</f>
        <v>0.31680000000000003</v>
      </c>
    </row>
    <row r="130" spans="1:11" ht="37.5">
      <c r="A130" s="202" t="s">
        <v>54</v>
      </c>
      <c r="B130" s="523">
        <f>+B129+0.01</f>
        <v>12.04</v>
      </c>
      <c r="C130" s="216" t="s">
        <v>882</v>
      </c>
      <c r="D130" s="562">
        <v>541.98</v>
      </c>
      <c r="E130" s="211" t="s">
        <v>79</v>
      </c>
      <c r="F130" s="507"/>
      <c r="G130" s="507">
        <f t="shared" si="9"/>
        <v>0</v>
      </c>
      <c r="H130" s="219"/>
      <c r="I130" s="561">
        <f>[166]Yenny!C130*3.65</f>
        <v>80.3</v>
      </c>
      <c r="J130" s="205">
        <f>0.15*0.2</f>
        <v>0.03</v>
      </c>
      <c r="K130" s="196">
        <f>+I130*J130*1.1</f>
        <v>2.6499000000000001</v>
      </c>
    </row>
    <row r="131" spans="1:11">
      <c r="A131" s="202" t="s">
        <v>54</v>
      </c>
      <c r="B131" s="529"/>
      <c r="C131" s="216"/>
      <c r="D131" s="210"/>
      <c r="E131" s="211"/>
      <c r="F131" s="189"/>
      <c r="G131" s="507">
        <f t="shared" si="9"/>
        <v>0</v>
      </c>
      <c r="H131" s="558">
        <f>SUM(G127:G130)</f>
        <v>0</v>
      </c>
      <c r="I131" s="205"/>
      <c r="K131" s="196">
        <f>SUM(K127:K130)</f>
        <v>7.9629000000000012</v>
      </c>
    </row>
    <row r="132" spans="1:11">
      <c r="A132" s="202" t="s">
        <v>54</v>
      </c>
      <c r="B132" s="522" t="s">
        <v>800</v>
      </c>
      <c r="C132" s="533" t="s">
        <v>80</v>
      </c>
      <c r="D132" s="519"/>
      <c r="E132" s="211"/>
      <c r="F132" s="507"/>
      <c r="G132" s="507">
        <f t="shared" si="9"/>
        <v>0</v>
      </c>
      <c r="H132" s="212"/>
      <c r="I132" s="205"/>
    </row>
    <row r="133" spans="1:11">
      <c r="A133" s="202" t="s">
        <v>54</v>
      </c>
      <c r="B133" s="523">
        <f>+B132+0.01</f>
        <v>13.01</v>
      </c>
      <c r="C133" s="216" t="s">
        <v>81</v>
      </c>
      <c r="D133" s="526">
        <v>247.76499999999999</v>
      </c>
      <c r="E133" s="211" t="s">
        <v>60</v>
      </c>
      <c r="F133" s="507"/>
      <c r="G133" s="507">
        <f t="shared" si="9"/>
        <v>0</v>
      </c>
      <c r="H133" s="220"/>
      <c r="I133" s="205"/>
    </row>
    <row r="134" spans="1:11">
      <c r="A134" s="202" t="s">
        <v>54</v>
      </c>
      <c r="B134" s="545"/>
      <c r="C134" s="216"/>
      <c r="D134" s="519"/>
      <c r="E134" s="211"/>
      <c r="F134" s="507"/>
      <c r="G134" s="507">
        <f t="shared" si="9"/>
        <v>0</v>
      </c>
      <c r="H134" s="212">
        <f>SUM(G133)</f>
        <v>0</v>
      </c>
      <c r="I134" s="205"/>
    </row>
    <row r="135" spans="1:11">
      <c r="A135" s="202" t="s">
        <v>54</v>
      </c>
      <c r="B135" s="522" t="s">
        <v>801</v>
      </c>
      <c r="C135" s="533" t="s">
        <v>82</v>
      </c>
      <c r="D135" s="519"/>
      <c r="E135" s="211"/>
      <c r="F135" s="507"/>
      <c r="G135" s="507">
        <f t="shared" si="9"/>
        <v>0</v>
      </c>
      <c r="H135" s="212"/>
      <c r="I135" s="205"/>
    </row>
    <row r="136" spans="1:11" ht="93.75">
      <c r="A136" s="202" t="s">
        <v>54</v>
      </c>
      <c r="B136" s="523">
        <f>+B135+0.01</f>
        <v>14.01</v>
      </c>
      <c r="C136" s="216" t="s">
        <v>83</v>
      </c>
      <c r="D136" s="526">
        <v>6</v>
      </c>
      <c r="E136" s="211" t="s">
        <v>84</v>
      </c>
      <c r="F136" s="507"/>
      <c r="G136" s="507">
        <f t="shared" si="9"/>
        <v>0</v>
      </c>
      <c r="H136" s="220"/>
      <c r="I136" s="205"/>
    </row>
    <row r="137" spans="1:11" ht="93.75">
      <c r="A137" s="202" t="s">
        <v>54</v>
      </c>
      <c r="B137" s="523">
        <f>+B136+0.01</f>
        <v>14.02</v>
      </c>
      <c r="C137" s="216" t="s">
        <v>85</v>
      </c>
      <c r="D137" s="526">
        <v>2</v>
      </c>
      <c r="E137" s="211" t="s">
        <v>84</v>
      </c>
      <c r="F137" s="507"/>
      <c r="G137" s="507">
        <f t="shared" si="9"/>
        <v>0</v>
      </c>
      <c r="H137" s="220"/>
      <c r="I137" s="205"/>
    </row>
    <row r="138" spans="1:11" ht="93.75">
      <c r="A138" s="202" t="s">
        <v>54</v>
      </c>
      <c r="B138" s="523">
        <f>+B137+0.01</f>
        <v>14.03</v>
      </c>
      <c r="C138" s="216" t="s">
        <v>86</v>
      </c>
      <c r="D138" s="526">
        <v>15</v>
      </c>
      <c r="E138" s="211" t="s">
        <v>84</v>
      </c>
      <c r="F138" s="507"/>
      <c r="G138" s="507">
        <f t="shared" si="9"/>
        <v>0</v>
      </c>
      <c r="H138" s="220"/>
      <c r="I138" s="205"/>
    </row>
    <row r="139" spans="1:11" ht="93.75">
      <c r="A139" s="202" t="s">
        <v>54</v>
      </c>
      <c r="B139" s="523">
        <f>+B138+0.01</f>
        <v>14.04</v>
      </c>
      <c r="C139" s="216" t="s">
        <v>87</v>
      </c>
      <c r="D139" s="526">
        <v>5</v>
      </c>
      <c r="E139" s="211" t="s">
        <v>84</v>
      </c>
      <c r="F139" s="507"/>
      <c r="G139" s="507">
        <f t="shared" ref="G139:G170" si="10">ROUND(F139*D139,2)</f>
        <v>0</v>
      </c>
      <c r="H139" s="220"/>
      <c r="I139" s="205"/>
    </row>
    <row r="140" spans="1:11">
      <c r="A140" s="202" t="s">
        <v>54</v>
      </c>
      <c r="B140" s="545"/>
      <c r="C140" s="216"/>
      <c r="D140" s="519"/>
      <c r="E140" s="211"/>
      <c r="F140" s="507"/>
      <c r="G140" s="507"/>
      <c r="H140" s="212">
        <f>SUM(G136:G139)</f>
        <v>0</v>
      </c>
      <c r="I140" s="205"/>
    </row>
    <row r="141" spans="1:11" ht="19.5" thickBot="1">
      <c r="A141" s="202" t="s">
        <v>54</v>
      </c>
      <c r="B141" s="545"/>
      <c r="C141" s="216"/>
      <c r="D141" s="519"/>
      <c r="E141" s="211"/>
      <c r="F141" s="507"/>
      <c r="G141" s="507"/>
      <c r="H141" s="215"/>
      <c r="I141" s="205"/>
    </row>
    <row r="142" spans="1:11" ht="19.5" thickBot="1">
      <c r="A142" s="202" t="s">
        <v>54</v>
      </c>
      <c r="B142" s="179"/>
      <c r="C142" s="180" t="s">
        <v>925</v>
      </c>
      <c r="D142" s="181"/>
      <c r="E142" s="181"/>
      <c r="F142" s="182"/>
      <c r="G142" s="183"/>
      <c r="H142" s="184">
        <f>SUM(H8:H140)</f>
        <v>0</v>
      </c>
      <c r="I142" s="205"/>
    </row>
    <row r="143" spans="1:11">
      <c r="A143" s="202" t="s">
        <v>54</v>
      </c>
      <c r="B143" s="221"/>
      <c r="C143" s="222"/>
      <c r="D143" s="223"/>
      <c r="E143" s="224"/>
      <c r="F143" s="190"/>
      <c r="G143" s="190"/>
      <c r="H143" s="225"/>
      <c r="I143" s="205"/>
    </row>
    <row r="144" spans="1:11">
      <c r="A144" s="202" t="s">
        <v>54</v>
      </c>
      <c r="B144" s="529"/>
      <c r="C144" s="518" t="s">
        <v>88</v>
      </c>
      <c r="D144" s="519"/>
      <c r="E144" s="501"/>
      <c r="F144" s="507"/>
      <c r="G144" s="507"/>
      <c r="H144" s="530"/>
      <c r="I144" s="205"/>
    </row>
    <row r="145" spans="1:12">
      <c r="A145" s="202" t="s">
        <v>54</v>
      </c>
      <c r="B145" s="529"/>
      <c r="C145" s="518"/>
      <c r="D145" s="519"/>
      <c r="E145" s="501"/>
      <c r="F145" s="507"/>
      <c r="G145" s="507"/>
      <c r="H145" s="530"/>
      <c r="I145" s="205"/>
    </row>
    <row r="146" spans="1:12">
      <c r="A146" s="202" t="s">
        <v>54</v>
      </c>
      <c r="B146" s="522" t="s">
        <v>790</v>
      </c>
      <c r="C146" s="533" t="s">
        <v>44</v>
      </c>
      <c r="D146" s="519"/>
      <c r="E146" s="501"/>
      <c r="F146" s="507"/>
      <c r="G146" s="507">
        <f t="shared" ref="G146:G177" si="11">ROUND(F146*D146,2)</f>
        <v>0</v>
      </c>
      <c r="H146" s="521"/>
      <c r="I146" s="205"/>
    </row>
    <row r="147" spans="1:12" s="206" customFormat="1" ht="37.5">
      <c r="A147" s="202" t="s">
        <v>54</v>
      </c>
      <c r="B147" s="523">
        <f t="shared" ref="B147:B185" si="12">+B146+0.01</f>
        <v>1.01</v>
      </c>
      <c r="C147" s="511" t="s">
        <v>89</v>
      </c>
      <c r="D147" s="536">
        <v>79.8</v>
      </c>
      <c r="E147" s="510" t="s">
        <v>46</v>
      </c>
      <c r="F147" s="537"/>
      <c r="G147" s="507">
        <f t="shared" si="11"/>
        <v>0</v>
      </c>
      <c r="H147" s="538"/>
      <c r="I147" s="540"/>
      <c r="J147" s="540"/>
      <c r="K147" s="196"/>
      <c r="L147" s="196"/>
    </row>
    <row r="148" spans="1:12" s="206" customFormat="1" ht="37.5">
      <c r="A148" s="202" t="s">
        <v>54</v>
      </c>
      <c r="B148" s="523">
        <f t="shared" si="12"/>
        <v>1.02</v>
      </c>
      <c r="C148" s="511" t="s">
        <v>90</v>
      </c>
      <c r="D148" s="536">
        <v>3.5</v>
      </c>
      <c r="E148" s="510" t="s">
        <v>46</v>
      </c>
      <c r="F148" s="537"/>
      <c r="G148" s="507">
        <f t="shared" si="11"/>
        <v>0</v>
      </c>
      <c r="H148" s="538"/>
      <c r="I148" s="540"/>
      <c r="J148" s="540"/>
      <c r="K148" s="196"/>
      <c r="L148" s="196"/>
    </row>
    <row r="149" spans="1:12" s="207" customFormat="1" ht="37.5">
      <c r="A149" s="202" t="s">
        <v>54</v>
      </c>
      <c r="B149" s="523">
        <f t="shared" si="12"/>
        <v>1.03</v>
      </c>
      <c r="C149" s="511" t="s">
        <v>923</v>
      </c>
      <c r="D149" s="536">
        <v>12.768000000000001</v>
      </c>
      <c r="E149" s="510" t="s">
        <v>46</v>
      </c>
      <c r="F149" s="537"/>
      <c r="G149" s="507">
        <f t="shared" si="11"/>
        <v>0</v>
      </c>
      <c r="H149" s="542"/>
      <c r="I149" s="543"/>
      <c r="J149" s="543"/>
      <c r="K149" s="196"/>
      <c r="L149" s="196"/>
    </row>
    <row r="150" spans="1:12" s="207" customFormat="1" ht="37.5">
      <c r="A150" s="202" t="s">
        <v>54</v>
      </c>
      <c r="B150" s="523">
        <f t="shared" si="12"/>
        <v>1.04</v>
      </c>
      <c r="C150" s="511" t="s">
        <v>92</v>
      </c>
      <c r="D150" s="536">
        <v>12.768000000000001</v>
      </c>
      <c r="E150" s="510" t="s">
        <v>46</v>
      </c>
      <c r="F150" s="537"/>
      <c r="G150" s="507">
        <f t="shared" si="11"/>
        <v>0</v>
      </c>
      <c r="H150" s="542"/>
      <c r="I150" s="543"/>
      <c r="J150" s="543"/>
      <c r="K150" s="196"/>
      <c r="L150" s="196"/>
    </row>
    <row r="151" spans="1:12" s="207" customFormat="1" ht="37.5">
      <c r="A151" s="202" t="s">
        <v>54</v>
      </c>
      <c r="B151" s="523">
        <f t="shared" si="12"/>
        <v>1.05</v>
      </c>
      <c r="C151" s="511" t="s">
        <v>93</v>
      </c>
      <c r="D151" s="536">
        <v>12.768000000000001</v>
      </c>
      <c r="E151" s="510" t="s">
        <v>46</v>
      </c>
      <c r="F151" s="537"/>
      <c r="G151" s="507">
        <f t="shared" si="11"/>
        <v>0</v>
      </c>
      <c r="H151" s="542"/>
      <c r="I151" s="543"/>
      <c r="J151" s="543"/>
      <c r="K151" s="196"/>
      <c r="L151" s="196"/>
    </row>
    <row r="152" spans="1:12" s="207" customFormat="1" ht="37.5">
      <c r="A152" s="202" t="s">
        <v>54</v>
      </c>
      <c r="B152" s="523">
        <f t="shared" si="12"/>
        <v>1.06</v>
      </c>
      <c r="C152" s="511" t="s">
        <v>922</v>
      </c>
      <c r="D152" s="536">
        <v>1.2</v>
      </c>
      <c r="E152" s="510" t="s">
        <v>46</v>
      </c>
      <c r="F152" s="537"/>
      <c r="G152" s="507">
        <f t="shared" si="11"/>
        <v>0</v>
      </c>
      <c r="H152" s="542"/>
      <c r="I152" s="543"/>
      <c r="J152" s="543"/>
      <c r="K152" s="196"/>
      <c r="L152" s="196"/>
    </row>
    <row r="153" spans="1:12" s="207" customFormat="1" ht="37.5">
      <c r="A153" s="202" t="s">
        <v>54</v>
      </c>
      <c r="B153" s="523">
        <f t="shared" si="12"/>
        <v>1.07</v>
      </c>
      <c r="C153" s="511" t="s">
        <v>95</v>
      </c>
      <c r="D153" s="536">
        <v>10.848000000000001</v>
      </c>
      <c r="E153" s="510" t="s">
        <v>46</v>
      </c>
      <c r="F153" s="537"/>
      <c r="G153" s="507">
        <f t="shared" si="11"/>
        <v>0</v>
      </c>
      <c r="H153" s="542"/>
      <c r="I153" s="543"/>
      <c r="J153" s="543"/>
      <c r="K153" s="196"/>
      <c r="L153" s="196"/>
    </row>
    <row r="154" spans="1:12" s="207" customFormat="1" ht="37.5">
      <c r="A154" s="202" t="s">
        <v>54</v>
      </c>
      <c r="B154" s="523">
        <f t="shared" si="12"/>
        <v>1.08</v>
      </c>
      <c r="C154" s="511" t="s">
        <v>921</v>
      </c>
      <c r="D154" s="536">
        <v>5.3784000000000001</v>
      </c>
      <c r="E154" s="510" t="s">
        <v>46</v>
      </c>
      <c r="F154" s="537"/>
      <c r="G154" s="507">
        <f t="shared" si="11"/>
        <v>0</v>
      </c>
      <c r="H154" s="542"/>
      <c r="I154" s="543"/>
      <c r="J154" s="543"/>
      <c r="K154" s="196"/>
      <c r="L154" s="196"/>
    </row>
    <row r="155" spans="1:12" s="207" customFormat="1" ht="37.5">
      <c r="A155" s="202" t="s">
        <v>54</v>
      </c>
      <c r="B155" s="523">
        <f t="shared" si="12"/>
        <v>1.0900000000000001</v>
      </c>
      <c r="C155" s="511" t="s">
        <v>920</v>
      </c>
      <c r="D155" s="536">
        <v>12.768000000000001</v>
      </c>
      <c r="E155" s="510" t="s">
        <v>46</v>
      </c>
      <c r="F155" s="537"/>
      <c r="G155" s="507">
        <f t="shared" si="11"/>
        <v>0</v>
      </c>
      <c r="H155" s="542"/>
      <c r="I155" s="543"/>
      <c r="J155" s="543"/>
      <c r="K155" s="206"/>
      <c r="L155" s="206"/>
    </row>
    <row r="156" spans="1:12" s="207" customFormat="1" ht="37.5">
      <c r="A156" s="202" t="s">
        <v>54</v>
      </c>
      <c r="B156" s="523">
        <f t="shared" si="12"/>
        <v>1.1000000000000001</v>
      </c>
      <c r="C156" s="511" t="s">
        <v>919</v>
      </c>
      <c r="D156" s="536">
        <v>12.768000000000001</v>
      </c>
      <c r="E156" s="510" t="s">
        <v>46</v>
      </c>
      <c r="F156" s="537"/>
      <c r="G156" s="507">
        <f t="shared" si="11"/>
        <v>0</v>
      </c>
      <c r="H156" s="542"/>
      <c r="I156" s="543"/>
      <c r="J156" s="543"/>
      <c r="K156" s="206"/>
      <c r="L156" s="206"/>
    </row>
    <row r="157" spans="1:12" s="207" customFormat="1" ht="37.5">
      <c r="A157" s="202" t="s">
        <v>54</v>
      </c>
      <c r="B157" s="523">
        <f t="shared" si="12"/>
        <v>1.1100000000000001</v>
      </c>
      <c r="C157" s="511" t="s">
        <v>918</v>
      </c>
      <c r="D157" s="536">
        <v>5.3784000000000001</v>
      </c>
      <c r="E157" s="510" t="s">
        <v>46</v>
      </c>
      <c r="F157" s="537"/>
      <c r="G157" s="507">
        <f t="shared" si="11"/>
        <v>0</v>
      </c>
      <c r="H157" s="542"/>
      <c r="I157" s="543"/>
      <c r="J157" s="543"/>
    </row>
    <row r="158" spans="1:12" s="207" customFormat="1" ht="37.5">
      <c r="A158" s="202" t="s">
        <v>54</v>
      </c>
      <c r="B158" s="523">
        <f t="shared" si="12"/>
        <v>1.1200000000000001</v>
      </c>
      <c r="C158" s="511" t="s">
        <v>917</v>
      </c>
      <c r="D158" s="536">
        <v>5.3784000000000001</v>
      </c>
      <c r="E158" s="510" t="s">
        <v>46</v>
      </c>
      <c r="F158" s="537"/>
      <c r="G158" s="507">
        <f t="shared" si="11"/>
        <v>0</v>
      </c>
      <c r="H158" s="542"/>
      <c r="I158" s="543"/>
      <c r="J158" s="543"/>
    </row>
    <row r="159" spans="1:12" s="207" customFormat="1" ht="37.5">
      <c r="A159" s="202" t="s">
        <v>54</v>
      </c>
      <c r="B159" s="523">
        <f t="shared" si="12"/>
        <v>1.1300000000000001</v>
      </c>
      <c r="C159" s="511" t="s">
        <v>916</v>
      </c>
      <c r="D159" s="536">
        <v>5.3784000000000001</v>
      </c>
      <c r="E159" s="510" t="s">
        <v>46</v>
      </c>
      <c r="F159" s="537"/>
      <c r="G159" s="507">
        <f t="shared" si="11"/>
        <v>0</v>
      </c>
      <c r="H159" s="542"/>
      <c r="I159" s="543"/>
      <c r="J159" s="543"/>
    </row>
    <row r="160" spans="1:12" s="207" customFormat="1" ht="37.5">
      <c r="A160" s="202" t="s">
        <v>54</v>
      </c>
      <c r="B160" s="523">
        <f t="shared" si="12"/>
        <v>1.1400000000000001</v>
      </c>
      <c r="C160" s="511" t="s">
        <v>915</v>
      </c>
      <c r="D160" s="536">
        <v>5.3784000000000001</v>
      </c>
      <c r="E160" s="510" t="s">
        <v>46</v>
      </c>
      <c r="F160" s="537"/>
      <c r="G160" s="507">
        <f t="shared" si="11"/>
        <v>0</v>
      </c>
      <c r="H160" s="542"/>
      <c r="I160" s="543"/>
      <c r="J160" s="543"/>
    </row>
    <row r="161" spans="1:10" s="207" customFormat="1" ht="37.5">
      <c r="A161" s="202" t="s">
        <v>54</v>
      </c>
      <c r="B161" s="523">
        <f t="shared" si="12"/>
        <v>1.1500000000000001</v>
      </c>
      <c r="C161" s="511" t="s">
        <v>914</v>
      </c>
      <c r="D161" s="536">
        <v>5.3784000000000001</v>
      </c>
      <c r="E161" s="510" t="s">
        <v>46</v>
      </c>
      <c r="F161" s="537"/>
      <c r="G161" s="507">
        <f t="shared" si="11"/>
        <v>0</v>
      </c>
      <c r="H161" s="542"/>
      <c r="I161" s="543"/>
      <c r="J161" s="543"/>
    </row>
    <row r="162" spans="1:10" s="207" customFormat="1" ht="37.5">
      <c r="A162" s="202" t="s">
        <v>54</v>
      </c>
      <c r="B162" s="523">
        <f t="shared" si="12"/>
        <v>1.1600000000000001</v>
      </c>
      <c r="C162" s="511" t="s">
        <v>913</v>
      </c>
      <c r="D162" s="536">
        <v>3.012</v>
      </c>
      <c r="E162" s="510" t="s">
        <v>46</v>
      </c>
      <c r="F162" s="537"/>
      <c r="G162" s="507">
        <f t="shared" si="11"/>
        <v>0</v>
      </c>
      <c r="H162" s="542"/>
      <c r="I162" s="543"/>
      <c r="J162" s="543"/>
    </row>
    <row r="163" spans="1:10" s="207" customFormat="1" ht="37.5">
      <c r="A163" s="202" t="s">
        <v>54</v>
      </c>
      <c r="B163" s="523">
        <f t="shared" si="12"/>
        <v>1.1700000000000002</v>
      </c>
      <c r="C163" s="511" t="s">
        <v>912</v>
      </c>
      <c r="D163" s="536">
        <v>3.012</v>
      </c>
      <c r="E163" s="510" t="s">
        <v>46</v>
      </c>
      <c r="F163" s="537"/>
      <c r="G163" s="507">
        <f t="shared" si="11"/>
        <v>0</v>
      </c>
      <c r="H163" s="542"/>
      <c r="I163" s="543"/>
      <c r="J163" s="543"/>
    </row>
    <row r="164" spans="1:10" s="207" customFormat="1" ht="37.5">
      <c r="A164" s="202" t="s">
        <v>54</v>
      </c>
      <c r="B164" s="523">
        <f t="shared" si="12"/>
        <v>1.1800000000000002</v>
      </c>
      <c r="C164" s="511" t="s">
        <v>911</v>
      </c>
      <c r="D164" s="536">
        <v>5.3784000000000001</v>
      </c>
      <c r="E164" s="510" t="s">
        <v>46</v>
      </c>
      <c r="F164" s="537"/>
      <c r="G164" s="507">
        <f t="shared" si="11"/>
        <v>0</v>
      </c>
      <c r="H164" s="542"/>
      <c r="I164" s="543"/>
      <c r="J164" s="543"/>
    </row>
    <row r="165" spans="1:10" s="207" customFormat="1" ht="37.5">
      <c r="A165" s="202" t="s">
        <v>54</v>
      </c>
      <c r="B165" s="523">
        <f t="shared" si="12"/>
        <v>1.1900000000000002</v>
      </c>
      <c r="C165" s="511" t="s">
        <v>910</v>
      </c>
      <c r="D165" s="536">
        <v>5.3784000000000001</v>
      </c>
      <c r="E165" s="510" t="s">
        <v>46</v>
      </c>
      <c r="F165" s="537"/>
      <c r="G165" s="507">
        <f t="shared" si="11"/>
        <v>0</v>
      </c>
      <c r="H165" s="542"/>
      <c r="I165" s="543"/>
      <c r="J165" s="543"/>
    </row>
    <row r="166" spans="1:10" s="207" customFormat="1" ht="37.5">
      <c r="A166" s="202" t="s">
        <v>54</v>
      </c>
      <c r="B166" s="523">
        <f t="shared" si="12"/>
        <v>1.2000000000000002</v>
      </c>
      <c r="C166" s="511" t="s">
        <v>909</v>
      </c>
      <c r="D166" s="536">
        <v>5.3784000000000001</v>
      </c>
      <c r="E166" s="510" t="s">
        <v>46</v>
      </c>
      <c r="F166" s="537"/>
      <c r="G166" s="507">
        <f t="shared" si="11"/>
        <v>0</v>
      </c>
      <c r="H166" s="542"/>
      <c r="I166" s="543"/>
      <c r="J166" s="543"/>
    </row>
    <row r="167" spans="1:10" s="207" customFormat="1" ht="37.5">
      <c r="A167" s="202" t="s">
        <v>54</v>
      </c>
      <c r="B167" s="523">
        <f t="shared" si="12"/>
        <v>1.2100000000000002</v>
      </c>
      <c r="C167" s="511" t="s">
        <v>908</v>
      </c>
      <c r="D167" s="536">
        <v>5.3784000000000001</v>
      </c>
      <c r="E167" s="510" t="s">
        <v>46</v>
      </c>
      <c r="F167" s="537"/>
      <c r="G167" s="507">
        <f t="shared" si="11"/>
        <v>0</v>
      </c>
      <c r="H167" s="542"/>
      <c r="I167" s="543"/>
      <c r="J167" s="543"/>
    </row>
    <row r="168" spans="1:10" s="207" customFormat="1" ht="37.5">
      <c r="A168" s="202" t="s">
        <v>54</v>
      </c>
      <c r="B168" s="523">
        <f t="shared" si="12"/>
        <v>1.2200000000000002</v>
      </c>
      <c r="C168" s="511" t="s">
        <v>907</v>
      </c>
      <c r="D168" s="536">
        <v>5.3784000000000001</v>
      </c>
      <c r="E168" s="510" t="s">
        <v>46</v>
      </c>
      <c r="F168" s="537"/>
      <c r="G168" s="507">
        <f t="shared" si="11"/>
        <v>0</v>
      </c>
      <c r="H168" s="542"/>
      <c r="I168" s="543"/>
      <c r="J168" s="543"/>
    </row>
    <row r="169" spans="1:10" s="207" customFormat="1" ht="37.5">
      <c r="A169" s="202" t="s">
        <v>54</v>
      </c>
      <c r="B169" s="523">
        <f t="shared" si="12"/>
        <v>1.2300000000000002</v>
      </c>
      <c r="C169" s="511" t="s">
        <v>906</v>
      </c>
      <c r="D169" s="536">
        <v>5.3784000000000001</v>
      </c>
      <c r="E169" s="510" t="s">
        <v>46</v>
      </c>
      <c r="F169" s="537"/>
      <c r="G169" s="507">
        <f t="shared" si="11"/>
        <v>0</v>
      </c>
      <c r="H169" s="542"/>
      <c r="I169" s="543"/>
      <c r="J169" s="543"/>
    </row>
    <row r="170" spans="1:10" s="207" customFormat="1" ht="37.5">
      <c r="A170" s="202" t="s">
        <v>54</v>
      </c>
      <c r="B170" s="523">
        <f t="shared" si="12"/>
        <v>1.2400000000000002</v>
      </c>
      <c r="C170" s="511" t="s">
        <v>905</v>
      </c>
      <c r="D170" s="536">
        <v>5.3784000000000001</v>
      </c>
      <c r="E170" s="510" t="s">
        <v>46</v>
      </c>
      <c r="F170" s="537"/>
      <c r="G170" s="507">
        <f t="shared" si="11"/>
        <v>0</v>
      </c>
      <c r="H170" s="542"/>
      <c r="I170" s="543"/>
      <c r="J170" s="543"/>
    </row>
    <row r="171" spans="1:10" s="207" customFormat="1" ht="37.5">
      <c r="A171" s="202" t="s">
        <v>54</v>
      </c>
      <c r="B171" s="523">
        <f t="shared" si="12"/>
        <v>1.2500000000000002</v>
      </c>
      <c r="C171" s="511" t="s">
        <v>904</v>
      </c>
      <c r="D171" s="536">
        <v>5.3784000000000001</v>
      </c>
      <c r="E171" s="510" t="s">
        <v>46</v>
      </c>
      <c r="F171" s="537"/>
      <c r="G171" s="507">
        <f t="shared" si="11"/>
        <v>0</v>
      </c>
      <c r="H171" s="542"/>
      <c r="I171" s="543"/>
      <c r="J171" s="543"/>
    </row>
    <row r="172" spans="1:10" s="207" customFormat="1" ht="37.5">
      <c r="A172" s="202" t="s">
        <v>54</v>
      </c>
      <c r="B172" s="523">
        <f t="shared" si="12"/>
        <v>1.2600000000000002</v>
      </c>
      <c r="C172" s="511" t="s">
        <v>903</v>
      </c>
      <c r="D172" s="536">
        <v>3.1415999999999999</v>
      </c>
      <c r="E172" s="510" t="s">
        <v>46</v>
      </c>
      <c r="F172" s="537"/>
      <c r="G172" s="507">
        <f t="shared" si="11"/>
        <v>0</v>
      </c>
      <c r="H172" s="542"/>
      <c r="I172" s="543"/>
      <c r="J172" s="543"/>
    </row>
    <row r="173" spans="1:10" s="207" customFormat="1" ht="37.5">
      <c r="A173" s="202" t="s">
        <v>54</v>
      </c>
      <c r="B173" s="523">
        <f t="shared" si="12"/>
        <v>1.2700000000000002</v>
      </c>
      <c r="C173" s="511" t="s">
        <v>902</v>
      </c>
      <c r="D173" s="536">
        <v>3.1415999999999999</v>
      </c>
      <c r="E173" s="510" t="s">
        <v>46</v>
      </c>
      <c r="F173" s="537"/>
      <c r="G173" s="507">
        <f t="shared" si="11"/>
        <v>0</v>
      </c>
      <c r="H173" s="542"/>
      <c r="I173" s="543"/>
      <c r="J173" s="543"/>
    </row>
    <row r="174" spans="1:10" s="207" customFormat="1" ht="37.5">
      <c r="A174" s="202" t="s">
        <v>54</v>
      </c>
      <c r="B174" s="523">
        <f t="shared" si="12"/>
        <v>1.2800000000000002</v>
      </c>
      <c r="C174" s="511" t="s">
        <v>901</v>
      </c>
      <c r="D174" s="536">
        <v>7.08</v>
      </c>
      <c r="E174" s="510" t="s">
        <v>46</v>
      </c>
      <c r="F174" s="537"/>
      <c r="G174" s="507">
        <f t="shared" si="11"/>
        <v>0</v>
      </c>
      <c r="H174" s="542"/>
      <c r="I174" s="543"/>
      <c r="J174" s="543"/>
    </row>
    <row r="175" spans="1:10" s="207" customFormat="1" ht="37.5">
      <c r="A175" s="202" t="s">
        <v>54</v>
      </c>
      <c r="B175" s="523">
        <f t="shared" si="12"/>
        <v>1.2900000000000003</v>
      </c>
      <c r="C175" s="511" t="s">
        <v>900</v>
      </c>
      <c r="D175" s="536">
        <v>7.08</v>
      </c>
      <c r="E175" s="510" t="s">
        <v>46</v>
      </c>
      <c r="F175" s="537"/>
      <c r="G175" s="507">
        <f t="shared" si="11"/>
        <v>0</v>
      </c>
      <c r="H175" s="542"/>
      <c r="I175" s="543"/>
      <c r="J175" s="543"/>
    </row>
    <row r="176" spans="1:10" s="207" customFormat="1" ht="37.5">
      <c r="A176" s="202" t="s">
        <v>54</v>
      </c>
      <c r="B176" s="523">
        <f t="shared" si="12"/>
        <v>1.3000000000000003</v>
      </c>
      <c r="C176" s="511" t="s">
        <v>899</v>
      </c>
      <c r="D176" s="536">
        <v>7.8431999999999995</v>
      </c>
      <c r="E176" s="510" t="s">
        <v>46</v>
      </c>
      <c r="F176" s="537"/>
      <c r="G176" s="507">
        <f t="shared" si="11"/>
        <v>0</v>
      </c>
      <c r="H176" s="542"/>
      <c r="I176" s="543"/>
      <c r="J176" s="543"/>
    </row>
    <row r="177" spans="1:12" s="207" customFormat="1" ht="37.5">
      <c r="A177" s="202" t="s">
        <v>54</v>
      </c>
      <c r="B177" s="523">
        <f t="shared" si="12"/>
        <v>1.3100000000000003</v>
      </c>
      <c r="C177" s="511" t="s">
        <v>898</v>
      </c>
      <c r="D177" s="536">
        <v>7.8431999999999995</v>
      </c>
      <c r="E177" s="510" t="s">
        <v>46</v>
      </c>
      <c r="F177" s="537"/>
      <c r="G177" s="507">
        <f t="shared" si="11"/>
        <v>0</v>
      </c>
      <c r="H177" s="542"/>
      <c r="I177" s="543"/>
      <c r="J177" s="543"/>
    </row>
    <row r="178" spans="1:12" s="207" customFormat="1" ht="37.5">
      <c r="A178" s="202" t="s">
        <v>54</v>
      </c>
      <c r="B178" s="523">
        <f t="shared" si="12"/>
        <v>1.3200000000000003</v>
      </c>
      <c r="C178" s="511" t="s">
        <v>897</v>
      </c>
      <c r="D178" s="536">
        <v>7.8431999999999995</v>
      </c>
      <c r="E178" s="510" t="s">
        <v>46</v>
      </c>
      <c r="F178" s="537"/>
      <c r="G178" s="507">
        <f t="shared" ref="G178:G209" si="13">ROUND(F178*D178,2)</f>
        <v>0</v>
      </c>
      <c r="H178" s="542"/>
      <c r="I178" s="543"/>
      <c r="J178" s="543"/>
    </row>
    <row r="179" spans="1:12" s="207" customFormat="1" ht="37.5">
      <c r="A179" s="202" t="s">
        <v>54</v>
      </c>
      <c r="B179" s="523">
        <f t="shared" si="12"/>
        <v>1.3300000000000003</v>
      </c>
      <c r="C179" s="511" t="s">
        <v>896</v>
      </c>
      <c r="D179" s="536">
        <v>7.8431999999999995</v>
      </c>
      <c r="E179" s="510" t="s">
        <v>46</v>
      </c>
      <c r="F179" s="537"/>
      <c r="G179" s="507">
        <f t="shared" si="13"/>
        <v>0</v>
      </c>
      <c r="H179" s="542"/>
      <c r="I179" s="543"/>
      <c r="J179" s="543"/>
    </row>
    <row r="180" spans="1:12" s="207" customFormat="1" ht="37.5">
      <c r="A180" s="202" t="s">
        <v>54</v>
      </c>
      <c r="B180" s="523">
        <f t="shared" si="12"/>
        <v>1.3400000000000003</v>
      </c>
      <c r="C180" s="511" t="s">
        <v>895</v>
      </c>
      <c r="D180" s="536">
        <v>6.1631999999999998</v>
      </c>
      <c r="E180" s="510" t="s">
        <v>46</v>
      </c>
      <c r="F180" s="537"/>
      <c r="G180" s="507">
        <f t="shared" si="13"/>
        <v>0</v>
      </c>
      <c r="H180" s="542"/>
      <c r="I180" s="543"/>
      <c r="J180" s="543"/>
    </row>
    <row r="181" spans="1:12" s="207" customFormat="1" ht="37.5">
      <c r="A181" s="202" t="s">
        <v>54</v>
      </c>
      <c r="B181" s="523">
        <f t="shared" si="12"/>
        <v>1.3500000000000003</v>
      </c>
      <c r="C181" s="511" t="s">
        <v>894</v>
      </c>
      <c r="D181" s="536">
        <v>6.1631999999999998</v>
      </c>
      <c r="E181" s="510" t="s">
        <v>46</v>
      </c>
      <c r="F181" s="537"/>
      <c r="G181" s="507">
        <f t="shared" si="13"/>
        <v>0</v>
      </c>
      <c r="H181" s="542"/>
      <c r="I181" s="543"/>
      <c r="J181" s="543"/>
    </row>
    <row r="182" spans="1:12" s="206" customFormat="1">
      <c r="A182" s="202" t="s">
        <v>54</v>
      </c>
      <c r="B182" s="523">
        <f t="shared" si="12"/>
        <v>1.3600000000000003</v>
      </c>
      <c r="C182" s="511" t="s">
        <v>124</v>
      </c>
      <c r="D182" s="536">
        <v>1939.6637880000001</v>
      </c>
      <c r="E182" s="510" t="s">
        <v>36</v>
      </c>
      <c r="F182" s="537"/>
      <c r="G182" s="507">
        <f t="shared" si="13"/>
        <v>0</v>
      </c>
      <c r="H182" s="538"/>
      <c r="I182" s="540"/>
      <c r="J182" s="540"/>
      <c r="K182" s="207"/>
      <c r="L182" s="207"/>
    </row>
    <row r="183" spans="1:12" s="206" customFormat="1">
      <c r="A183" s="202" t="s">
        <v>54</v>
      </c>
      <c r="B183" s="523">
        <f t="shared" si="12"/>
        <v>1.3700000000000003</v>
      </c>
      <c r="C183" s="511" t="s">
        <v>125</v>
      </c>
      <c r="D183" s="536">
        <v>856.96</v>
      </c>
      <c r="E183" s="510" t="s">
        <v>65</v>
      </c>
      <c r="F183" s="537"/>
      <c r="G183" s="507">
        <f t="shared" si="13"/>
        <v>0</v>
      </c>
      <c r="H183" s="538"/>
      <c r="I183" s="540"/>
      <c r="J183" s="540"/>
      <c r="K183" s="207"/>
      <c r="L183" s="207"/>
    </row>
    <row r="184" spans="1:12">
      <c r="A184" s="202" t="s">
        <v>54</v>
      </c>
      <c r="B184" s="523">
        <f t="shared" si="12"/>
        <v>1.3800000000000003</v>
      </c>
      <c r="C184" s="502" t="s">
        <v>893</v>
      </c>
      <c r="D184" s="536">
        <v>7.9629000000000012</v>
      </c>
      <c r="E184" s="501" t="s">
        <v>46</v>
      </c>
      <c r="F184" s="537"/>
      <c r="G184" s="507">
        <f t="shared" si="13"/>
        <v>0</v>
      </c>
      <c r="H184" s="525"/>
      <c r="I184" s="205"/>
      <c r="K184" s="207"/>
      <c r="L184" s="207"/>
    </row>
    <row r="185" spans="1:12">
      <c r="A185" s="202" t="s">
        <v>54</v>
      </c>
      <c r="B185" s="523">
        <f t="shared" si="12"/>
        <v>1.3900000000000003</v>
      </c>
      <c r="C185" s="502" t="s">
        <v>47</v>
      </c>
      <c r="D185" s="536">
        <v>12.358499999999999</v>
      </c>
      <c r="E185" s="501" t="s">
        <v>46</v>
      </c>
      <c r="F185" s="537"/>
      <c r="G185" s="507">
        <f t="shared" si="13"/>
        <v>0</v>
      </c>
      <c r="H185" s="525"/>
      <c r="I185" s="205"/>
      <c r="K185" s="207"/>
      <c r="L185" s="207"/>
    </row>
    <row r="186" spans="1:12">
      <c r="A186" s="202" t="s">
        <v>54</v>
      </c>
      <c r="B186" s="547"/>
      <c r="C186" s="502"/>
      <c r="D186" s="519"/>
      <c r="E186" s="501"/>
      <c r="F186" s="507"/>
      <c r="G186" s="507">
        <f t="shared" si="13"/>
        <v>0</v>
      </c>
      <c r="H186" s="530">
        <f>SUM(G147:G185)</f>
        <v>0</v>
      </c>
      <c r="I186" s="205"/>
      <c r="K186" s="207"/>
      <c r="L186" s="207"/>
    </row>
    <row r="187" spans="1:12">
      <c r="A187" s="202" t="s">
        <v>54</v>
      </c>
      <c r="B187" s="522" t="s">
        <v>791</v>
      </c>
      <c r="C187" s="518" t="s">
        <v>49</v>
      </c>
      <c r="D187" s="519"/>
      <c r="E187" s="501"/>
      <c r="F187" s="507"/>
      <c r="G187" s="507">
        <f t="shared" si="13"/>
        <v>0</v>
      </c>
      <c r="H187" s="530"/>
      <c r="I187" s="205"/>
      <c r="K187" s="207">
        <f>+K186+L186</f>
        <v>0</v>
      </c>
      <c r="L187" s="207">
        <f>+L186</f>
        <v>0</v>
      </c>
    </row>
    <row r="188" spans="1:12">
      <c r="A188" s="202" t="s">
        <v>54</v>
      </c>
      <c r="B188" s="523">
        <f>+B187+0.01</f>
        <v>2.0099999999999998</v>
      </c>
      <c r="C188" s="502" t="s">
        <v>892</v>
      </c>
      <c r="D188" s="524">
        <v>16.059999999999999</v>
      </c>
      <c r="E188" s="501" t="s">
        <v>36</v>
      </c>
      <c r="F188" s="507"/>
      <c r="G188" s="507">
        <f t="shared" si="13"/>
        <v>0</v>
      </c>
      <c r="H188" s="546"/>
      <c r="I188" s="205"/>
      <c r="K188" s="207">
        <f>+K187+L187</f>
        <v>0</v>
      </c>
      <c r="L188" s="207">
        <f>+L187</f>
        <v>0</v>
      </c>
    </row>
    <row r="189" spans="1:12">
      <c r="A189" s="202" t="s">
        <v>54</v>
      </c>
      <c r="B189" s="523">
        <f>+B188+0.01</f>
        <v>2.0199999999999996</v>
      </c>
      <c r="C189" s="502" t="s">
        <v>879</v>
      </c>
      <c r="D189" s="526">
        <v>1517.87</v>
      </c>
      <c r="E189" s="501" t="s">
        <v>36</v>
      </c>
      <c r="F189" s="507"/>
      <c r="G189" s="507">
        <f t="shared" si="13"/>
        <v>0</v>
      </c>
      <c r="H189" s="546"/>
      <c r="I189" s="205"/>
      <c r="K189" s="207"/>
      <c r="L189" s="207"/>
    </row>
    <row r="190" spans="1:12">
      <c r="A190" s="202" t="s">
        <v>54</v>
      </c>
      <c r="B190" s="523">
        <f>+B189+0.01</f>
        <v>2.0299999999999994</v>
      </c>
      <c r="C190" s="502" t="s">
        <v>891</v>
      </c>
      <c r="D190" s="524">
        <v>13.39</v>
      </c>
      <c r="E190" s="501" t="s">
        <v>36</v>
      </c>
      <c r="F190" s="507"/>
      <c r="G190" s="507">
        <f t="shared" si="13"/>
        <v>0</v>
      </c>
      <c r="H190" s="546"/>
      <c r="I190" s="205"/>
    </row>
    <row r="191" spans="1:12">
      <c r="A191" s="202" t="s">
        <v>54</v>
      </c>
      <c r="B191" s="547"/>
      <c r="C191" s="502"/>
      <c r="D191" s="519"/>
      <c r="E191" s="501"/>
      <c r="F191" s="507"/>
      <c r="G191" s="507">
        <f t="shared" si="13"/>
        <v>0</v>
      </c>
      <c r="H191" s="530">
        <f>SUM(G188:G190)</f>
        <v>0</v>
      </c>
      <c r="I191" s="205"/>
    </row>
    <row r="192" spans="1:12">
      <c r="A192" s="202" t="s">
        <v>54</v>
      </c>
      <c r="B192" s="548">
        <v>3</v>
      </c>
      <c r="C192" s="549" t="s">
        <v>51</v>
      </c>
      <c r="D192" s="519"/>
      <c r="E192" s="501"/>
      <c r="F192" s="507"/>
      <c r="G192" s="507">
        <f t="shared" si="13"/>
        <v>0</v>
      </c>
      <c r="H192" s="530"/>
      <c r="I192" s="205"/>
      <c r="K192" s="207"/>
      <c r="L192" s="207"/>
    </row>
    <row r="193" spans="1:12">
      <c r="A193" s="202" t="s">
        <v>54</v>
      </c>
      <c r="B193" s="523">
        <f t="shared" ref="B193:B198" si="14">+B192+0.01</f>
        <v>3.01</v>
      </c>
      <c r="C193" s="506" t="s">
        <v>52</v>
      </c>
      <c r="D193" s="524">
        <v>1610.09</v>
      </c>
      <c r="E193" s="505" t="s">
        <v>36</v>
      </c>
      <c r="F193" s="507"/>
      <c r="G193" s="507">
        <f t="shared" si="13"/>
        <v>0</v>
      </c>
      <c r="H193" s="546"/>
      <c r="I193" s="205"/>
      <c r="K193" s="206"/>
      <c r="L193" s="206"/>
    </row>
    <row r="194" spans="1:12">
      <c r="A194" s="202" t="s">
        <v>54</v>
      </c>
      <c r="B194" s="523">
        <f t="shared" si="14"/>
        <v>3.0199999999999996</v>
      </c>
      <c r="C194" s="506" t="s">
        <v>53</v>
      </c>
      <c r="D194" s="524">
        <v>825.25</v>
      </c>
      <c r="E194" s="505" t="s">
        <v>36</v>
      </c>
      <c r="F194" s="507"/>
      <c r="G194" s="507">
        <f t="shared" si="13"/>
        <v>0</v>
      </c>
      <c r="H194" s="546"/>
      <c r="I194" s="205"/>
      <c r="K194" s="206"/>
      <c r="L194" s="206"/>
    </row>
    <row r="195" spans="1:12">
      <c r="A195" s="202" t="s">
        <v>54</v>
      </c>
      <c r="B195" s="523">
        <f t="shared" si="14"/>
        <v>3.0299999999999994</v>
      </c>
      <c r="C195" s="506" t="s">
        <v>55</v>
      </c>
      <c r="D195" s="524">
        <v>2773.91</v>
      </c>
      <c r="E195" s="505" t="s">
        <v>36</v>
      </c>
      <c r="F195" s="507"/>
      <c r="G195" s="507">
        <f t="shared" si="13"/>
        <v>0</v>
      </c>
      <c r="H195" s="546"/>
      <c r="I195" s="205"/>
    </row>
    <row r="196" spans="1:12">
      <c r="A196" s="202" t="s">
        <v>54</v>
      </c>
      <c r="B196" s="523">
        <f t="shared" si="14"/>
        <v>3.0399999999999991</v>
      </c>
      <c r="C196" s="506" t="s">
        <v>56</v>
      </c>
      <c r="D196" s="524">
        <v>2375.52</v>
      </c>
      <c r="E196" s="505" t="s">
        <v>57</v>
      </c>
      <c r="F196" s="507"/>
      <c r="G196" s="507">
        <f t="shared" si="13"/>
        <v>0</v>
      </c>
      <c r="H196" s="546"/>
      <c r="I196" s="205"/>
    </row>
    <row r="197" spans="1:12">
      <c r="A197" s="202" t="s">
        <v>54</v>
      </c>
      <c r="B197" s="523">
        <f t="shared" si="14"/>
        <v>3.0499999999999989</v>
      </c>
      <c r="C197" s="506" t="s">
        <v>58</v>
      </c>
      <c r="D197" s="524">
        <v>366.57</v>
      </c>
      <c r="E197" s="505" t="s">
        <v>36</v>
      </c>
      <c r="F197" s="507"/>
      <c r="G197" s="507">
        <f t="shared" si="13"/>
        <v>0</v>
      </c>
      <c r="H197" s="546"/>
      <c r="I197" s="205"/>
    </row>
    <row r="198" spans="1:12">
      <c r="A198" s="202" t="s">
        <v>54</v>
      </c>
      <c r="B198" s="523">
        <f t="shared" si="14"/>
        <v>3.0599999999999987</v>
      </c>
      <c r="C198" s="506" t="s">
        <v>59</v>
      </c>
      <c r="D198" s="524">
        <v>5209.25</v>
      </c>
      <c r="E198" s="505" t="s">
        <v>60</v>
      </c>
      <c r="F198" s="507"/>
      <c r="G198" s="507">
        <f t="shared" si="13"/>
        <v>0</v>
      </c>
      <c r="H198" s="504"/>
      <c r="I198" s="205"/>
    </row>
    <row r="199" spans="1:12">
      <c r="A199" s="202" t="s">
        <v>54</v>
      </c>
      <c r="B199" s="208"/>
      <c r="C199" s="209"/>
      <c r="D199" s="210"/>
      <c r="E199" s="211"/>
      <c r="F199" s="189"/>
      <c r="G199" s="507">
        <f t="shared" si="13"/>
        <v>0</v>
      </c>
      <c r="H199" s="212">
        <f>SUM(G193:G198)</f>
        <v>0</v>
      </c>
      <c r="I199" s="205"/>
    </row>
    <row r="200" spans="1:12">
      <c r="A200" s="202" t="s">
        <v>54</v>
      </c>
      <c r="B200" s="548">
        <v>4</v>
      </c>
      <c r="C200" s="518" t="s">
        <v>62</v>
      </c>
      <c r="D200" s="519"/>
      <c r="E200" s="501"/>
      <c r="F200" s="507"/>
      <c r="G200" s="507">
        <f t="shared" si="13"/>
        <v>0</v>
      </c>
      <c r="H200" s="521"/>
      <c r="I200" s="205"/>
    </row>
    <row r="201" spans="1:12">
      <c r="A201" s="202" t="s">
        <v>54</v>
      </c>
      <c r="B201" s="523">
        <f>+B200+0.01</f>
        <v>4.01</v>
      </c>
      <c r="C201" s="506" t="s">
        <v>63</v>
      </c>
      <c r="D201" s="524">
        <v>2773.91</v>
      </c>
      <c r="E201" s="505" t="s">
        <v>36</v>
      </c>
      <c r="F201" s="507"/>
      <c r="G201" s="507">
        <f t="shared" si="13"/>
        <v>0</v>
      </c>
      <c r="H201" s="525"/>
      <c r="I201" s="205"/>
    </row>
    <row r="202" spans="1:12">
      <c r="A202" s="202" t="s">
        <v>54</v>
      </c>
      <c r="B202" s="523">
        <f>+B201+0.01</f>
        <v>4.0199999999999996</v>
      </c>
      <c r="C202" s="506" t="s">
        <v>64</v>
      </c>
      <c r="D202" s="524">
        <v>1078.52</v>
      </c>
      <c r="E202" s="563" t="s">
        <v>65</v>
      </c>
      <c r="F202" s="507"/>
      <c r="G202" s="507">
        <f t="shared" si="13"/>
        <v>0</v>
      </c>
      <c r="H202" s="525"/>
      <c r="I202" s="205"/>
    </row>
    <row r="203" spans="1:12">
      <c r="A203" s="202" t="s">
        <v>54</v>
      </c>
      <c r="B203" s="523">
        <f>+B202+0.01</f>
        <v>4.0299999999999994</v>
      </c>
      <c r="C203" s="506" t="s">
        <v>66</v>
      </c>
      <c r="D203" s="524">
        <v>2773.91</v>
      </c>
      <c r="E203" s="505" t="s">
        <v>60</v>
      </c>
      <c r="F203" s="507"/>
      <c r="G203" s="507">
        <f t="shared" si="13"/>
        <v>0</v>
      </c>
      <c r="H203" s="525"/>
      <c r="I203" s="205"/>
    </row>
    <row r="204" spans="1:12">
      <c r="A204" s="202" t="s">
        <v>54</v>
      </c>
      <c r="B204" s="523">
        <f>+B203+0.01</f>
        <v>4.0399999999999991</v>
      </c>
      <c r="C204" s="506" t="s">
        <v>126</v>
      </c>
      <c r="D204" s="524">
        <v>106.12</v>
      </c>
      <c r="E204" s="505" t="s">
        <v>60</v>
      </c>
      <c r="F204" s="507"/>
      <c r="G204" s="507">
        <f t="shared" si="13"/>
        <v>0</v>
      </c>
      <c r="H204" s="525"/>
      <c r="I204" s="205"/>
    </row>
    <row r="205" spans="1:12">
      <c r="A205" s="202" t="s">
        <v>54</v>
      </c>
      <c r="B205" s="545"/>
      <c r="C205" s="502"/>
      <c r="D205" s="503"/>
      <c r="E205" s="501"/>
      <c r="F205" s="537"/>
      <c r="G205" s="507">
        <f t="shared" si="13"/>
        <v>0</v>
      </c>
      <c r="H205" s="530">
        <f>SUM(G201:G204)</f>
        <v>0</v>
      </c>
      <c r="I205" s="205"/>
    </row>
    <row r="206" spans="1:12">
      <c r="A206" s="202" t="s">
        <v>54</v>
      </c>
      <c r="B206" s="522" t="s">
        <v>802</v>
      </c>
      <c r="C206" s="518" t="s">
        <v>67</v>
      </c>
      <c r="D206" s="519"/>
      <c r="E206" s="501"/>
      <c r="F206" s="507"/>
      <c r="G206" s="507">
        <f t="shared" si="13"/>
        <v>0</v>
      </c>
      <c r="H206" s="521"/>
      <c r="I206" s="205"/>
    </row>
    <row r="207" spans="1:12">
      <c r="A207" s="202" t="s">
        <v>54</v>
      </c>
      <c r="B207" s="523">
        <f>+B206+0.01</f>
        <v>5.01</v>
      </c>
      <c r="C207" s="502" t="s">
        <v>68</v>
      </c>
      <c r="D207" s="526">
        <v>179.6</v>
      </c>
      <c r="E207" s="501" t="s">
        <v>57</v>
      </c>
      <c r="F207" s="507"/>
      <c r="G207" s="507">
        <f t="shared" si="13"/>
        <v>0</v>
      </c>
      <c r="H207" s="525"/>
      <c r="I207" s="205"/>
    </row>
    <row r="208" spans="1:12">
      <c r="A208" s="202" t="s">
        <v>54</v>
      </c>
      <c r="B208" s="523">
        <f>+B207+0.01</f>
        <v>5.0199999999999996</v>
      </c>
      <c r="C208" s="502" t="s">
        <v>69</v>
      </c>
      <c r="D208" s="526">
        <v>51.680000000000007</v>
      </c>
      <c r="E208" s="501" t="s">
        <v>57</v>
      </c>
      <c r="F208" s="507"/>
      <c r="G208" s="507">
        <f t="shared" si="13"/>
        <v>0</v>
      </c>
      <c r="H208" s="525"/>
      <c r="I208" s="205"/>
    </row>
    <row r="209" spans="1:12">
      <c r="A209" s="202" t="s">
        <v>54</v>
      </c>
      <c r="B209" s="523">
        <f>+B208+0.01</f>
        <v>5.0299999999999994</v>
      </c>
      <c r="C209" s="502" t="s">
        <v>70</v>
      </c>
      <c r="D209" s="526">
        <v>22.2</v>
      </c>
      <c r="E209" s="501" t="s">
        <v>29</v>
      </c>
      <c r="F209" s="507"/>
      <c r="G209" s="507">
        <f t="shared" si="13"/>
        <v>0</v>
      </c>
      <c r="H209" s="525"/>
      <c r="I209" s="205"/>
    </row>
    <row r="210" spans="1:12">
      <c r="A210" s="202" t="s">
        <v>54</v>
      </c>
      <c r="B210" s="529"/>
      <c r="C210" s="527"/>
      <c r="D210" s="519"/>
      <c r="E210" s="501"/>
      <c r="F210" s="507"/>
      <c r="G210" s="507">
        <f t="shared" ref="G210:G241" si="15">ROUND(F210*D210,2)</f>
        <v>0</v>
      </c>
      <c r="H210" s="530">
        <f>SUM(G207:G209)</f>
        <v>0</v>
      </c>
      <c r="I210" s="205"/>
    </row>
    <row r="211" spans="1:12">
      <c r="A211" s="202" t="s">
        <v>54</v>
      </c>
      <c r="B211" s="522" t="s">
        <v>803</v>
      </c>
      <c r="C211" s="552" t="s">
        <v>71</v>
      </c>
      <c r="D211" s="519"/>
      <c r="E211" s="553"/>
      <c r="F211" s="507"/>
      <c r="G211" s="507">
        <f t="shared" si="15"/>
        <v>0</v>
      </c>
      <c r="H211" s="521"/>
      <c r="I211" s="205"/>
    </row>
    <row r="212" spans="1:12">
      <c r="A212" s="202" t="s">
        <v>54</v>
      </c>
      <c r="B212" s="523">
        <f>+B211+0.01</f>
        <v>6.01</v>
      </c>
      <c r="C212" s="554" t="s">
        <v>890</v>
      </c>
      <c r="D212" s="526">
        <v>159.96</v>
      </c>
      <c r="E212" s="553" t="s">
        <v>36</v>
      </c>
      <c r="F212" s="507"/>
      <c r="G212" s="507">
        <f t="shared" si="15"/>
        <v>0</v>
      </c>
      <c r="H212" s="555"/>
      <c r="I212" s="205"/>
    </row>
    <row r="213" spans="1:12">
      <c r="A213" s="202" t="s">
        <v>54</v>
      </c>
      <c r="B213" s="529"/>
      <c r="C213" s="519"/>
      <c r="D213" s="519"/>
      <c r="E213" s="553"/>
      <c r="F213" s="507"/>
      <c r="G213" s="507">
        <f t="shared" si="15"/>
        <v>0</v>
      </c>
      <c r="H213" s="530">
        <f>SUM(G212)</f>
        <v>0</v>
      </c>
      <c r="I213" s="205"/>
    </row>
    <row r="214" spans="1:12" s="214" customFormat="1">
      <c r="A214" s="202" t="s">
        <v>54</v>
      </c>
      <c r="B214" s="522" t="s">
        <v>794</v>
      </c>
      <c r="C214" s="556" t="s">
        <v>72</v>
      </c>
      <c r="D214" s="519"/>
      <c r="E214" s="501"/>
      <c r="F214" s="507"/>
      <c r="G214" s="507">
        <f t="shared" si="15"/>
        <v>0</v>
      </c>
      <c r="H214" s="521"/>
      <c r="I214" s="213"/>
      <c r="K214" s="196"/>
      <c r="L214" s="196"/>
    </row>
    <row r="215" spans="1:12" s="214" customFormat="1">
      <c r="A215" s="202" t="s">
        <v>54</v>
      </c>
      <c r="B215" s="523">
        <f>+B214+0.01</f>
        <v>7.01</v>
      </c>
      <c r="C215" s="532" t="s">
        <v>73</v>
      </c>
      <c r="D215" s="526">
        <v>2773.91</v>
      </c>
      <c r="E215" s="501" t="s">
        <v>36</v>
      </c>
      <c r="F215" s="507"/>
      <c r="G215" s="507">
        <f t="shared" si="15"/>
        <v>0</v>
      </c>
      <c r="H215" s="525"/>
      <c r="I215" s="213"/>
      <c r="K215" s="196"/>
      <c r="L215" s="196"/>
    </row>
    <row r="216" spans="1:12" s="214" customFormat="1">
      <c r="A216" s="202" t="s">
        <v>54</v>
      </c>
      <c r="B216" s="523">
        <f>+B215+0.01</f>
        <v>7.02</v>
      </c>
      <c r="C216" s="532" t="s">
        <v>878</v>
      </c>
      <c r="D216" s="526">
        <v>2801.9100000000003</v>
      </c>
      <c r="E216" s="501" t="s">
        <v>36</v>
      </c>
      <c r="F216" s="507"/>
      <c r="G216" s="507">
        <f t="shared" si="15"/>
        <v>0</v>
      </c>
      <c r="H216" s="525"/>
      <c r="I216" s="213"/>
      <c r="K216" s="196"/>
      <c r="L216" s="196"/>
    </row>
    <row r="217" spans="1:12" s="214" customFormat="1">
      <c r="A217" s="202" t="s">
        <v>54</v>
      </c>
      <c r="B217" s="529"/>
      <c r="C217" s="557"/>
      <c r="D217" s="519"/>
      <c r="E217" s="501"/>
      <c r="F217" s="507"/>
      <c r="G217" s="507">
        <f t="shared" si="15"/>
        <v>0</v>
      </c>
      <c r="H217" s="558">
        <f>SUM(G215:G216)</f>
        <v>0</v>
      </c>
      <c r="I217" s="213"/>
      <c r="K217" s="196"/>
      <c r="L217" s="196"/>
    </row>
    <row r="218" spans="1:12">
      <c r="A218" s="202" t="s">
        <v>54</v>
      </c>
      <c r="B218" s="522" t="s">
        <v>795</v>
      </c>
      <c r="C218" s="533" t="s">
        <v>74</v>
      </c>
      <c r="D218" s="519"/>
      <c r="E218" s="501"/>
      <c r="F218" s="507"/>
      <c r="G218" s="507">
        <f t="shared" si="15"/>
        <v>0</v>
      </c>
      <c r="H218" s="521"/>
      <c r="I218" s="205"/>
    </row>
    <row r="219" spans="1:12">
      <c r="A219" s="202" t="s">
        <v>54</v>
      </c>
      <c r="B219" s="523">
        <f>+B218+0.01</f>
        <v>8.01</v>
      </c>
      <c r="C219" s="509" t="s">
        <v>75</v>
      </c>
      <c r="D219" s="526">
        <v>327</v>
      </c>
      <c r="E219" s="501" t="s">
        <v>36</v>
      </c>
      <c r="F219" s="507"/>
      <c r="G219" s="507">
        <f t="shared" si="15"/>
        <v>0</v>
      </c>
      <c r="H219" s="508"/>
      <c r="I219" s="205"/>
    </row>
    <row r="220" spans="1:12">
      <c r="A220" s="202" t="s">
        <v>54</v>
      </c>
      <c r="B220" s="529"/>
      <c r="C220" s="534"/>
      <c r="D220" s="519"/>
      <c r="E220" s="551"/>
      <c r="F220" s="507"/>
      <c r="G220" s="507">
        <f t="shared" si="15"/>
        <v>0</v>
      </c>
      <c r="H220" s="558">
        <f>SUM(G218:G219)</f>
        <v>0</v>
      </c>
      <c r="I220" s="205"/>
      <c r="K220" s="214"/>
      <c r="L220" s="214"/>
    </row>
    <row r="221" spans="1:12">
      <c r="A221" s="202" t="s">
        <v>54</v>
      </c>
      <c r="B221" s="522" t="s">
        <v>796</v>
      </c>
      <c r="C221" s="533" t="s">
        <v>76</v>
      </c>
      <c r="D221" s="210"/>
      <c r="E221" s="211"/>
      <c r="F221" s="189"/>
      <c r="G221" s="507">
        <f t="shared" si="15"/>
        <v>0</v>
      </c>
      <c r="H221" s="215"/>
      <c r="I221" s="205"/>
      <c r="K221" s="214"/>
      <c r="L221" s="214"/>
    </row>
    <row r="222" spans="1:12">
      <c r="A222" s="202" t="s">
        <v>54</v>
      </c>
      <c r="B222" s="523">
        <f>+B221+0.01</f>
        <v>9.01</v>
      </c>
      <c r="C222" s="216" t="s">
        <v>889</v>
      </c>
      <c r="D222" s="559">
        <v>23</v>
      </c>
      <c r="E222" s="217" t="s">
        <v>77</v>
      </c>
      <c r="F222" s="559"/>
      <c r="G222" s="507">
        <f t="shared" si="15"/>
        <v>0</v>
      </c>
      <c r="H222" s="218"/>
      <c r="I222" s="205"/>
      <c r="K222" s="214"/>
      <c r="L222" s="214"/>
    </row>
    <row r="223" spans="1:12">
      <c r="A223" s="202" t="s">
        <v>54</v>
      </c>
      <c r="B223" s="523">
        <f>+B222+0.01</f>
        <v>9.02</v>
      </c>
      <c r="C223" s="216" t="s">
        <v>888</v>
      </c>
      <c r="D223" s="559">
        <v>2</v>
      </c>
      <c r="E223" s="217" t="s">
        <v>77</v>
      </c>
      <c r="F223" s="559"/>
      <c r="G223" s="507">
        <f t="shared" si="15"/>
        <v>0</v>
      </c>
      <c r="H223" s="218"/>
      <c r="I223" s="205"/>
      <c r="K223" s="214"/>
      <c r="L223" s="214"/>
    </row>
    <row r="224" spans="1:12">
      <c r="A224" s="202" t="s">
        <v>54</v>
      </c>
      <c r="B224" s="523">
        <f>+B223+0.01</f>
        <v>9.0299999999999994</v>
      </c>
      <c r="C224" s="216" t="s">
        <v>877</v>
      </c>
      <c r="D224" s="559">
        <v>6</v>
      </c>
      <c r="E224" s="217" t="s">
        <v>77</v>
      </c>
      <c r="F224" s="559"/>
      <c r="G224" s="507">
        <f t="shared" si="15"/>
        <v>0</v>
      </c>
      <c r="H224" s="218"/>
      <c r="I224" s="205"/>
      <c r="K224" s="214"/>
      <c r="L224" s="214"/>
    </row>
    <row r="225" spans="1:10" ht="37.5">
      <c r="A225" s="202" t="s">
        <v>54</v>
      </c>
      <c r="B225" s="523">
        <f>+B224+0.01</f>
        <v>9.0399999999999991</v>
      </c>
      <c r="C225" s="216" t="s">
        <v>887</v>
      </c>
      <c r="D225" s="559">
        <v>3</v>
      </c>
      <c r="E225" s="217" t="s">
        <v>77</v>
      </c>
      <c r="F225" s="559"/>
      <c r="G225" s="507">
        <f t="shared" si="15"/>
        <v>0</v>
      </c>
      <c r="H225" s="218"/>
      <c r="I225" s="205"/>
    </row>
    <row r="226" spans="1:10" ht="37.5">
      <c r="A226" s="202" t="s">
        <v>54</v>
      </c>
      <c r="B226" s="523">
        <f>+B225+0.01</f>
        <v>9.0499999999999989</v>
      </c>
      <c r="C226" s="216" t="s">
        <v>886</v>
      </c>
      <c r="D226" s="559">
        <v>2</v>
      </c>
      <c r="E226" s="217" t="s">
        <v>77</v>
      </c>
      <c r="F226" s="559"/>
      <c r="G226" s="507">
        <f t="shared" si="15"/>
        <v>0</v>
      </c>
      <c r="H226" s="218"/>
      <c r="I226" s="205"/>
    </row>
    <row r="227" spans="1:10">
      <c r="A227" s="202" t="s">
        <v>54</v>
      </c>
      <c r="B227" s="529"/>
      <c r="C227" s="216"/>
      <c r="D227" s="210"/>
      <c r="E227" s="211"/>
      <c r="F227" s="189"/>
      <c r="G227" s="507">
        <f t="shared" si="15"/>
        <v>0</v>
      </c>
      <c r="H227" s="558">
        <f>SUM(G222:G226)</f>
        <v>0</v>
      </c>
      <c r="I227" s="205"/>
    </row>
    <row r="228" spans="1:10">
      <c r="A228" s="202" t="s">
        <v>54</v>
      </c>
      <c r="B228" s="522" t="s">
        <v>797</v>
      </c>
      <c r="C228" s="533" t="s">
        <v>78</v>
      </c>
      <c r="D228" s="210"/>
      <c r="E228" s="211"/>
      <c r="F228" s="189"/>
      <c r="G228" s="507">
        <f t="shared" si="15"/>
        <v>0</v>
      </c>
      <c r="H228" s="215"/>
      <c r="I228" s="205" t="s">
        <v>54</v>
      </c>
      <c r="J228" s="205"/>
    </row>
    <row r="229" spans="1:10" ht="37.5">
      <c r="A229" s="202" t="s">
        <v>54</v>
      </c>
      <c r="B229" s="523">
        <f>+B228+0.01</f>
        <v>10.01</v>
      </c>
      <c r="C229" s="226" t="s">
        <v>885</v>
      </c>
      <c r="D229" s="559">
        <v>1317.0239999999999</v>
      </c>
      <c r="E229" s="564" t="s">
        <v>79</v>
      </c>
      <c r="F229" s="559"/>
      <c r="G229" s="507">
        <f t="shared" si="15"/>
        <v>0</v>
      </c>
      <c r="H229" s="219"/>
      <c r="I229" s="205"/>
    </row>
    <row r="230" spans="1:10" ht="37.5">
      <c r="A230" s="202" t="s">
        <v>54</v>
      </c>
      <c r="B230" s="523">
        <f>+B229+0.01</f>
        <v>10.02</v>
      </c>
      <c r="C230" s="226" t="s">
        <v>884</v>
      </c>
      <c r="D230" s="559">
        <v>1615.2912000000001</v>
      </c>
      <c r="E230" s="564" t="s">
        <v>79</v>
      </c>
      <c r="F230" s="559"/>
      <c r="G230" s="507">
        <f t="shared" si="15"/>
        <v>0</v>
      </c>
      <c r="H230" s="219"/>
      <c r="I230" s="205"/>
    </row>
    <row r="231" spans="1:10" ht="37.5">
      <c r="A231" s="202" t="s">
        <v>54</v>
      </c>
      <c r="B231" s="523">
        <f>+B230+0.01</f>
        <v>10.029999999999999</v>
      </c>
      <c r="C231" s="226" t="s">
        <v>883</v>
      </c>
      <c r="D231" s="559">
        <v>61.977599999999995</v>
      </c>
      <c r="E231" s="564" t="s">
        <v>79</v>
      </c>
      <c r="F231" s="559"/>
      <c r="G231" s="507">
        <f t="shared" si="15"/>
        <v>0</v>
      </c>
      <c r="H231" s="219"/>
      <c r="I231" s="205"/>
    </row>
    <row r="232" spans="1:10" ht="37.5">
      <c r="A232" s="202" t="s">
        <v>54</v>
      </c>
      <c r="B232" s="523">
        <f>+B231+0.01</f>
        <v>10.039999999999999</v>
      </c>
      <c r="C232" s="226" t="s">
        <v>882</v>
      </c>
      <c r="D232" s="559">
        <v>541.98</v>
      </c>
      <c r="E232" s="564" t="s">
        <v>79</v>
      </c>
      <c r="F232" s="559"/>
      <c r="G232" s="507">
        <f t="shared" si="15"/>
        <v>0</v>
      </c>
      <c r="H232" s="219"/>
      <c r="I232" s="205"/>
    </row>
    <row r="233" spans="1:10">
      <c r="A233" s="202" t="s">
        <v>54</v>
      </c>
      <c r="B233" s="529"/>
      <c r="C233" s="216"/>
      <c r="D233" s="210"/>
      <c r="E233" s="211"/>
      <c r="F233" s="189"/>
      <c r="G233" s="507">
        <f t="shared" si="15"/>
        <v>0</v>
      </c>
      <c r="H233" s="558">
        <f>SUM(G229:G232)</f>
        <v>0</v>
      </c>
      <c r="I233" s="205"/>
    </row>
    <row r="234" spans="1:10">
      <c r="A234" s="202" t="s">
        <v>54</v>
      </c>
      <c r="B234" s="522" t="s">
        <v>798</v>
      </c>
      <c r="C234" s="533" t="s">
        <v>80</v>
      </c>
      <c r="D234" s="519"/>
      <c r="E234" s="211"/>
      <c r="F234" s="507"/>
      <c r="G234" s="507">
        <f t="shared" si="15"/>
        <v>0</v>
      </c>
      <c r="H234" s="212"/>
      <c r="I234" s="205"/>
    </row>
    <row r="235" spans="1:10">
      <c r="A235" s="202" t="s">
        <v>54</v>
      </c>
      <c r="B235" s="523">
        <f>+B234+0.01</f>
        <v>11.01</v>
      </c>
      <c r="C235" s="226" t="s">
        <v>81</v>
      </c>
      <c r="D235" s="559">
        <v>247.76499999999999</v>
      </c>
      <c r="E235" s="564" t="s">
        <v>60</v>
      </c>
      <c r="F235" s="559"/>
      <c r="G235" s="507">
        <f t="shared" si="15"/>
        <v>0</v>
      </c>
      <c r="H235" s="219"/>
      <c r="I235" s="205"/>
    </row>
    <row r="236" spans="1:10">
      <c r="A236" s="202" t="s">
        <v>54</v>
      </c>
      <c r="B236" s="529"/>
      <c r="C236" s="216"/>
      <c r="D236" s="210"/>
      <c r="E236" s="211"/>
      <c r="F236" s="189"/>
      <c r="G236" s="189"/>
      <c r="H236" s="558">
        <f>SUM(G235)</f>
        <v>0</v>
      </c>
      <c r="I236" s="205"/>
    </row>
    <row r="237" spans="1:10" ht="19.5" thickBot="1">
      <c r="A237" s="202" t="s">
        <v>54</v>
      </c>
      <c r="B237" s="545"/>
      <c r="C237" s="226"/>
      <c r="D237" s="565"/>
      <c r="E237" s="564"/>
      <c r="F237" s="559"/>
      <c r="G237" s="507"/>
      <c r="H237" s="215"/>
      <c r="I237" s="205"/>
    </row>
    <row r="238" spans="1:10" ht="19.5" thickBot="1">
      <c r="A238" s="202" t="s">
        <v>54</v>
      </c>
      <c r="B238" s="179"/>
      <c r="C238" s="180" t="s">
        <v>924</v>
      </c>
      <c r="D238" s="181"/>
      <c r="E238" s="181"/>
      <c r="F238" s="182"/>
      <c r="G238" s="183"/>
      <c r="H238" s="184">
        <f>SUM(H144:H236)</f>
        <v>0</v>
      </c>
      <c r="I238" s="205"/>
    </row>
    <row r="239" spans="1:10">
      <c r="A239" s="202" t="s">
        <v>54</v>
      </c>
      <c r="B239" s="529"/>
      <c r="C239" s="527"/>
      <c r="D239" s="519"/>
      <c r="E239" s="501"/>
      <c r="F239" s="507"/>
      <c r="G239" s="507"/>
      <c r="H239" s="530"/>
      <c r="I239" s="205"/>
    </row>
    <row r="240" spans="1:10">
      <c r="A240" s="202" t="s">
        <v>54</v>
      </c>
      <c r="B240" s="221"/>
      <c r="C240" s="222" t="s">
        <v>127</v>
      </c>
      <c r="D240" s="223"/>
      <c r="E240" s="224"/>
      <c r="F240" s="190"/>
      <c r="G240" s="190"/>
      <c r="H240" s="225"/>
      <c r="I240" s="205"/>
    </row>
    <row r="241" spans="1:12">
      <c r="A241" s="202" t="s">
        <v>54</v>
      </c>
      <c r="B241" s="529"/>
      <c r="C241" s="222"/>
      <c r="D241" s="519"/>
      <c r="E241" s="501"/>
      <c r="F241" s="507"/>
      <c r="G241" s="507"/>
      <c r="H241" s="530"/>
      <c r="I241" s="205"/>
    </row>
    <row r="242" spans="1:12">
      <c r="A242" s="202" t="s">
        <v>54</v>
      </c>
      <c r="B242" s="522" t="s">
        <v>790</v>
      </c>
      <c r="C242" s="533" t="s">
        <v>44</v>
      </c>
      <c r="D242" s="519"/>
      <c r="E242" s="501"/>
      <c r="F242" s="507"/>
      <c r="G242" s="507">
        <f>F242*D242</f>
        <v>0</v>
      </c>
      <c r="H242" s="521"/>
      <c r="I242" s="205"/>
    </row>
    <row r="243" spans="1:12" s="206" customFormat="1" ht="37.5">
      <c r="A243" s="202" t="s">
        <v>54</v>
      </c>
      <c r="B243" s="523">
        <f t="shared" ref="B243:B281" si="16">+B242+0.01</f>
        <v>1.01</v>
      </c>
      <c r="C243" s="511" t="s">
        <v>89</v>
      </c>
      <c r="D243" s="536">
        <v>93.479999999999976</v>
      </c>
      <c r="E243" s="510" t="s">
        <v>46</v>
      </c>
      <c r="F243" s="541"/>
      <c r="G243" s="507">
        <f t="shared" ref="G243:G274" si="17">ROUND(F243*D243,2)</f>
        <v>0</v>
      </c>
      <c r="H243" s="538"/>
      <c r="I243" s="540"/>
      <c r="J243" s="540"/>
      <c r="K243" s="196"/>
      <c r="L243" s="196"/>
    </row>
    <row r="244" spans="1:12" s="206" customFormat="1" ht="37.5">
      <c r="A244" s="202" t="s">
        <v>54</v>
      </c>
      <c r="B244" s="523">
        <f t="shared" si="16"/>
        <v>1.02</v>
      </c>
      <c r="C244" s="511" t="s">
        <v>90</v>
      </c>
      <c r="D244" s="536">
        <v>4.0999999999999996</v>
      </c>
      <c r="E244" s="510" t="s">
        <v>46</v>
      </c>
      <c r="F244" s="541"/>
      <c r="G244" s="507">
        <f t="shared" si="17"/>
        <v>0</v>
      </c>
      <c r="H244" s="538"/>
      <c r="I244" s="540"/>
      <c r="J244" s="540"/>
      <c r="K244" s="196"/>
      <c r="L244" s="196"/>
    </row>
    <row r="245" spans="1:12" s="207" customFormat="1" ht="37.5">
      <c r="A245" s="202" t="s">
        <v>54</v>
      </c>
      <c r="B245" s="523">
        <f t="shared" si="16"/>
        <v>1.03</v>
      </c>
      <c r="C245" s="511" t="s">
        <v>923</v>
      </c>
      <c r="D245" s="536">
        <v>12.768000000000001</v>
      </c>
      <c r="E245" s="510" t="s">
        <v>46</v>
      </c>
      <c r="F245" s="541"/>
      <c r="G245" s="507">
        <f t="shared" si="17"/>
        <v>0</v>
      </c>
      <c r="H245" s="542"/>
      <c r="I245" s="543"/>
      <c r="J245" s="543"/>
      <c r="K245" s="196"/>
      <c r="L245" s="196"/>
    </row>
    <row r="246" spans="1:12" s="207" customFormat="1" ht="37.5">
      <c r="A246" s="202" t="s">
        <v>54</v>
      </c>
      <c r="B246" s="523">
        <f t="shared" si="16"/>
        <v>1.04</v>
      </c>
      <c r="C246" s="511" t="s">
        <v>92</v>
      </c>
      <c r="D246" s="536">
        <v>12.768000000000001</v>
      </c>
      <c r="E246" s="510" t="s">
        <v>46</v>
      </c>
      <c r="F246" s="541"/>
      <c r="G246" s="507">
        <f t="shared" si="17"/>
        <v>0</v>
      </c>
      <c r="H246" s="542"/>
      <c r="I246" s="543"/>
      <c r="J246" s="543"/>
      <c r="K246" s="196"/>
      <c r="L246" s="196"/>
    </row>
    <row r="247" spans="1:12" s="207" customFormat="1" ht="37.5">
      <c r="A247" s="202" t="s">
        <v>54</v>
      </c>
      <c r="B247" s="523">
        <f t="shared" si="16"/>
        <v>1.05</v>
      </c>
      <c r="C247" s="511" t="s">
        <v>93</v>
      </c>
      <c r="D247" s="536">
        <v>12.768000000000001</v>
      </c>
      <c r="E247" s="510" t="s">
        <v>46</v>
      </c>
      <c r="F247" s="541"/>
      <c r="G247" s="507">
        <f t="shared" si="17"/>
        <v>0</v>
      </c>
      <c r="H247" s="542"/>
      <c r="I247" s="543"/>
      <c r="J247" s="543"/>
      <c r="K247" s="196"/>
      <c r="L247" s="196"/>
    </row>
    <row r="248" spans="1:12" s="207" customFormat="1" ht="37.5">
      <c r="A248" s="202" t="s">
        <v>54</v>
      </c>
      <c r="B248" s="523">
        <f t="shared" si="16"/>
        <v>1.06</v>
      </c>
      <c r="C248" s="511" t="s">
        <v>922</v>
      </c>
      <c r="D248" s="536">
        <v>1.92</v>
      </c>
      <c r="E248" s="510" t="s">
        <v>46</v>
      </c>
      <c r="F248" s="541"/>
      <c r="G248" s="507">
        <f t="shared" si="17"/>
        <v>0</v>
      </c>
      <c r="H248" s="542"/>
      <c r="I248" s="543"/>
      <c r="J248" s="543"/>
      <c r="K248" s="196"/>
      <c r="L248" s="196"/>
    </row>
    <row r="249" spans="1:12" s="207" customFormat="1" ht="37.5">
      <c r="A249" s="202" t="s">
        <v>54</v>
      </c>
      <c r="B249" s="523">
        <f t="shared" si="16"/>
        <v>1.07</v>
      </c>
      <c r="C249" s="511" t="s">
        <v>95</v>
      </c>
      <c r="D249" s="536">
        <v>10.848000000000001</v>
      </c>
      <c r="E249" s="510" t="s">
        <v>46</v>
      </c>
      <c r="F249" s="541"/>
      <c r="G249" s="507">
        <f t="shared" si="17"/>
        <v>0</v>
      </c>
      <c r="H249" s="542"/>
      <c r="I249" s="543"/>
      <c r="J249" s="543"/>
      <c r="K249" s="196"/>
      <c r="L249" s="196"/>
    </row>
    <row r="250" spans="1:12" s="207" customFormat="1" ht="37.5">
      <c r="A250" s="202" t="s">
        <v>54</v>
      </c>
      <c r="B250" s="523">
        <f t="shared" si="16"/>
        <v>1.08</v>
      </c>
      <c r="C250" s="511" t="s">
        <v>921</v>
      </c>
      <c r="D250" s="536">
        <v>5.3784000000000001</v>
      </c>
      <c r="E250" s="510" t="s">
        <v>46</v>
      </c>
      <c r="F250" s="541"/>
      <c r="G250" s="507">
        <f t="shared" si="17"/>
        <v>0</v>
      </c>
      <c r="H250" s="542"/>
      <c r="I250" s="543"/>
      <c r="J250" s="543"/>
      <c r="K250" s="196"/>
      <c r="L250" s="196"/>
    </row>
    <row r="251" spans="1:12" s="207" customFormat="1" ht="37.5">
      <c r="A251" s="202" t="s">
        <v>54</v>
      </c>
      <c r="B251" s="523">
        <f t="shared" si="16"/>
        <v>1.0900000000000001</v>
      </c>
      <c r="C251" s="511" t="s">
        <v>920</v>
      </c>
      <c r="D251" s="536">
        <v>12.768000000000001</v>
      </c>
      <c r="E251" s="510" t="s">
        <v>46</v>
      </c>
      <c r="F251" s="541"/>
      <c r="G251" s="507">
        <f t="shared" si="17"/>
        <v>0</v>
      </c>
      <c r="H251" s="542"/>
      <c r="I251" s="543"/>
      <c r="J251" s="543"/>
      <c r="K251" s="206"/>
      <c r="L251" s="206"/>
    </row>
    <row r="252" spans="1:12" s="207" customFormat="1" ht="37.5">
      <c r="A252" s="202" t="s">
        <v>54</v>
      </c>
      <c r="B252" s="523">
        <f t="shared" si="16"/>
        <v>1.1000000000000001</v>
      </c>
      <c r="C252" s="511" t="s">
        <v>919</v>
      </c>
      <c r="D252" s="536">
        <v>12.768000000000001</v>
      </c>
      <c r="E252" s="510" t="s">
        <v>46</v>
      </c>
      <c r="F252" s="541"/>
      <c r="G252" s="507">
        <f t="shared" si="17"/>
        <v>0</v>
      </c>
      <c r="H252" s="542"/>
      <c r="I252" s="543"/>
      <c r="J252" s="543"/>
      <c r="K252" s="206"/>
      <c r="L252" s="206"/>
    </row>
    <row r="253" spans="1:12" s="207" customFormat="1" ht="37.5">
      <c r="A253" s="202" t="s">
        <v>54</v>
      </c>
      <c r="B253" s="523">
        <f t="shared" si="16"/>
        <v>1.1100000000000001</v>
      </c>
      <c r="C253" s="511" t="s">
        <v>918</v>
      </c>
      <c r="D253" s="536">
        <v>5.3784000000000001</v>
      </c>
      <c r="E253" s="510" t="s">
        <v>46</v>
      </c>
      <c r="F253" s="541"/>
      <c r="G253" s="507">
        <f t="shared" si="17"/>
        <v>0</v>
      </c>
      <c r="H253" s="542"/>
      <c r="I253" s="543"/>
      <c r="J253" s="543"/>
    </row>
    <row r="254" spans="1:12" s="207" customFormat="1" ht="37.5">
      <c r="A254" s="202" t="s">
        <v>54</v>
      </c>
      <c r="B254" s="523">
        <f t="shared" si="16"/>
        <v>1.1200000000000001</v>
      </c>
      <c r="C254" s="511" t="s">
        <v>917</v>
      </c>
      <c r="D254" s="536">
        <v>5.3784000000000001</v>
      </c>
      <c r="E254" s="510" t="s">
        <v>46</v>
      </c>
      <c r="F254" s="541"/>
      <c r="G254" s="507">
        <f t="shared" si="17"/>
        <v>0</v>
      </c>
      <c r="H254" s="542"/>
      <c r="I254" s="543"/>
      <c r="J254" s="543"/>
    </row>
    <row r="255" spans="1:12" s="207" customFormat="1" ht="37.5">
      <c r="A255" s="202" t="s">
        <v>54</v>
      </c>
      <c r="B255" s="523">
        <f t="shared" si="16"/>
        <v>1.1300000000000001</v>
      </c>
      <c r="C255" s="511" t="s">
        <v>916</v>
      </c>
      <c r="D255" s="536">
        <v>5.3784000000000001</v>
      </c>
      <c r="E255" s="510" t="s">
        <v>46</v>
      </c>
      <c r="F255" s="541"/>
      <c r="G255" s="507">
        <f t="shared" si="17"/>
        <v>0</v>
      </c>
      <c r="H255" s="542"/>
      <c r="I255" s="543"/>
      <c r="J255" s="543"/>
    </row>
    <row r="256" spans="1:12" s="207" customFormat="1" ht="37.5">
      <c r="A256" s="202" t="s">
        <v>54</v>
      </c>
      <c r="B256" s="523">
        <f t="shared" si="16"/>
        <v>1.1400000000000001</v>
      </c>
      <c r="C256" s="511" t="s">
        <v>915</v>
      </c>
      <c r="D256" s="536">
        <v>5.3784000000000001</v>
      </c>
      <c r="E256" s="510" t="s">
        <v>46</v>
      </c>
      <c r="F256" s="541"/>
      <c r="G256" s="507">
        <f t="shared" si="17"/>
        <v>0</v>
      </c>
      <c r="H256" s="542"/>
      <c r="I256" s="543"/>
      <c r="J256" s="543"/>
    </row>
    <row r="257" spans="1:10" s="207" customFormat="1" ht="37.5">
      <c r="A257" s="202" t="s">
        <v>54</v>
      </c>
      <c r="B257" s="523">
        <f t="shared" si="16"/>
        <v>1.1500000000000001</v>
      </c>
      <c r="C257" s="511" t="s">
        <v>914</v>
      </c>
      <c r="D257" s="536">
        <v>5.3784000000000001</v>
      </c>
      <c r="E257" s="510" t="s">
        <v>46</v>
      </c>
      <c r="F257" s="541"/>
      <c r="G257" s="507">
        <f t="shared" si="17"/>
        <v>0</v>
      </c>
      <c r="H257" s="542"/>
      <c r="I257" s="543"/>
      <c r="J257" s="543"/>
    </row>
    <row r="258" spans="1:10" s="207" customFormat="1" ht="37.5">
      <c r="A258" s="202" t="s">
        <v>54</v>
      </c>
      <c r="B258" s="523">
        <f t="shared" si="16"/>
        <v>1.1600000000000001</v>
      </c>
      <c r="C258" s="511" t="s">
        <v>913</v>
      </c>
      <c r="D258" s="536">
        <v>3.012</v>
      </c>
      <c r="E258" s="510" t="s">
        <v>46</v>
      </c>
      <c r="F258" s="541"/>
      <c r="G258" s="507">
        <f t="shared" si="17"/>
        <v>0</v>
      </c>
      <c r="H258" s="542"/>
      <c r="I258" s="543"/>
      <c r="J258" s="543"/>
    </row>
    <row r="259" spans="1:10" s="207" customFormat="1" ht="37.5">
      <c r="A259" s="202" t="s">
        <v>54</v>
      </c>
      <c r="B259" s="523">
        <f t="shared" si="16"/>
        <v>1.1700000000000002</v>
      </c>
      <c r="C259" s="511" t="s">
        <v>912</v>
      </c>
      <c r="D259" s="536">
        <v>3.012</v>
      </c>
      <c r="E259" s="510" t="s">
        <v>46</v>
      </c>
      <c r="F259" s="541"/>
      <c r="G259" s="507">
        <f t="shared" si="17"/>
        <v>0</v>
      </c>
      <c r="H259" s="542"/>
      <c r="I259" s="543"/>
      <c r="J259" s="543"/>
    </row>
    <row r="260" spans="1:10" s="207" customFormat="1" ht="37.5">
      <c r="A260" s="202" t="s">
        <v>54</v>
      </c>
      <c r="B260" s="523">
        <f t="shared" si="16"/>
        <v>1.1800000000000002</v>
      </c>
      <c r="C260" s="511" t="s">
        <v>911</v>
      </c>
      <c r="D260" s="536">
        <v>5.3784000000000001</v>
      </c>
      <c r="E260" s="510" t="s">
        <v>46</v>
      </c>
      <c r="F260" s="541"/>
      <c r="G260" s="507">
        <f t="shared" si="17"/>
        <v>0</v>
      </c>
      <c r="H260" s="542"/>
      <c r="I260" s="543"/>
      <c r="J260" s="543"/>
    </row>
    <row r="261" spans="1:10" s="207" customFormat="1" ht="37.5">
      <c r="A261" s="202" t="s">
        <v>54</v>
      </c>
      <c r="B261" s="523">
        <f t="shared" si="16"/>
        <v>1.1900000000000002</v>
      </c>
      <c r="C261" s="511" t="s">
        <v>910</v>
      </c>
      <c r="D261" s="536">
        <v>5.3784000000000001</v>
      </c>
      <c r="E261" s="510" t="s">
        <v>46</v>
      </c>
      <c r="F261" s="541"/>
      <c r="G261" s="507">
        <f t="shared" si="17"/>
        <v>0</v>
      </c>
      <c r="H261" s="542"/>
      <c r="I261" s="543"/>
      <c r="J261" s="543"/>
    </row>
    <row r="262" spans="1:10" s="207" customFormat="1" ht="37.5">
      <c r="A262" s="202" t="s">
        <v>54</v>
      </c>
      <c r="B262" s="523">
        <f t="shared" si="16"/>
        <v>1.2000000000000002</v>
      </c>
      <c r="C262" s="511" t="s">
        <v>909</v>
      </c>
      <c r="D262" s="536">
        <v>5.3784000000000001</v>
      </c>
      <c r="E262" s="510" t="s">
        <v>46</v>
      </c>
      <c r="F262" s="541"/>
      <c r="G262" s="507">
        <f t="shared" si="17"/>
        <v>0</v>
      </c>
      <c r="H262" s="542"/>
      <c r="I262" s="543"/>
      <c r="J262" s="543"/>
    </row>
    <row r="263" spans="1:10" s="207" customFormat="1" ht="37.5">
      <c r="A263" s="202" t="s">
        <v>54</v>
      </c>
      <c r="B263" s="523">
        <f t="shared" si="16"/>
        <v>1.2100000000000002</v>
      </c>
      <c r="C263" s="511" t="s">
        <v>908</v>
      </c>
      <c r="D263" s="536">
        <v>5.3784000000000001</v>
      </c>
      <c r="E263" s="510" t="s">
        <v>46</v>
      </c>
      <c r="F263" s="541"/>
      <c r="G263" s="507">
        <f t="shared" si="17"/>
        <v>0</v>
      </c>
      <c r="H263" s="542"/>
      <c r="I263" s="543"/>
      <c r="J263" s="543"/>
    </row>
    <row r="264" spans="1:10" s="207" customFormat="1" ht="37.5">
      <c r="A264" s="202" t="s">
        <v>54</v>
      </c>
      <c r="B264" s="523">
        <f t="shared" si="16"/>
        <v>1.2200000000000002</v>
      </c>
      <c r="C264" s="511" t="s">
        <v>907</v>
      </c>
      <c r="D264" s="536">
        <v>5.3784000000000001</v>
      </c>
      <c r="E264" s="510" t="s">
        <v>46</v>
      </c>
      <c r="F264" s="541"/>
      <c r="G264" s="507">
        <f t="shared" si="17"/>
        <v>0</v>
      </c>
      <c r="H264" s="542"/>
      <c r="I264" s="543"/>
      <c r="J264" s="543"/>
    </row>
    <row r="265" spans="1:10" s="207" customFormat="1" ht="37.5">
      <c r="A265" s="202" t="s">
        <v>54</v>
      </c>
      <c r="B265" s="523">
        <f t="shared" si="16"/>
        <v>1.2300000000000002</v>
      </c>
      <c r="C265" s="511" t="s">
        <v>906</v>
      </c>
      <c r="D265" s="536">
        <v>5.3784000000000001</v>
      </c>
      <c r="E265" s="510" t="s">
        <v>46</v>
      </c>
      <c r="F265" s="541"/>
      <c r="G265" s="507">
        <f t="shared" si="17"/>
        <v>0</v>
      </c>
      <c r="H265" s="542"/>
      <c r="I265" s="543"/>
      <c r="J265" s="543"/>
    </row>
    <row r="266" spans="1:10" s="207" customFormat="1" ht="37.5">
      <c r="A266" s="202" t="s">
        <v>54</v>
      </c>
      <c r="B266" s="523">
        <f t="shared" si="16"/>
        <v>1.2400000000000002</v>
      </c>
      <c r="C266" s="511" t="s">
        <v>905</v>
      </c>
      <c r="D266" s="536">
        <v>5.3784000000000001</v>
      </c>
      <c r="E266" s="510" t="s">
        <v>46</v>
      </c>
      <c r="F266" s="541"/>
      <c r="G266" s="507">
        <f t="shared" si="17"/>
        <v>0</v>
      </c>
      <c r="H266" s="542"/>
      <c r="I266" s="543"/>
      <c r="J266" s="543"/>
    </row>
    <row r="267" spans="1:10" s="207" customFormat="1" ht="37.5">
      <c r="A267" s="202" t="s">
        <v>54</v>
      </c>
      <c r="B267" s="523">
        <f t="shared" si="16"/>
        <v>1.2500000000000002</v>
      </c>
      <c r="C267" s="511" t="s">
        <v>904</v>
      </c>
      <c r="D267" s="536">
        <v>5.3784000000000001</v>
      </c>
      <c r="E267" s="510" t="s">
        <v>46</v>
      </c>
      <c r="F267" s="541"/>
      <c r="G267" s="507">
        <f t="shared" si="17"/>
        <v>0</v>
      </c>
      <c r="H267" s="542"/>
      <c r="I267" s="543"/>
      <c r="J267" s="543"/>
    </row>
    <row r="268" spans="1:10" s="207" customFormat="1" ht="37.5">
      <c r="A268" s="202" t="s">
        <v>54</v>
      </c>
      <c r="B268" s="523">
        <f t="shared" si="16"/>
        <v>1.2600000000000002</v>
      </c>
      <c r="C268" s="511" t="s">
        <v>903</v>
      </c>
      <c r="D268" s="536">
        <v>3.1415999999999999</v>
      </c>
      <c r="E268" s="510" t="s">
        <v>46</v>
      </c>
      <c r="F268" s="541"/>
      <c r="G268" s="507">
        <f t="shared" si="17"/>
        <v>0</v>
      </c>
      <c r="H268" s="542"/>
      <c r="I268" s="543"/>
      <c r="J268" s="543"/>
    </row>
    <row r="269" spans="1:10" s="207" customFormat="1" ht="37.5">
      <c r="A269" s="202" t="s">
        <v>54</v>
      </c>
      <c r="B269" s="523">
        <f t="shared" si="16"/>
        <v>1.2700000000000002</v>
      </c>
      <c r="C269" s="511" t="s">
        <v>902</v>
      </c>
      <c r="D269" s="536">
        <v>3.1415999999999999</v>
      </c>
      <c r="E269" s="510" t="s">
        <v>46</v>
      </c>
      <c r="F269" s="541"/>
      <c r="G269" s="507">
        <f t="shared" si="17"/>
        <v>0</v>
      </c>
      <c r="H269" s="542"/>
      <c r="I269" s="543"/>
      <c r="J269" s="543"/>
    </row>
    <row r="270" spans="1:10" s="207" customFormat="1" ht="37.5">
      <c r="A270" s="202" t="s">
        <v>54</v>
      </c>
      <c r="B270" s="523">
        <f t="shared" si="16"/>
        <v>1.2800000000000002</v>
      </c>
      <c r="C270" s="511" t="s">
        <v>901</v>
      </c>
      <c r="D270" s="536">
        <v>7.08</v>
      </c>
      <c r="E270" s="510" t="s">
        <v>46</v>
      </c>
      <c r="F270" s="541"/>
      <c r="G270" s="507">
        <f t="shared" si="17"/>
        <v>0</v>
      </c>
      <c r="H270" s="542"/>
      <c r="I270" s="543"/>
      <c r="J270" s="543"/>
    </row>
    <row r="271" spans="1:10" s="207" customFormat="1" ht="37.5">
      <c r="A271" s="202" t="s">
        <v>54</v>
      </c>
      <c r="B271" s="523">
        <f t="shared" si="16"/>
        <v>1.2900000000000003</v>
      </c>
      <c r="C271" s="511" t="s">
        <v>900</v>
      </c>
      <c r="D271" s="536">
        <v>7.08</v>
      </c>
      <c r="E271" s="510" t="s">
        <v>46</v>
      </c>
      <c r="F271" s="541"/>
      <c r="G271" s="507">
        <f t="shared" si="17"/>
        <v>0</v>
      </c>
      <c r="H271" s="542"/>
      <c r="I271" s="543"/>
      <c r="J271" s="543"/>
    </row>
    <row r="272" spans="1:10" s="207" customFormat="1" ht="37.5">
      <c r="A272" s="202" t="s">
        <v>54</v>
      </c>
      <c r="B272" s="523">
        <f t="shared" si="16"/>
        <v>1.3000000000000003</v>
      </c>
      <c r="C272" s="511" t="s">
        <v>899</v>
      </c>
      <c r="D272" s="536">
        <v>7.8431999999999995</v>
      </c>
      <c r="E272" s="510" t="s">
        <v>46</v>
      </c>
      <c r="F272" s="541"/>
      <c r="G272" s="507">
        <f t="shared" si="17"/>
        <v>0</v>
      </c>
      <c r="H272" s="542"/>
      <c r="I272" s="543"/>
      <c r="J272" s="543"/>
    </row>
    <row r="273" spans="1:12" s="207" customFormat="1" ht="37.5">
      <c r="A273" s="202" t="s">
        <v>54</v>
      </c>
      <c r="B273" s="523">
        <f t="shared" si="16"/>
        <v>1.3100000000000003</v>
      </c>
      <c r="C273" s="511" t="s">
        <v>898</v>
      </c>
      <c r="D273" s="536">
        <v>7.8431999999999995</v>
      </c>
      <c r="E273" s="510" t="s">
        <v>46</v>
      </c>
      <c r="F273" s="541"/>
      <c r="G273" s="507">
        <f t="shared" si="17"/>
        <v>0</v>
      </c>
      <c r="H273" s="542"/>
      <c r="I273" s="543"/>
      <c r="J273" s="543"/>
    </row>
    <row r="274" spans="1:12" s="207" customFormat="1" ht="37.5">
      <c r="A274" s="202" t="s">
        <v>54</v>
      </c>
      <c r="B274" s="523">
        <f t="shared" si="16"/>
        <v>1.3200000000000003</v>
      </c>
      <c r="C274" s="511" t="s">
        <v>897</v>
      </c>
      <c r="D274" s="536">
        <v>7.8431999999999995</v>
      </c>
      <c r="E274" s="510" t="s">
        <v>46</v>
      </c>
      <c r="F274" s="541"/>
      <c r="G274" s="507">
        <f t="shared" si="17"/>
        <v>0</v>
      </c>
      <c r="H274" s="542"/>
      <c r="I274" s="543"/>
      <c r="J274" s="543"/>
    </row>
    <row r="275" spans="1:12" s="207" customFormat="1" ht="37.5">
      <c r="A275" s="202" t="s">
        <v>54</v>
      </c>
      <c r="B275" s="523">
        <f t="shared" si="16"/>
        <v>1.3300000000000003</v>
      </c>
      <c r="C275" s="511" t="s">
        <v>896</v>
      </c>
      <c r="D275" s="536">
        <v>7.8431999999999995</v>
      </c>
      <c r="E275" s="510" t="s">
        <v>46</v>
      </c>
      <c r="F275" s="541"/>
      <c r="G275" s="507">
        <f t="shared" ref="G275:G306" si="18">ROUND(F275*D275,2)</f>
        <v>0</v>
      </c>
      <c r="H275" s="542"/>
      <c r="I275" s="543"/>
      <c r="J275" s="543"/>
    </row>
    <row r="276" spans="1:12" s="207" customFormat="1" ht="37.5">
      <c r="A276" s="202" t="s">
        <v>54</v>
      </c>
      <c r="B276" s="523">
        <f t="shared" si="16"/>
        <v>1.3400000000000003</v>
      </c>
      <c r="C276" s="511" t="s">
        <v>895</v>
      </c>
      <c r="D276" s="536">
        <v>6.1631999999999998</v>
      </c>
      <c r="E276" s="510" t="s">
        <v>46</v>
      </c>
      <c r="F276" s="541"/>
      <c r="G276" s="507">
        <f t="shared" si="18"/>
        <v>0</v>
      </c>
      <c r="H276" s="542"/>
      <c r="I276" s="543"/>
      <c r="J276" s="543"/>
    </row>
    <row r="277" spans="1:12" s="207" customFormat="1" ht="37.5">
      <c r="A277" s="202" t="s">
        <v>54</v>
      </c>
      <c r="B277" s="523">
        <f t="shared" si="16"/>
        <v>1.3500000000000003</v>
      </c>
      <c r="C277" s="511" t="s">
        <v>894</v>
      </c>
      <c r="D277" s="536">
        <v>6.1631999999999998</v>
      </c>
      <c r="E277" s="510" t="s">
        <v>46</v>
      </c>
      <c r="F277" s="541"/>
      <c r="G277" s="507">
        <f t="shared" si="18"/>
        <v>0</v>
      </c>
      <c r="H277" s="542"/>
      <c r="I277" s="543"/>
      <c r="J277" s="543"/>
    </row>
    <row r="278" spans="1:12" s="206" customFormat="1">
      <c r="A278" s="202" t="s">
        <v>54</v>
      </c>
      <c r="B278" s="523">
        <f t="shared" si="16"/>
        <v>1.3600000000000003</v>
      </c>
      <c r="C278" s="511" t="s">
        <v>124</v>
      </c>
      <c r="D278" s="536">
        <v>1939.6637880000001</v>
      </c>
      <c r="E278" s="510" t="s">
        <v>36</v>
      </c>
      <c r="F278" s="541"/>
      <c r="G278" s="507">
        <f t="shared" si="18"/>
        <v>0</v>
      </c>
      <c r="H278" s="538"/>
      <c r="I278" s="540"/>
      <c r="J278" s="540"/>
      <c r="K278" s="207"/>
      <c r="L278" s="207"/>
    </row>
    <row r="279" spans="1:12" s="206" customFormat="1">
      <c r="A279" s="202" t="s">
        <v>54</v>
      </c>
      <c r="B279" s="523">
        <f t="shared" si="16"/>
        <v>1.3700000000000003</v>
      </c>
      <c r="C279" s="511" t="s">
        <v>125</v>
      </c>
      <c r="D279" s="536">
        <v>869.56000000000006</v>
      </c>
      <c r="E279" s="510" t="s">
        <v>65</v>
      </c>
      <c r="F279" s="541"/>
      <c r="G279" s="507">
        <f t="shared" si="18"/>
        <v>0</v>
      </c>
      <c r="H279" s="538"/>
      <c r="I279" s="540"/>
      <c r="J279" s="540"/>
      <c r="K279" s="207"/>
      <c r="L279" s="207"/>
    </row>
    <row r="280" spans="1:12">
      <c r="A280" s="202" t="s">
        <v>54</v>
      </c>
      <c r="B280" s="523">
        <f t="shared" si="16"/>
        <v>1.3800000000000003</v>
      </c>
      <c r="C280" s="502" t="s">
        <v>893</v>
      </c>
      <c r="D280" s="536">
        <v>7.9629000000000012</v>
      </c>
      <c r="E280" s="501" t="s">
        <v>46</v>
      </c>
      <c r="F280" s="544"/>
      <c r="G280" s="507">
        <f t="shared" si="18"/>
        <v>0</v>
      </c>
      <c r="H280" s="525"/>
      <c r="I280" s="205"/>
      <c r="K280" s="207"/>
      <c r="L280" s="207"/>
    </row>
    <row r="281" spans="1:12">
      <c r="A281" s="202" t="s">
        <v>54</v>
      </c>
      <c r="B281" s="523">
        <f t="shared" si="16"/>
        <v>1.3900000000000003</v>
      </c>
      <c r="C281" s="502" t="s">
        <v>47</v>
      </c>
      <c r="D281" s="536">
        <v>12.358499999999999</v>
      </c>
      <c r="E281" s="501" t="s">
        <v>46</v>
      </c>
      <c r="F281" s="544"/>
      <c r="G281" s="507">
        <f t="shared" si="18"/>
        <v>0</v>
      </c>
      <c r="H281" s="525"/>
      <c r="I281" s="205"/>
      <c r="K281" s="207"/>
      <c r="L281" s="207"/>
    </row>
    <row r="282" spans="1:12">
      <c r="A282" s="202" t="s">
        <v>54</v>
      </c>
      <c r="B282" s="547"/>
      <c r="C282" s="502"/>
      <c r="D282" s="519"/>
      <c r="E282" s="501"/>
      <c r="F282" s="507"/>
      <c r="G282" s="507">
        <f t="shared" si="18"/>
        <v>0</v>
      </c>
      <c r="H282" s="530">
        <f>SUM(G242:G281)</f>
        <v>0</v>
      </c>
      <c r="I282" s="205"/>
      <c r="K282" s="207"/>
      <c r="L282" s="207"/>
    </row>
    <row r="283" spans="1:12">
      <c r="A283" s="202" t="s">
        <v>54</v>
      </c>
      <c r="B283" s="522" t="s">
        <v>791</v>
      </c>
      <c r="C283" s="518" t="s">
        <v>49</v>
      </c>
      <c r="D283" s="519"/>
      <c r="E283" s="501"/>
      <c r="F283" s="507"/>
      <c r="G283" s="507">
        <f t="shared" si="18"/>
        <v>0</v>
      </c>
      <c r="H283" s="530"/>
      <c r="I283" s="205"/>
      <c r="K283" s="207">
        <f>+K282+L282</f>
        <v>0</v>
      </c>
      <c r="L283" s="207">
        <f>+L282</f>
        <v>0</v>
      </c>
    </row>
    <row r="284" spans="1:12">
      <c r="A284" s="202" t="s">
        <v>54</v>
      </c>
      <c r="B284" s="523">
        <f>+B283+0.01</f>
        <v>2.0099999999999998</v>
      </c>
      <c r="C284" s="502" t="s">
        <v>892</v>
      </c>
      <c r="D284" s="524">
        <v>16.059999999999999</v>
      </c>
      <c r="E284" s="501" t="s">
        <v>36</v>
      </c>
      <c r="F284" s="507"/>
      <c r="G284" s="507">
        <f t="shared" si="18"/>
        <v>0</v>
      </c>
      <c r="H284" s="546"/>
      <c r="I284" s="205"/>
      <c r="K284" s="207">
        <f>+K283+L283</f>
        <v>0</v>
      </c>
      <c r="L284" s="207">
        <f>+L283</f>
        <v>0</v>
      </c>
    </row>
    <row r="285" spans="1:12">
      <c r="A285" s="202" t="s">
        <v>54</v>
      </c>
      <c r="B285" s="523">
        <f>+B284+0.01</f>
        <v>2.0199999999999996</v>
      </c>
      <c r="C285" s="502" t="s">
        <v>879</v>
      </c>
      <c r="D285" s="526">
        <v>1517.87</v>
      </c>
      <c r="E285" s="501" t="s">
        <v>36</v>
      </c>
      <c r="F285" s="507"/>
      <c r="G285" s="507">
        <f t="shared" si="18"/>
        <v>0</v>
      </c>
      <c r="H285" s="546"/>
      <c r="I285" s="205"/>
      <c r="K285" s="207"/>
      <c r="L285" s="207"/>
    </row>
    <row r="286" spans="1:12">
      <c r="A286" s="202" t="s">
        <v>54</v>
      </c>
      <c r="B286" s="523">
        <f>+B285+0.01</f>
        <v>2.0299999999999994</v>
      </c>
      <c r="C286" s="502" t="s">
        <v>891</v>
      </c>
      <c r="D286" s="524">
        <v>13.39</v>
      </c>
      <c r="E286" s="501" t="s">
        <v>36</v>
      </c>
      <c r="F286" s="507"/>
      <c r="G286" s="507">
        <f t="shared" si="18"/>
        <v>0</v>
      </c>
      <c r="H286" s="546"/>
      <c r="I286" s="205"/>
    </row>
    <row r="287" spans="1:12">
      <c r="A287" s="202" t="s">
        <v>54</v>
      </c>
      <c r="B287" s="547"/>
      <c r="C287" s="502"/>
      <c r="D287" s="519"/>
      <c r="E287" s="501"/>
      <c r="F287" s="507"/>
      <c r="G287" s="507">
        <f t="shared" si="18"/>
        <v>0</v>
      </c>
      <c r="H287" s="530">
        <f>SUM(G284:G286)</f>
        <v>0</v>
      </c>
      <c r="I287" s="205"/>
    </row>
    <row r="288" spans="1:12">
      <c r="A288" s="202" t="s">
        <v>54</v>
      </c>
      <c r="B288" s="548">
        <v>3</v>
      </c>
      <c r="C288" s="549" t="s">
        <v>51</v>
      </c>
      <c r="D288" s="519"/>
      <c r="E288" s="501"/>
      <c r="F288" s="507"/>
      <c r="G288" s="507">
        <f t="shared" si="18"/>
        <v>0</v>
      </c>
      <c r="H288" s="530"/>
      <c r="I288" s="205"/>
      <c r="K288" s="207"/>
      <c r="L288" s="207"/>
    </row>
    <row r="289" spans="1:12">
      <c r="A289" s="202" t="s">
        <v>54</v>
      </c>
      <c r="B289" s="523">
        <f t="shared" ref="B289:B294" si="19">+B288+0.01</f>
        <v>3.01</v>
      </c>
      <c r="C289" s="506" t="s">
        <v>52</v>
      </c>
      <c r="D289" s="524">
        <v>1610.09</v>
      </c>
      <c r="E289" s="505" t="s">
        <v>36</v>
      </c>
      <c r="F289" s="544"/>
      <c r="G289" s="507">
        <f t="shared" si="18"/>
        <v>0</v>
      </c>
      <c r="H289" s="546"/>
      <c r="I289" s="205"/>
      <c r="K289" s="206"/>
      <c r="L289" s="206"/>
    </row>
    <row r="290" spans="1:12">
      <c r="A290" s="202" t="s">
        <v>54</v>
      </c>
      <c r="B290" s="523">
        <f t="shared" si="19"/>
        <v>3.0199999999999996</v>
      </c>
      <c r="C290" s="506" t="s">
        <v>53</v>
      </c>
      <c r="D290" s="524">
        <v>825.25</v>
      </c>
      <c r="E290" s="505" t="s">
        <v>36</v>
      </c>
      <c r="F290" s="544"/>
      <c r="G290" s="507">
        <f t="shared" si="18"/>
        <v>0</v>
      </c>
      <c r="H290" s="546"/>
      <c r="I290" s="205"/>
      <c r="K290" s="206"/>
      <c r="L290" s="206"/>
    </row>
    <row r="291" spans="1:12">
      <c r="A291" s="202" t="s">
        <v>54</v>
      </c>
      <c r="B291" s="523">
        <f t="shared" si="19"/>
        <v>3.0299999999999994</v>
      </c>
      <c r="C291" s="506" t="s">
        <v>55</v>
      </c>
      <c r="D291" s="524">
        <v>2773.91</v>
      </c>
      <c r="E291" s="505" t="s">
        <v>36</v>
      </c>
      <c r="F291" s="544"/>
      <c r="G291" s="507">
        <f t="shared" si="18"/>
        <v>0</v>
      </c>
      <c r="H291" s="546"/>
      <c r="I291" s="205"/>
    </row>
    <row r="292" spans="1:12">
      <c r="A292" s="202" t="s">
        <v>54</v>
      </c>
      <c r="B292" s="523">
        <f t="shared" si="19"/>
        <v>3.0399999999999991</v>
      </c>
      <c r="C292" s="506" t="s">
        <v>56</v>
      </c>
      <c r="D292" s="524">
        <v>2375.52</v>
      </c>
      <c r="E292" s="505" t="s">
        <v>57</v>
      </c>
      <c r="F292" s="544"/>
      <c r="G292" s="507">
        <f t="shared" si="18"/>
        <v>0</v>
      </c>
      <c r="H292" s="546"/>
      <c r="I292" s="205"/>
    </row>
    <row r="293" spans="1:12">
      <c r="A293" s="202" t="s">
        <v>54</v>
      </c>
      <c r="B293" s="523">
        <f t="shared" si="19"/>
        <v>3.0499999999999989</v>
      </c>
      <c r="C293" s="506" t="s">
        <v>58</v>
      </c>
      <c r="D293" s="524">
        <v>366.57</v>
      </c>
      <c r="E293" s="505" t="s">
        <v>36</v>
      </c>
      <c r="F293" s="544"/>
      <c r="G293" s="507">
        <f t="shared" si="18"/>
        <v>0</v>
      </c>
      <c r="H293" s="546"/>
      <c r="I293" s="205"/>
    </row>
    <row r="294" spans="1:12">
      <c r="A294" s="202" t="s">
        <v>54</v>
      </c>
      <c r="B294" s="523">
        <f t="shared" si="19"/>
        <v>3.0599999999999987</v>
      </c>
      <c r="C294" s="506" t="s">
        <v>59</v>
      </c>
      <c r="D294" s="524">
        <v>5209.25</v>
      </c>
      <c r="E294" s="505" t="s">
        <v>60</v>
      </c>
      <c r="F294" s="544"/>
      <c r="G294" s="507">
        <f t="shared" si="18"/>
        <v>0</v>
      </c>
      <c r="H294" s="504"/>
      <c r="I294" s="205"/>
    </row>
    <row r="295" spans="1:12">
      <c r="A295" s="202" t="s">
        <v>54</v>
      </c>
      <c r="B295" s="208"/>
      <c r="C295" s="209"/>
      <c r="D295" s="210"/>
      <c r="E295" s="211"/>
      <c r="F295" s="189"/>
      <c r="G295" s="507">
        <f t="shared" si="18"/>
        <v>0</v>
      </c>
      <c r="H295" s="212">
        <f>SUM(G289:G294)</f>
        <v>0</v>
      </c>
      <c r="I295" s="205"/>
    </row>
    <row r="296" spans="1:12">
      <c r="A296" s="202" t="s">
        <v>54</v>
      </c>
      <c r="B296" s="548">
        <v>4</v>
      </c>
      <c r="C296" s="518" t="s">
        <v>62</v>
      </c>
      <c r="D296" s="519"/>
      <c r="E296" s="501"/>
      <c r="F296" s="507"/>
      <c r="G296" s="507">
        <f t="shared" si="18"/>
        <v>0</v>
      </c>
      <c r="H296" s="521"/>
      <c r="I296" s="205"/>
    </row>
    <row r="297" spans="1:12">
      <c r="A297" s="202" t="s">
        <v>54</v>
      </c>
      <c r="B297" s="523">
        <f>+B296+0.01</f>
        <v>4.01</v>
      </c>
      <c r="C297" s="506" t="s">
        <v>63</v>
      </c>
      <c r="D297" s="524">
        <v>2773.91</v>
      </c>
      <c r="E297" s="505" t="s">
        <v>36</v>
      </c>
      <c r="F297" s="544"/>
      <c r="G297" s="507">
        <f t="shared" si="18"/>
        <v>0</v>
      </c>
      <c r="H297" s="525"/>
      <c r="I297" s="205"/>
    </row>
    <row r="298" spans="1:12">
      <c r="A298" s="202" t="s">
        <v>54</v>
      </c>
      <c r="B298" s="523">
        <f>+B297+0.01</f>
        <v>4.0199999999999996</v>
      </c>
      <c r="C298" s="506" t="s">
        <v>64</v>
      </c>
      <c r="D298" s="524">
        <v>1078.52</v>
      </c>
      <c r="E298" s="563" t="s">
        <v>65</v>
      </c>
      <c r="F298" s="544"/>
      <c r="G298" s="507">
        <f t="shared" si="18"/>
        <v>0</v>
      </c>
      <c r="H298" s="525"/>
      <c r="I298" s="205"/>
    </row>
    <row r="299" spans="1:12">
      <c r="A299" s="202" t="s">
        <v>54</v>
      </c>
      <c r="B299" s="523">
        <f>+B298+0.01</f>
        <v>4.0299999999999994</v>
      </c>
      <c r="C299" s="506" t="s">
        <v>66</v>
      </c>
      <c r="D299" s="524">
        <v>2773.91</v>
      </c>
      <c r="E299" s="505" t="s">
        <v>60</v>
      </c>
      <c r="F299" s="544"/>
      <c r="G299" s="507">
        <f t="shared" si="18"/>
        <v>0</v>
      </c>
      <c r="H299" s="525"/>
      <c r="I299" s="205"/>
    </row>
    <row r="300" spans="1:12">
      <c r="A300" s="202" t="s">
        <v>54</v>
      </c>
      <c r="B300" s="523">
        <f>+B299+0.01</f>
        <v>4.0399999999999991</v>
      </c>
      <c r="C300" s="506" t="s">
        <v>126</v>
      </c>
      <c r="D300" s="524">
        <v>106.12</v>
      </c>
      <c r="E300" s="505" t="s">
        <v>60</v>
      </c>
      <c r="F300" s="544"/>
      <c r="G300" s="507">
        <f t="shared" si="18"/>
        <v>0</v>
      </c>
      <c r="H300" s="525"/>
      <c r="I300" s="205"/>
    </row>
    <row r="301" spans="1:12">
      <c r="A301" s="202" t="s">
        <v>54</v>
      </c>
      <c r="B301" s="545"/>
      <c r="C301" s="502"/>
      <c r="D301" s="503"/>
      <c r="E301" s="501"/>
      <c r="F301" s="537"/>
      <c r="G301" s="507">
        <f t="shared" si="18"/>
        <v>0</v>
      </c>
      <c r="H301" s="530">
        <f>SUM(G297:G300)</f>
        <v>0</v>
      </c>
      <c r="I301" s="205"/>
    </row>
    <row r="302" spans="1:12">
      <c r="A302" s="202" t="s">
        <v>54</v>
      </c>
      <c r="B302" s="522" t="s">
        <v>802</v>
      </c>
      <c r="C302" s="518" t="s">
        <v>67</v>
      </c>
      <c r="D302" s="519"/>
      <c r="E302" s="501"/>
      <c r="F302" s="507"/>
      <c r="G302" s="507">
        <f t="shared" si="18"/>
        <v>0</v>
      </c>
      <c r="H302" s="521"/>
      <c r="I302" s="205"/>
    </row>
    <row r="303" spans="1:12">
      <c r="A303" s="202" t="s">
        <v>54</v>
      </c>
      <c r="B303" s="523">
        <f>+B302+0.01</f>
        <v>5.01</v>
      </c>
      <c r="C303" s="502" t="s">
        <v>68</v>
      </c>
      <c r="D303" s="526">
        <v>179.6</v>
      </c>
      <c r="E303" s="501" t="s">
        <v>57</v>
      </c>
      <c r="F303" s="507"/>
      <c r="G303" s="507">
        <f t="shared" si="18"/>
        <v>0</v>
      </c>
      <c r="H303" s="525"/>
      <c r="I303" s="205"/>
    </row>
    <row r="304" spans="1:12">
      <c r="A304" s="202" t="s">
        <v>54</v>
      </c>
      <c r="B304" s="523">
        <f>+B303+0.01</f>
        <v>5.0199999999999996</v>
      </c>
      <c r="C304" s="502" t="s">
        <v>69</v>
      </c>
      <c r="D304" s="526">
        <v>51.680000000000007</v>
      </c>
      <c r="E304" s="501" t="s">
        <v>57</v>
      </c>
      <c r="F304" s="507"/>
      <c r="G304" s="507">
        <f t="shared" si="18"/>
        <v>0</v>
      </c>
      <c r="H304" s="525"/>
      <c r="I304" s="205"/>
    </row>
    <row r="305" spans="1:12">
      <c r="A305" s="202" t="s">
        <v>54</v>
      </c>
      <c r="B305" s="523">
        <f>+B304+0.01</f>
        <v>5.0299999999999994</v>
      </c>
      <c r="C305" s="502" t="s">
        <v>70</v>
      </c>
      <c r="D305" s="526">
        <v>22.2</v>
      </c>
      <c r="E305" s="501" t="s">
        <v>29</v>
      </c>
      <c r="F305" s="507"/>
      <c r="G305" s="507">
        <f t="shared" si="18"/>
        <v>0</v>
      </c>
      <c r="H305" s="525"/>
      <c r="I305" s="205"/>
    </row>
    <row r="306" spans="1:12">
      <c r="A306" s="202" t="s">
        <v>54</v>
      </c>
      <c r="B306" s="529"/>
      <c r="C306" s="527"/>
      <c r="D306" s="519"/>
      <c r="E306" s="501"/>
      <c r="F306" s="507"/>
      <c r="G306" s="507">
        <f t="shared" si="18"/>
        <v>0</v>
      </c>
      <c r="H306" s="530">
        <f>SUM(G303:G305)</f>
        <v>0</v>
      </c>
      <c r="I306" s="205"/>
    </row>
    <row r="307" spans="1:12">
      <c r="A307" s="202" t="s">
        <v>54</v>
      </c>
      <c r="B307" s="522" t="s">
        <v>803</v>
      </c>
      <c r="C307" s="552" t="s">
        <v>71</v>
      </c>
      <c r="D307" s="519"/>
      <c r="E307" s="553"/>
      <c r="F307" s="507"/>
      <c r="G307" s="507">
        <f t="shared" ref="G307:G338" si="20">ROUND(F307*D307,2)</f>
        <v>0</v>
      </c>
      <c r="H307" s="521"/>
      <c r="I307" s="205"/>
    </row>
    <row r="308" spans="1:12">
      <c r="A308" s="202" t="s">
        <v>54</v>
      </c>
      <c r="B308" s="523">
        <f>+B307+0.01</f>
        <v>6.01</v>
      </c>
      <c r="C308" s="554" t="s">
        <v>890</v>
      </c>
      <c r="D308" s="526">
        <v>159.96</v>
      </c>
      <c r="E308" s="553" t="s">
        <v>36</v>
      </c>
      <c r="F308" s="544"/>
      <c r="G308" s="507">
        <f t="shared" si="20"/>
        <v>0</v>
      </c>
      <c r="H308" s="555"/>
      <c r="I308" s="205"/>
    </row>
    <row r="309" spans="1:12">
      <c r="A309" s="202" t="s">
        <v>54</v>
      </c>
      <c r="B309" s="529"/>
      <c r="C309" s="519"/>
      <c r="D309" s="519"/>
      <c r="E309" s="553"/>
      <c r="F309" s="507"/>
      <c r="G309" s="507">
        <f t="shared" si="20"/>
        <v>0</v>
      </c>
      <c r="H309" s="530">
        <f>SUM(G307:G308)</f>
        <v>0</v>
      </c>
      <c r="I309" s="205"/>
    </row>
    <row r="310" spans="1:12" s="214" customFormat="1">
      <c r="A310" s="202" t="s">
        <v>54</v>
      </c>
      <c r="B310" s="522" t="s">
        <v>794</v>
      </c>
      <c r="C310" s="556" t="s">
        <v>72</v>
      </c>
      <c r="D310" s="519"/>
      <c r="E310" s="501"/>
      <c r="F310" s="507"/>
      <c r="G310" s="507">
        <f t="shared" si="20"/>
        <v>0</v>
      </c>
      <c r="H310" s="521"/>
      <c r="I310" s="213"/>
      <c r="K310" s="196"/>
      <c r="L310" s="196"/>
    </row>
    <row r="311" spans="1:12" s="214" customFormat="1">
      <c r="A311" s="202" t="s">
        <v>54</v>
      </c>
      <c r="B311" s="523">
        <f>+B310+0.01</f>
        <v>7.01</v>
      </c>
      <c r="C311" s="532" t="s">
        <v>73</v>
      </c>
      <c r="D311" s="526">
        <v>2773.91</v>
      </c>
      <c r="E311" s="501" t="s">
        <v>36</v>
      </c>
      <c r="F311" s="544"/>
      <c r="G311" s="507">
        <f t="shared" si="20"/>
        <v>0</v>
      </c>
      <c r="H311" s="525"/>
      <c r="I311" s="213"/>
      <c r="K311" s="196"/>
      <c r="L311" s="196"/>
    </row>
    <row r="312" spans="1:12" s="214" customFormat="1">
      <c r="A312" s="202" t="s">
        <v>54</v>
      </c>
      <c r="B312" s="523">
        <f>+B311+0.01</f>
        <v>7.02</v>
      </c>
      <c r="C312" s="532" t="s">
        <v>878</v>
      </c>
      <c r="D312" s="526">
        <v>2801.9100000000003</v>
      </c>
      <c r="E312" s="501" t="s">
        <v>36</v>
      </c>
      <c r="F312" s="544"/>
      <c r="G312" s="507">
        <f t="shared" si="20"/>
        <v>0</v>
      </c>
      <c r="H312" s="525"/>
      <c r="I312" s="213"/>
      <c r="K312" s="196"/>
      <c r="L312" s="196"/>
    </row>
    <row r="313" spans="1:12" s="214" customFormat="1">
      <c r="A313" s="202" t="s">
        <v>54</v>
      </c>
      <c r="B313" s="529"/>
      <c r="C313" s="557"/>
      <c r="D313" s="519"/>
      <c r="E313" s="501"/>
      <c r="F313" s="507"/>
      <c r="G313" s="507">
        <f t="shared" si="20"/>
        <v>0</v>
      </c>
      <c r="H313" s="558">
        <f>SUM(G311:G312)</f>
        <v>0</v>
      </c>
      <c r="I313" s="213"/>
      <c r="K313" s="196"/>
      <c r="L313" s="196"/>
    </row>
    <row r="314" spans="1:12">
      <c r="A314" s="202" t="s">
        <v>54</v>
      </c>
      <c r="B314" s="522" t="s">
        <v>795</v>
      </c>
      <c r="C314" s="533" t="s">
        <v>74</v>
      </c>
      <c r="D314" s="519"/>
      <c r="E314" s="501"/>
      <c r="F314" s="507"/>
      <c r="G314" s="507">
        <f t="shared" si="20"/>
        <v>0</v>
      </c>
      <c r="H314" s="521"/>
      <c r="I314" s="205"/>
    </row>
    <row r="315" spans="1:12">
      <c r="A315" s="202" t="s">
        <v>54</v>
      </c>
      <c r="B315" s="523">
        <f>+B314+0.01</f>
        <v>8.01</v>
      </c>
      <c r="C315" s="509" t="s">
        <v>75</v>
      </c>
      <c r="D315" s="566">
        <v>327</v>
      </c>
      <c r="E315" s="501" t="s">
        <v>36</v>
      </c>
      <c r="F315" s="544"/>
      <c r="G315" s="507">
        <f t="shared" si="20"/>
        <v>0</v>
      </c>
      <c r="H315" s="508"/>
      <c r="I315" s="205"/>
    </row>
    <row r="316" spans="1:12">
      <c r="A316" s="202" t="s">
        <v>54</v>
      </c>
      <c r="B316" s="529"/>
      <c r="C316" s="534"/>
      <c r="D316" s="519"/>
      <c r="E316" s="551"/>
      <c r="F316" s="507"/>
      <c r="G316" s="507">
        <f t="shared" si="20"/>
        <v>0</v>
      </c>
      <c r="H316" s="558">
        <f>SUM(G314:G315)</f>
        <v>0</v>
      </c>
      <c r="I316" s="205"/>
      <c r="K316" s="214"/>
      <c r="L316" s="214"/>
    </row>
    <row r="317" spans="1:12">
      <c r="A317" s="202" t="s">
        <v>54</v>
      </c>
      <c r="B317" s="522" t="s">
        <v>796</v>
      </c>
      <c r="C317" s="533" t="s">
        <v>76</v>
      </c>
      <c r="D317" s="210"/>
      <c r="E317" s="211"/>
      <c r="F317" s="189"/>
      <c r="G317" s="507">
        <f t="shared" si="20"/>
        <v>0</v>
      </c>
      <c r="H317" s="215"/>
      <c r="I317" s="205"/>
      <c r="K317" s="214"/>
      <c r="L317" s="214"/>
    </row>
    <row r="318" spans="1:12">
      <c r="A318" s="202" t="s">
        <v>54</v>
      </c>
      <c r="B318" s="523">
        <f>+B317+0.01</f>
        <v>9.01</v>
      </c>
      <c r="C318" s="216" t="s">
        <v>889</v>
      </c>
      <c r="D318" s="566">
        <v>23</v>
      </c>
      <c r="E318" s="217" t="s">
        <v>77</v>
      </c>
      <c r="F318" s="544"/>
      <c r="G318" s="507">
        <f t="shared" si="20"/>
        <v>0</v>
      </c>
      <c r="H318" s="218"/>
      <c r="I318" s="205"/>
      <c r="K318" s="214"/>
      <c r="L318" s="214"/>
    </row>
    <row r="319" spans="1:12">
      <c r="A319" s="202" t="s">
        <v>54</v>
      </c>
      <c r="B319" s="523">
        <f>+B318+0.01</f>
        <v>9.02</v>
      </c>
      <c r="C319" s="216" t="s">
        <v>888</v>
      </c>
      <c r="D319" s="566">
        <v>2</v>
      </c>
      <c r="E319" s="217" t="s">
        <v>77</v>
      </c>
      <c r="F319" s="544"/>
      <c r="G319" s="507">
        <f t="shared" si="20"/>
        <v>0</v>
      </c>
      <c r="H319" s="218"/>
      <c r="I319" s="205"/>
      <c r="K319" s="214"/>
      <c r="L319" s="214"/>
    </row>
    <row r="320" spans="1:12">
      <c r="A320" s="202" t="s">
        <v>54</v>
      </c>
      <c r="B320" s="523">
        <f>+B319+0.01</f>
        <v>9.0299999999999994</v>
      </c>
      <c r="C320" s="216" t="s">
        <v>877</v>
      </c>
      <c r="D320" s="566">
        <v>6</v>
      </c>
      <c r="E320" s="217" t="s">
        <v>77</v>
      </c>
      <c r="F320" s="544"/>
      <c r="G320" s="507">
        <f t="shared" si="20"/>
        <v>0</v>
      </c>
      <c r="H320" s="218"/>
      <c r="I320" s="205"/>
      <c r="K320" s="214"/>
      <c r="L320" s="214"/>
    </row>
    <row r="321" spans="1:10" ht="37.5">
      <c r="A321" s="202" t="s">
        <v>54</v>
      </c>
      <c r="B321" s="523">
        <f>+B320+0.01</f>
        <v>9.0399999999999991</v>
      </c>
      <c r="C321" s="216" t="s">
        <v>887</v>
      </c>
      <c r="D321" s="566">
        <v>3</v>
      </c>
      <c r="E321" s="217" t="s">
        <v>77</v>
      </c>
      <c r="F321" s="544"/>
      <c r="G321" s="507">
        <f t="shared" si="20"/>
        <v>0</v>
      </c>
      <c r="H321" s="218"/>
      <c r="I321" s="205"/>
    </row>
    <row r="322" spans="1:10" ht="37.5">
      <c r="A322" s="202" t="s">
        <v>54</v>
      </c>
      <c r="B322" s="523">
        <f>+B321+0.01</f>
        <v>9.0499999999999989</v>
      </c>
      <c r="C322" s="216" t="s">
        <v>886</v>
      </c>
      <c r="D322" s="566">
        <v>2</v>
      </c>
      <c r="E322" s="217" t="s">
        <v>77</v>
      </c>
      <c r="F322" s="544"/>
      <c r="G322" s="507">
        <f t="shared" si="20"/>
        <v>0</v>
      </c>
      <c r="H322" s="218"/>
      <c r="I322" s="205"/>
    </row>
    <row r="323" spans="1:10">
      <c r="A323" s="202" t="s">
        <v>54</v>
      </c>
      <c r="B323" s="529"/>
      <c r="C323" s="216"/>
      <c r="D323" s="210"/>
      <c r="E323" s="211"/>
      <c r="F323" s="189"/>
      <c r="G323" s="507">
        <f t="shared" si="20"/>
        <v>0</v>
      </c>
      <c r="H323" s="558">
        <f>SUM(G318:G322)</f>
        <v>0</v>
      </c>
      <c r="I323" s="205"/>
    </row>
    <row r="324" spans="1:10">
      <c r="A324" s="202" t="s">
        <v>54</v>
      </c>
      <c r="B324" s="522" t="s">
        <v>797</v>
      </c>
      <c r="C324" s="533" t="s">
        <v>78</v>
      </c>
      <c r="D324" s="210"/>
      <c r="E324" s="211"/>
      <c r="F324" s="189"/>
      <c r="G324" s="507">
        <f t="shared" si="20"/>
        <v>0</v>
      </c>
      <c r="H324" s="215"/>
      <c r="I324" s="205" t="s">
        <v>54</v>
      </c>
      <c r="J324" s="205"/>
    </row>
    <row r="325" spans="1:10" ht="37.5">
      <c r="A325" s="202" t="s">
        <v>54</v>
      </c>
      <c r="B325" s="523">
        <f>+B324+0.01</f>
        <v>10.01</v>
      </c>
      <c r="C325" s="216" t="s">
        <v>885</v>
      </c>
      <c r="D325" s="566">
        <v>1317.0239999999999</v>
      </c>
      <c r="E325" s="567" t="s">
        <v>79</v>
      </c>
      <c r="F325" s="544"/>
      <c r="G325" s="507">
        <f t="shared" si="20"/>
        <v>0</v>
      </c>
      <c r="H325" s="219"/>
      <c r="I325" s="205"/>
    </row>
    <row r="326" spans="1:10" ht="37.5">
      <c r="A326" s="202" t="s">
        <v>54</v>
      </c>
      <c r="B326" s="523">
        <f>+B325+0.01</f>
        <v>10.02</v>
      </c>
      <c r="C326" s="216" t="s">
        <v>884</v>
      </c>
      <c r="D326" s="566">
        <v>1615.2912000000001</v>
      </c>
      <c r="E326" s="567" t="s">
        <v>79</v>
      </c>
      <c r="F326" s="544"/>
      <c r="G326" s="507">
        <f t="shared" si="20"/>
        <v>0</v>
      </c>
      <c r="H326" s="219"/>
      <c r="I326" s="205"/>
    </row>
    <row r="327" spans="1:10" ht="37.5">
      <c r="A327" s="202" t="s">
        <v>54</v>
      </c>
      <c r="B327" s="523">
        <f>+B326+0.01</f>
        <v>10.029999999999999</v>
      </c>
      <c r="C327" s="216" t="s">
        <v>883</v>
      </c>
      <c r="D327" s="566">
        <v>61.977599999999995</v>
      </c>
      <c r="E327" s="567" t="s">
        <v>79</v>
      </c>
      <c r="F327" s="544"/>
      <c r="G327" s="507">
        <f t="shared" si="20"/>
        <v>0</v>
      </c>
      <c r="H327" s="219"/>
      <c r="I327" s="205"/>
    </row>
    <row r="328" spans="1:10" ht="37.5">
      <c r="A328" s="202" t="s">
        <v>54</v>
      </c>
      <c r="B328" s="523">
        <f>+B327+0.01</f>
        <v>10.039999999999999</v>
      </c>
      <c r="C328" s="216" t="s">
        <v>882</v>
      </c>
      <c r="D328" s="566">
        <v>541.98</v>
      </c>
      <c r="E328" s="567" t="s">
        <v>79</v>
      </c>
      <c r="F328" s="544"/>
      <c r="G328" s="507">
        <f t="shared" si="20"/>
        <v>0</v>
      </c>
      <c r="H328" s="219"/>
      <c r="I328" s="205"/>
    </row>
    <row r="329" spans="1:10">
      <c r="A329" s="202" t="s">
        <v>54</v>
      </c>
      <c r="B329" s="529"/>
      <c r="C329" s="216"/>
      <c r="D329" s="210"/>
      <c r="E329" s="211"/>
      <c r="F329" s="189"/>
      <c r="G329" s="507">
        <f t="shared" si="20"/>
        <v>0</v>
      </c>
      <c r="H329" s="558">
        <f>SUM(G325:G328)</f>
        <v>0</v>
      </c>
      <c r="I329" s="205"/>
    </row>
    <row r="330" spans="1:10">
      <c r="A330" s="202" t="s">
        <v>54</v>
      </c>
      <c r="B330" s="522" t="s">
        <v>800</v>
      </c>
      <c r="C330" s="533" t="s">
        <v>80</v>
      </c>
      <c r="D330" s="519"/>
      <c r="E330" s="211"/>
      <c r="F330" s="507"/>
      <c r="G330" s="507">
        <f t="shared" si="20"/>
        <v>0</v>
      </c>
      <c r="H330" s="212"/>
      <c r="I330" s="205"/>
    </row>
    <row r="331" spans="1:10">
      <c r="A331" s="202" t="s">
        <v>54</v>
      </c>
      <c r="B331" s="523">
        <f>+B330+0.01</f>
        <v>13.01</v>
      </c>
      <c r="C331" s="216" t="s">
        <v>81</v>
      </c>
      <c r="D331" s="526">
        <v>256.33250000000004</v>
      </c>
      <c r="E331" s="211" t="s">
        <v>60</v>
      </c>
      <c r="F331" s="544"/>
      <c r="G331" s="507">
        <f t="shared" si="20"/>
        <v>0</v>
      </c>
      <c r="H331" s="220"/>
      <c r="I331" s="205"/>
    </row>
    <row r="332" spans="1:10">
      <c r="A332" s="202" t="s">
        <v>54</v>
      </c>
      <c r="B332" s="529"/>
      <c r="C332" s="216"/>
      <c r="D332" s="210"/>
      <c r="E332" s="211"/>
      <c r="F332" s="189"/>
      <c r="G332" s="189"/>
      <c r="H332" s="558">
        <f>SUM(G331)</f>
        <v>0</v>
      </c>
      <c r="I332" s="205"/>
    </row>
    <row r="333" spans="1:10" ht="19.5" thickBot="1">
      <c r="A333" s="202" t="s">
        <v>54</v>
      </c>
      <c r="B333" s="529"/>
      <c r="C333" s="216"/>
      <c r="D333" s="210"/>
      <c r="E333" s="211"/>
      <c r="F333" s="189"/>
      <c r="G333" s="189"/>
      <c r="H333" s="558"/>
      <c r="I333" s="205"/>
    </row>
    <row r="334" spans="1:10" ht="19.5" thickBot="1">
      <c r="A334" s="202" t="s">
        <v>54</v>
      </c>
      <c r="B334" s="179"/>
      <c r="C334" s="180" t="s">
        <v>881</v>
      </c>
      <c r="D334" s="181"/>
      <c r="E334" s="181"/>
      <c r="F334" s="182"/>
      <c r="G334" s="183"/>
      <c r="H334" s="184">
        <f>SUM(H239:H332)</f>
        <v>0</v>
      </c>
    </row>
    <row r="335" spans="1:10">
      <c r="A335" s="202" t="s">
        <v>54</v>
      </c>
      <c r="B335" s="529"/>
      <c r="C335" s="527"/>
      <c r="D335" s="519"/>
      <c r="E335" s="501"/>
      <c r="F335" s="507"/>
      <c r="G335" s="507"/>
      <c r="H335" s="530"/>
    </row>
    <row r="336" spans="1:10">
      <c r="A336" s="202" t="s">
        <v>54</v>
      </c>
      <c r="B336" s="221"/>
      <c r="C336" s="222" t="s">
        <v>880</v>
      </c>
      <c r="D336" s="223"/>
      <c r="E336" s="224"/>
      <c r="F336" s="190"/>
      <c r="G336" s="190"/>
      <c r="H336" s="225"/>
      <c r="I336" s="205"/>
    </row>
    <row r="337" spans="1:12">
      <c r="A337" s="202" t="s">
        <v>54</v>
      </c>
      <c r="B337" s="529"/>
      <c r="C337" s="527"/>
      <c r="D337" s="519"/>
      <c r="E337" s="501"/>
      <c r="F337" s="507"/>
      <c r="G337" s="507"/>
      <c r="H337" s="530"/>
      <c r="I337" s="205"/>
    </row>
    <row r="338" spans="1:12">
      <c r="A338" s="202" t="s">
        <v>54</v>
      </c>
      <c r="B338" s="522" t="s">
        <v>790</v>
      </c>
      <c r="C338" s="518" t="s">
        <v>49</v>
      </c>
      <c r="D338" s="519"/>
      <c r="E338" s="501"/>
      <c r="F338" s="507"/>
      <c r="G338" s="507"/>
      <c r="H338" s="530"/>
      <c r="I338" s="205"/>
      <c r="K338" s="207">
        <f>+K337+L337</f>
        <v>0</v>
      </c>
      <c r="L338" s="207">
        <f>+L337</f>
        <v>0</v>
      </c>
    </row>
    <row r="339" spans="1:12">
      <c r="A339" s="202" t="s">
        <v>54</v>
      </c>
      <c r="B339" s="523">
        <f>+B338+0.01</f>
        <v>1.01</v>
      </c>
      <c r="C339" s="502" t="s">
        <v>879</v>
      </c>
      <c r="D339" s="526">
        <v>66.176000000000002</v>
      </c>
      <c r="E339" s="501" t="s">
        <v>36</v>
      </c>
      <c r="F339" s="507"/>
      <c r="G339" s="507">
        <f t="shared" ref="G339:G365" si="21">ROUND(F339*D339,2)</f>
        <v>0</v>
      </c>
      <c r="H339" s="546"/>
      <c r="I339" s="205"/>
      <c r="K339" s="207"/>
      <c r="L339" s="207"/>
    </row>
    <row r="340" spans="1:12">
      <c r="A340" s="202" t="s">
        <v>54</v>
      </c>
      <c r="B340" s="547"/>
      <c r="C340" s="502"/>
      <c r="D340" s="519"/>
      <c r="E340" s="501"/>
      <c r="F340" s="507"/>
      <c r="G340" s="507">
        <f t="shared" si="21"/>
        <v>0</v>
      </c>
      <c r="H340" s="530">
        <f>SUM(G339:G339)</f>
        <v>0</v>
      </c>
      <c r="I340" s="205"/>
    </row>
    <row r="341" spans="1:12">
      <c r="A341" s="202" t="s">
        <v>54</v>
      </c>
      <c r="B341" s="548">
        <v>2</v>
      </c>
      <c r="C341" s="549" t="s">
        <v>51</v>
      </c>
      <c r="D341" s="519"/>
      <c r="E341" s="501"/>
      <c r="F341" s="507"/>
      <c r="G341" s="507">
        <f t="shared" si="21"/>
        <v>0</v>
      </c>
      <c r="H341" s="530"/>
      <c r="I341" s="205"/>
      <c r="K341" s="207"/>
      <c r="L341" s="207"/>
    </row>
    <row r="342" spans="1:12">
      <c r="A342" s="202" t="s">
        <v>54</v>
      </c>
      <c r="B342" s="523">
        <f>+B341+0.01</f>
        <v>2.0099999999999998</v>
      </c>
      <c r="C342" s="506" t="s">
        <v>52</v>
      </c>
      <c r="D342" s="524">
        <v>66.176000000000002</v>
      </c>
      <c r="E342" s="505" t="s">
        <v>36</v>
      </c>
      <c r="F342" s="544"/>
      <c r="G342" s="507">
        <f t="shared" si="21"/>
        <v>0</v>
      </c>
      <c r="H342" s="546"/>
      <c r="I342" s="205"/>
      <c r="K342" s="206"/>
      <c r="L342" s="206"/>
    </row>
    <row r="343" spans="1:12">
      <c r="A343" s="202" t="s">
        <v>54</v>
      </c>
      <c r="B343" s="523">
        <f>+B342+0.01</f>
        <v>2.0199999999999996</v>
      </c>
      <c r="C343" s="506" t="s">
        <v>53</v>
      </c>
      <c r="D343" s="524">
        <v>66.176000000000002</v>
      </c>
      <c r="E343" s="505" t="s">
        <v>36</v>
      </c>
      <c r="F343" s="544"/>
      <c r="G343" s="507">
        <f t="shared" si="21"/>
        <v>0</v>
      </c>
      <c r="H343" s="546"/>
      <c r="I343" s="205"/>
      <c r="K343" s="206"/>
      <c r="L343" s="206"/>
    </row>
    <row r="344" spans="1:12">
      <c r="A344" s="202" t="s">
        <v>54</v>
      </c>
      <c r="B344" s="523">
        <f>+B343+0.01</f>
        <v>2.0299999999999994</v>
      </c>
      <c r="C344" s="506" t="s">
        <v>55</v>
      </c>
      <c r="D344" s="524">
        <v>42.225000000000001</v>
      </c>
      <c r="E344" s="505" t="s">
        <v>36</v>
      </c>
      <c r="F344" s="544"/>
      <c r="G344" s="507">
        <f t="shared" si="21"/>
        <v>0</v>
      </c>
      <c r="H344" s="546"/>
      <c r="I344" s="205"/>
    </row>
    <row r="345" spans="1:12">
      <c r="A345" s="202" t="s">
        <v>54</v>
      </c>
      <c r="B345" s="523">
        <f>+B344+0.01</f>
        <v>2.0399999999999991</v>
      </c>
      <c r="C345" s="506" t="s">
        <v>56</v>
      </c>
      <c r="D345" s="524">
        <v>8.4</v>
      </c>
      <c r="E345" s="505" t="s">
        <v>57</v>
      </c>
      <c r="F345" s="544"/>
      <c r="G345" s="507">
        <f t="shared" si="21"/>
        <v>0</v>
      </c>
      <c r="H345" s="546"/>
      <c r="I345" s="205"/>
    </row>
    <row r="346" spans="1:12">
      <c r="A346" s="202" t="s">
        <v>54</v>
      </c>
      <c r="B346" s="523">
        <f>+B345+0.01</f>
        <v>2.0499999999999989</v>
      </c>
      <c r="C346" s="506" t="s">
        <v>59</v>
      </c>
      <c r="D346" s="524">
        <v>174.577</v>
      </c>
      <c r="E346" s="505" t="s">
        <v>60</v>
      </c>
      <c r="F346" s="544"/>
      <c r="G346" s="507">
        <f t="shared" si="21"/>
        <v>0</v>
      </c>
      <c r="H346" s="504"/>
      <c r="I346" s="205"/>
    </row>
    <row r="347" spans="1:12">
      <c r="A347" s="202" t="s">
        <v>54</v>
      </c>
      <c r="B347" s="208"/>
      <c r="C347" s="209"/>
      <c r="D347" s="210"/>
      <c r="E347" s="211"/>
      <c r="F347" s="189"/>
      <c r="G347" s="507">
        <f t="shared" si="21"/>
        <v>0</v>
      </c>
      <c r="H347" s="212">
        <f>SUM(G342:G346)</f>
        <v>0</v>
      </c>
      <c r="I347" s="205"/>
    </row>
    <row r="348" spans="1:12">
      <c r="A348" s="202" t="s">
        <v>54</v>
      </c>
      <c r="B348" s="548">
        <v>3</v>
      </c>
      <c r="C348" s="518" t="s">
        <v>62</v>
      </c>
      <c r="D348" s="519"/>
      <c r="E348" s="501"/>
      <c r="F348" s="507"/>
      <c r="G348" s="507">
        <f t="shared" si="21"/>
        <v>0</v>
      </c>
      <c r="H348" s="521"/>
      <c r="I348" s="205"/>
    </row>
    <row r="349" spans="1:12">
      <c r="A349" s="202" t="s">
        <v>54</v>
      </c>
      <c r="B349" s="523">
        <f>+B348+0.01</f>
        <v>3.01</v>
      </c>
      <c r="C349" s="506" t="s">
        <v>66</v>
      </c>
      <c r="D349" s="524">
        <v>42.225000000000001</v>
      </c>
      <c r="E349" s="505" t="s">
        <v>60</v>
      </c>
      <c r="F349" s="544"/>
      <c r="G349" s="507">
        <f t="shared" si="21"/>
        <v>0</v>
      </c>
      <c r="H349" s="525"/>
      <c r="I349" s="205"/>
    </row>
    <row r="350" spans="1:12">
      <c r="A350" s="202" t="s">
        <v>54</v>
      </c>
      <c r="B350" s="523">
        <f>+B349+0.01</f>
        <v>3.0199999999999996</v>
      </c>
      <c r="C350" s="506" t="s">
        <v>126</v>
      </c>
      <c r="D350" s="524">
        <v>42.225000000000001</v>
      </c>
      <c r="E350" s="505" t="s">
        <v>60</v>
      </c>
      <c r="F350" s="544"/>
      <c r="G350" s="507">
        <f t="shared" si="21"/>
        <v>0</v>
      </c>
      <c r="H350" s="525"/>
      <c r="I350" s="205"/>
    </row>
    <row r="351" spans="1:12">
      <c r="A351" s="202" t="s">
        <v>54</v>
      </c>
      <c r="B351" s="545"/>
      <c r="C351" s="502"/>
      <c r="D351" s="503"/>
      <c r="E351" s="501"/>
      <c r="F351" s="537"/>
      <c r="G351" s="507">
        <f t="shared" si="21"/>
        <v>0</v>
      </c>
      <c r="H351" s="530">
        <f>SUM(G349:G350)</f>
        <v>0</v>
      </c>
      <c r="I351" s="205"/>
    </row>
    <row r="352" spans="1:12">
      <c r="A352" s="202" t="s">
        <v>54</v>
      </c>
      <c r="B352" s="522" t="s">
        <v>793</v>
      </c>
      <c r="C352" s="518" t="s">
        <v>67</v>
      </c>
      <c r="D352" s="519"/>
      <c r="E352" s="501"/>
      <c r="F352" s="507"/>
      <c r="G352" s="507">
        <f t="shared" si="21"/>
        <v>0</v>
      </c>
      <c r="H352" s="521"/>
      <c r="I352" s="205"/>
    </row>
    <row r="353" spans="1:12">
      <c r="A353" s="202" t="s">
        <v>54</v>
      </c>
      <c r="B353" s="523">
        <f>+B352+0.01</f>
        <v>4.01</v>
      </c>
      <c r="C353" s="502" t="s">
        <v>68</v>
      </c>
      <c r="D353" s="526">
        <v>96</v>
      </c>
      <c r="E353" s="501" t="s">
        <v>57</v>
      </c>
      <c r="F353" s="507"/>
      <c r="G353" s="507">
        <f t="shared" si="21"/>
        <v>0</v>
      </c>
      <c r="H353" s="525"/>
      <c r="I353" s="205"/>
    </row>
    <row r="354" spans="1:12">
      <c r="A354" s="202" t="s">
        <v>54</v>
      </c>
      <c r="B354" s="523">
        <f>+B353+0.01</f>
        <v>4.0199999999999996</v>
      </c>
      <c r="C354" s="502" t="s">
        <v>69</v>
      </c>
      <c r="D354" s="526">
        <v>11.48</v>
      </c>
      <c r="E354" s="501" t="s">
        <v>57</v>
      </c>
      <c r="F354" s="507"/>
      <c r="G354" s="507">
        <f t="shared" si="21"/>
        <v>0</v>
      </c>
      <c r="H354" s="525"/>
      <c r="I354" s="205"/>
    </row>
    <row r="355" spans="1:12">
      <c r="A355" s="202" t="s">
        <v>54</v>
      </c>
      <c r="B355" s="523">
        <f>+B354+0.01</f>
        <v>4.0299999999999994</v>
      </c>
      <c r="C355" s="502" t="s">
        <v>70</v>
      </c>
      <c r="D355" s="526">
        <v>8.1</v>
      </c>
      <c r="E355" s="501" t="s">
        <v>29</v>
      </c>
      <c r="F355" s="507"/>
      <c r="G355" s="507">
        <f t="shared" si="21"/>
        <v>0</v>
      </c>
      <c r="H355" s="525"/>
      <c r="I355" s="205"/>
    </row>
    <row r="356" spans="1:12">
      <c r="A356" s="202" t="s">
        <v>54</v>
      </c>
      <c r="B356" s="529"/>
      <c r="C356" s="527"/>
      <c r="D356" s="519"/>
      <c r="E356" s="501"/>
      <c r="F356" s="507"/>
      <c r="G356" s="507">
        <f t="shared" si="21"/>
        <v>0</v>
      </c>
      <c r="H356" s="530">
        <f>SUM(G353:G355)</f>
        <v>0</v>
      </c>
      <c r="I356" s="205"/>
    </row>
    <row r="357" spans="1:12" s="214" customFormat="1">
      <c r="A357" s="202" t="s">
        <v>54</v>
      </c>
      <c r="B357" s="522" t="s">
        <v>802</v>
      </c>
      <c r="C357" s="556" t="s">
        <v>72</v>
      </c>
      <c r="D357" s="519"/>
      <c r="E357" s="501"/>
      <c r="F357" s="507"/>
      <c r="G357" s="507">
        <f t="shared" si="21"/>
        <v>0</v>
      </c>
      <c r="H357" s="521"/>
      <c r="I357" s="213"/>
      <c r="K357" s="196"/>
      <c r="L357" s="196"/>
    </row>
    <row r="358" spans="1:12" s="214" customFormat="1">
      <c r="A358" s="202" t="s">
        <v>54</v>
      </c>
      <c r="B358" s="523">
        <f>+B357+0.01</f>
        <v>5.01</v>
      </c>
      <c r="C358" s="532" t="s">
        <v>73</v>
      </c>
      <c r="D358" s="526">
        <v>42.225000000000001</v>
      </c>
      <c r="E358" s="501" t="s">
        <v>36</v>
      </c>
      <c r="F358" s="544"/>
      <c r="G358" s="507">
        <f t="shared" si="21"/>
        <v>0</v>
      </c>
      <c r="H358" s="525"/>
      <c r="I358" s="213"/>
      <c r="K358" s="196"/>
      <c r="L358" s="196"/>
    </row>
    <row r="359" spans="1:12" s="214" customFormat="1">
      <c r="A359" s="202" t="s">
        <v>54</v>
      </c>
      <c r="B359" s="523">
        <f>+B358+0.01</f>
        <v>5.0199999999999996</v>
      </c>
      <c r="C359" s="532" t="s">
        <v>878</v>
      </c>
      <c r="D359" s="526">
        <v>132.352</v>
      </c>
      <c r="E359" s="501" t="s">
        <v>36</v>
      </c>
      <c r="F359" s="544"/>
      <c r="G359" s="507">
        <f t="shared" si="21"/>
        <v>0</v>
      </c>
      <c r="H359" s="525"/>
      <c r="I359" s="213"/>
      <c r="K359" s="196"/>
      <c r="L359" s="196"/>
    </row>
    <row r="360" spans="1:12" s="214" customFormat="1">
      <c r="A360" s="202" t="s">
        <v>54</v>
      </c>
      <c r="B360" s="529"/>
      <c r="C360" s="557"/>
      <c r="D360" s="519"/>
      <c r="E360" s="501"/>
      <c r="F360" s="507"/>
      <c r="G360" s="507">
        <f t="shared" si="21"/>
        <v>0</v>
      </c>
      <c r="H360" s="558">
        <f>SUM(G358:G359)</f>
        <v>0</v>
      </c>
      <c r="I360" s="213"/>
      <c r="K360" s="196"/>
      <c r="L360" s="196"/>
    </row>
    <row r="361" spans="1:12">
      <c r="A361" s="202" t="s">
        <v>54</v>
      </c>
      <c r="B361" s="522" t="s">
        <v>803</v>
      </c>
      <c r="C361" s="533" t="s">
        <v>76</v>
      </c>
      <c r="D361" s="210"/>
      <c r="E361" s="211"/>
      <c r="F361" s="189"/>
      <c r="G361" s="507">
        <f t="shared" si="21"/>
        <v>0</v>
      </c>
      <c r="H361" s="215"/>
      <c r="I361" s="205"/>
      <c r="K361" s="214"/>
      <c r="L361" s="214"/>
    </row>
    <row r="362" spans="1:12">
      <c r="A362" s="202" t="s">
        <v>54</v>
      </c>
      <c r="B362" s="523">
        <f>+B361+0.01</f>
        <v>6.01</v>
      </c>
      <c r="C362" s="216" t="s">
        <v>877</v>
      </c>
      <c r="D362" s="566">
        <v>1</v>
      </c>
      <c r="E362" s="217" t="s">
        <v>77</v>
      </c>
      <c r="F362" s="544"/>
      <c r="G362" s="507">
        <f t="shared" si="21"/>
        <v>0</v>
      </c>
      <c r="H362" s="218"/>
      <c r="I362" s="205"/>
      <c r="K362" s="214"/>
      <c r="L362" s="214"/>
    </row>
    <row r="363" spans="1:12">
      <c r="A363" s="202" t="s">
        <v>54</v>
      </c>
      <c r="B363" s="529"/>
      <c r="C363" s="216"/>
      <c r="D363" s="210"/>
      <c r="E363" s="211"/>
      <c r="F363" s="189"/>
      <c r="G363" s="507">
        <f t="shared" si="21"/>
        <v>0</v>
      </c>
      <c r="H363" s="558">
        <f>SUM(G362:G362)</f>
        <v>0</v>
      </c>
      <c r="I363" s="205"/>
    </row>
    <row r="364" spans="1:12">
      <c r="A364" s="202" t="s">
        <v>54</v>
      </c>
      <c r="B364" s="522" t="s">
        <v>794</v>
      </c>
      <c r="C364" s="533" t="s">
        <v>80</v>
      </c>
      <c r="D364" s="519"/>
      <c r="E364" s="211"/>
      <c r="F364" s="507"/>
      <c r="G364" s="507">
        <f t="shared" si="21"/>
        <v>0</v>
      </c>
      <c r="H364" s="212"/>
      <c r="I364" s="205"/>
    </row>
    <row r="365" spans="1:12">
      <c r="A365" s="202" t="s">
        <v>54</v>
      </c>
      <c r="B365" s="523">
        <f>+B364+0.01</f>
        <v>7.01</v>
      </c>
      <c r="C365" s="216" t="s">
        <v>128</v>
      </c>
      <c r="D365" s="526">
        <v>22.596</v>
      </c>
      <c r="E365" s="211" t="s">
        <v>79</v>
      </c>
      <c r="F365" s="544"/>
      <c r="G365" s="507">
        <f t="shared" si="21"/>
        <v>0</v>
      </c>
      <c r="H365" s="220"/>
      <c r="I365" s="205"/>
    </row>
    <row r="366" spans="1:12">
      <c r="A366" s="202" t="s">
        <v>54</v>
      </c>
      <c r="B366" s="529"/>
      <c r="C366" s="216"/>
      <c r="D366" s="210"/>
      <c r="E366" s="211"/>
      <c r="F366" s="189"/>
      <c r="G366" s="189"/>
      <c r="H366" s="558">
        <f>SUM(G365)</f>
        <v>0</v>
      </c>
      <c r="I366" s="205"/>
    </row>
    <row r="367" spans="1:12" ht="19.5" thickBot="1">
      <c r="A367" s="202" t="s">
        <v>54</v>
      </c>
      <c r="B367" s="529"/>
      <c r="C367" s="216"/>
      <c r="D367" s="210"/>
      <c r="E367" s="211"/>
      <c r="F367" s="189"/>
      <c r="G367" s="189"/>
      <c r="H367" s="558"/>
      <c r="I367" s="205"/>
    </row>
    <row r="368" spans="1:12" ht="38.25" thickBot="1">
      <c r="A368" s="202" t="s">
        <v>54</v>
      </c>
      <c r="B368" s="179"/>
      <c r="C368" s="180" t="s">
        <v>876</v>
      </c>
      <c r="D368" s="181"/>
      <c r="E368" s="181"/>
      <c r="F368" s="182"/>
      <c r="G368" s="183"/>
      <c r="H368" s="184">
        <f>SUM(H335:H366)</f>
        <v>0</v>
      </c>
    </row>
    <row r="369" spans="1:8">
      <c r="A369" s="202" t="s">
        <v>54</v>
      </c>
      <c r="B369" s="227"/>
      <c r="C369" s="228"/>
      <c r="D369" s="568"/>
      <c r="E369" s="569"/>
      <c r="F369" s="570"/>
      <c r="G369" s="571"/>
      <c r="H369" s="229"/>
    </row>
    <row r="370" spans="1:8" s="202" customFormat="1">
      <c r="A370" s="202" t="s">
        <v>54</v>
      </c>
      <c r="B370" s="227"/>
      <c r="C370" s="228" t="s">
        <v>875</v>
      </c>
      <c r="D370" s="568"/>
      <c r="E370" s="569"/>
      <c r="F370" s="570"/>
      <c r="G370" s="571">
        <f>+ROUND(F370*D370,2)</f>
        <v>0</v>
      </c>
      <c r="H370" s="229"/>
    </row>
    <row r="371" spans="1:8" s="202" customFormat="1">
      <c r="A371" s="202" t="s">
        <v>54</v>
      </c>
      <c r="B371" s="227"/>
      <c r="C371" s="228"/>
      <c r="D371" s="568"/>
      <c r="E371" s="569"/>
      <c r="F371" s="570"/>
      <c r="G371" s="571"/>
      <c r="H371" s="229"/>
    </row>
    <row r="372" spans="1:8" s="202" customFormat="1">
      <c r="A372" s="202" t="s">
        <v>54</v>
      </c>
      <c r="B372" s="522">
        <v>1</v>
      </c>
      <c r="C372" s="572" t="s">
        <v>129</v>
      </c>
      <c r="D372" s="573"/>
      <c r="E372" s="574"/>
      <c r="F372" s="575"/>
      <c r="G372" s="576"/>
      <c r="H372" s="231"/>
    </row>
    <row r="373" spans="1:8" s="202" customFormat="1">
      <c r="A373" s="202" t="s">
        <v>54</v>
      </c>
      <c r="B373" s="523">
        <f>+B372+0.01</f>
        <v>1.01</v>
      </c>
      <c r="C373" s="577" t="s">
        <v>130</v>
      </c>
      <c r="D373" s="578">
        <v>320</v>
      </c>
      <c r="E373" s="579" t="s">
        <v>36</v>
      </c>
      <c r="F373" s="576"/>
      <c r="G373" s="576">
        <f t="shared" ref="G373:G397" si="22">+ROUND(F373*D373,2)</f>
        <v>0</v>
      </c>
      <c r="H373" s="231"/>
    </row>
    <row r="374" spans="1:8" s="202" customFormat="1">
      <c r="A374" s="202" t="s">
        <v>54</v>
      </c>
      <c r="B374" s="233"/>
      <c r="C374" s="577"/>
      <c r="D374" s="580"/>
      <c r="E374" s="579"/>
      <c r="F374" s="576"/>
      <c r="G374" s="576">
        <f t="shared" si="22"/>
        <v>0</v>
      </c>
      <c r="H374" s="231">
        <f>+G373</f>
        <v>0</v>
      </c>
    </row>
    <row r="375" spans="1:8" s="202" customFormat="1">
      <c r="A375" s="202" t="s">
        <v>54</v>
      </c>
      <c r="B375" s="522">
        <v>2</v>
      </c>
      <c r="C375" s="572" t="s">
        <v>131</v>
      </c>
      <c r="D375" s="573"/>
      <c r="E375" s="574"/>
      <c r="F375" s="575"/>
      <c r="G375" s="576">
        <f t="shared" si="22"/>
        <v>0</v>
      </c>
      <c r="H375" s="231"/>
    </row>
    <row r="376" spans="1:8" s="202" customFormat="1">
      <c r="A376" s="202" t="s">
        <v>54</v>
      </c>
      <c r="B376" s="523">
        <f>+B375+0.01</f>
        <v>2.0099999999999998</v>
      </c>
      <c r="C376" s="500" t="s">
        <v>874</v>
      </c>
      <c r="D376" s="578">
        <v>1280</v>
      </c>
      <c r="E376" s="579" t="s">
        <v>46</v>
      </c>
      <c r="F376" s="499"/>
      <c r="G376" s="576">
        <f t="shared" si="22"/>
        <v>0</v>
      </c>
      <c r="H376" s="581"/>
    </row>
    <row r="377" spans="1:8" s="202" customFormat="1">
      <c r="A377" s="202" t="s">
        <v>54</v>
      </c>
      <c r="B377" s="523">
        <f>+B376+0.01</f>
        <v>2.0199999999999996</v>
      </c>
      <c r="C377" s="577" t="s">
        <v>132</v>
      </c>
      <c r="D377" s="578">
        <v>221.43199999999999</v>
      </c>
      <c r="E377" s="579" t="s">
        <v>46</v>
      </c>
      <c r="F377" s="499"/>
      <c r="G377" s="576">
        <f t="shared" si="22"/>
        <v>0</v>
      </c>
      <c r="H377" s="581"/>
    </row>
    <row r="378" spans="1:8" s="202" customFormat="1">
      <c r="A378" s="202" t="s">
        <v>54</v>
      </c>
      <c r="B378" s="523">
        <f>+B377+0.01</f>
        <v>2.0299999999999994</v>
      </c>
      <c r="C378" s="577" t="s">
        <v>133</v>
      </c>
      <c r="D378" s="578">
        <v>1217.3531999999998</v>
      </c>
      <c r="E378" s="579" t="s">
        <v>46</v>
      </c>
      <c r="F378" s="499"/>
      <c r="G378" s="576">
        <f t="shared" si="22"/>
        <v>0</v>
      </c>
      <c r="H378" s="231"/>
    </row>
    <row r="379" spans="1:8" s="202" customFormat="1">
      <c r="A379" s="202" t="s">
        <v>54</v>
      </c>
      <c r="B379" s="234"/>
      <c r="C379" s="577"/>
      <c r="D379" s="580"/>
      <c r="E379" s="579"/>
      <c r="F379" s="576"/>
      <c r="G379" s="576">
        <f t="shared" si="22"/>
        <v>0</v>
      </c>
      <c r="H379" s="231">
        <f>SUM(G376:G378)</f>
        <v>0</v>
      </c>
    </row>
    <row r="380" spans="1:8" s="202" customFormat="1" ht="37.5">
      <c r="A380" s="202" t="s">
        <v>54</v>
      </c>
      <c r="B380" s="522">
        <v>3</v>
      </c>
      <c r="C380" s="572" t="s">
        <v>134</v>
      </c>
      <c r="D380" s="573"/>
      <c r="E380" s="574"/>
      <c r="F380" s="582"/>
      <c r="G380" s="576">
        <f t="shared" si="22"/>
        <v>0</v>
      </c>
      <c r="H380" s="231"/>
    </row>
    <row r="381" spans="1:8" s="202" customFormat="1">
      <c r="A381" s="202" t="s">
        <v>54</v>
      </c>
      <c r="B381" s="523">
        <f t="shared" ref="B381:B388" si="23">+B380+0.01</f>
        <v>3.01</v>
      </c>
      <c r="C381" s="577" t="s">
        <v>135</v>
      </c>
      <c r="D381" s="578">
        <v>128</v>
      </c>
      <c r="E381" s="579" t="s">
        <v>46</v>
      </c>
      <c r="F381" s="583"/>
      <c r="G381" s="576">
        <f t="shared" si="22"/>
        <v>0</v>
      </c>
      <c r="H381" s="581"/>
    </row>
    <row r="382" spans="1:8" s="202" customFormat="1">
      <c r="A382" s="202" t="s">
        <v>54</v>
      </c>
      <c r="B382" s="523">
        <f t="shared" si="23"/>
        <v>3.0199999999999996</v>
      </c>
      <c r="C382" s="577" t="s">
        <v>136</v>
      </c>
      <c r="D382" s="578">
        <v>51.2</v>
      </c>
      <c r="E382" s="579" t="s">
        <v>46</v>
      </c>
      <c r="F382" s="583"/>
      <c r="G382" s="576">
        <f t="shared" si="22"/>
        <v>0</v>
      </c>
      <c r="H382" s="581"/>
    </row>
    <row r="383" spans="1:8" s="202" customFormat="1">
      <c r="A383" s="202" t="s">
        <v>54</v>
      </c>
      <c r="B383" s="523">
        <f t="shared" si="23"/>
        <v>3.0299999999999994</v>
      </c>
      <c r="C383" s="577" t="s">
        <v>873</v>
      </c>
      <c r="D383" s="578">
        <v>10.799999999999999</v>
      </c>
      <c r="E383" s="579" t="s">
        <v>46</v>
      </c>
      <c r="F383" s="576"/>
      <c r="G383" s="576">
        <f t="shared" si="22"/>
        <v>0</v>
      </c>
      <c r="H383" s="581"/>
    </row>
    <row r="384" spans="1:8" s="202" customFormat="1">
      <c r="A384" s="202" t="s">
        <v>54</v>
      </c>
      <c r="B384" s="523">
        <f t="shared" si="23"/>
        <v>3.0399999999999991</v>
      </c>
      <c r="C384" s="577" t="s">
        <v>872</v>
      </c>
      <c r="D384" s="578">
        <v>4.2959999999999994</v>
      </c>
      <c r="E384" s="579" t="s">
        <v>46</v>
      </c>
      <c r="F384" s="576"/>
      <c r="G384" s="576">
        <f t="shared" si="22"/>
        <v>0</v>
      </c>
      <c r="H384" s="584"/>
    </row>
    <row r="385" spans="1:8" s="202" customFormat="1">
      <c r="A385" s="202" t="s">
        <v>54</v>
      </c>
      <c r="B385" s="523">
        <f t="shared" si="23"/>
        <v>3.0499999999999989</v>
      </c>
      <c r="C385" s="577" t="s">
        <v>871</v>
      </c>
      <c r="D385" s="578">
        <v>1.34</v>
      </c>
      <c r="E385" s="579" t="s">
        <v>46</v>
      </c>
      <c r="F385" s="576"/>
      <c r="G385" s="576">
        <f t="shared" si="22"/>
        <v>0</v>
      </c>
      <c r="H385" s="231"/>
    </row>
    <row r="386" spans="1:8" s="202" customFormat="1">
      <c r="A386" s="202" t="s">
        <v>54</v>
      </c>
      <c r="B386" s="523">
        <f t="shared" si="23"/>
        <v>3.0599999999999987</v>
      </c>
      <c r="C386" s="577" t="s">
        <v>588</v>
      </c>
      <c r="D386" s="578">
        <v>4.95</v>
      </c>
      <c r="E386" s="579" t="s">
        <v>46</v>
      </c>
      <c r="F386" s="576"/>
      <c r="G386" s="576">
        <f t="shared" si="22"/>
        <v>0</v>
      </c>
      <c r="H386" s="231"/>
    </row>
    <row r="387" spans="1:8" s="202" customFormat="1">
      <c r="A387" s="202" t="s">
        <v>54</v>
      </c>
      <c r="B387" s="523">
        <f t="shared" si="23"/>
        <v>3.0699999999999985</v>
      </c>
      <c r="C387" s="577" t="s">
        <v>589</v>
      </c>
      <c r="D387" s="578">
        <v>3.7380000000000004</v>
      </c>
      <c r="E387" s="579" t="s">
        <v>46</v>
      </c>
      <c r="F387" s="576"/>
      <c r="G387" s="576">
        <f t="shared" si="22"/>
        <v>0</v>
      </c>
      <c r="H387" s="231"/>
    </row>
    <row r="388" spans="1:8" s="202" customFormat="1">
      <c r="A388" s="202" t="s">
        <v>54</v>
      </c>
      <c r="B388" s="523">
        <f t="shared" si="23"/>
        <v>3.0799999999999983</v>
      </c>
      <c r="C388" s="577" t="s">
        <v>870</v>
      </c>
      <c r="D388" s="578">
        <v>103.3824</v>
      </c>
      <c r="E388" s="579" t="s">
        <v>46</v>
      </c>
      <c r="F388" s="576"/>
      <c r="G388" s="576">
        <f t="shared" si="22"/>
        <v>0</v>
      </c>
      <c r="H388" s="231"/>
    </row>
    <row r="389" spans="1:8" s="202" customFormat="1">
      <c r="A389" s="202" t="s">
        <v>54</v>
      </c>
      <c r="B389" s="234"/>
      <c r="C389" s="577"/>
      <c r="D389" s="580"/>
      <c r="E389" s="579"/>
      <c r="F389" s="576"/>
      <c r="G389" s="576">
        <f t="shared" si="22"/>
        <v>0</v>
      </c>
      <c r="H389" s="231">
        <f>SUM(G381:G388)</f>
        <v>0</v>
      </c>
    </row>
    <row r="390" spans="1:8" s="202" customFormat="1">
      <c r="A390" s="202" t="s">
        <v>54</v>
      </c>
      <c r="B390" s="522">
        <v>4</v>
      </c>
      <c r="C390" s="572" t="s">
        <v>137</v>
      </c>
      <c r="D390" s="573"/>
      <c r="E390" s="574"/>
      <c r="F390" s="575"/>
      <c r="G390" s="576">
        <f t="shared" si="22"/>
        <v>0</v>
      </c>
      <c r="H390" s="231"/>
    </row>
    <row r="391" spans="1:8" s="202" customFormat="1">
      <c r="A391" s="202" t="s">
        <v>54</v>
      </c>
      <c r="B391" s="523">
        <f>+B390+0.01</f>
        <v>4.01</v>
      </c>
      <c r="C391" s="577" t="s">
        <v>138</v>
      </c>
      <c r="D391" s="578">
        <v>258.45600000000002</v>
      </c>
      <c r="E391" s="579" t="s">
        <v>36</v>
      </c>
      <c r="F391" s="576"/>
      <c r="G391" s="576">
        <f t="shared" si="22"/>
        <v>0</v>
      </c>
      <c r="H391" s="231"/>
    </row>
    <row r="392" spans="1:8" s="202" customFormat="1">
      <c r="A392" s="202" t="s">
        <v>54</v>
      </c>
      <c r="B392" s="523">
        <f>+B391+0.01</f>
        <v>4.0199999999999996</v>
      </c>
      <c r="C392" s="577" t="s">
        <v>139</v>
      </c>
      <c r="D392" s="578">
        <v>320</v>
      </c>
      <c r="E392" s="579" t="s">
        <v>36</v>
      </c>
      <c r="F392" s="576"/>
      <c r="G392" s="576">
        <f t="shared" si="22"/>
        <v>0</v>
      </c>
      <c r="H392" s="231"/>
    </row>
    <row r="393" spans="1:8" s="202" customFormat="1">
      <c r="A393" s="202" t="s">
        <v>54</v>
      </c>
      <c r="B393" s="523">
        <f>+B392+0.01</f>
        <v>4.0299999999999994</v>
      </c>
      <c r="C393" s="577" t="s">
        <v>59</v>
      </c>
      <c r="D393" s="578">
        <v>578.45600000000002</v>
      </c>
      <c r="E393" s="579" t="s">
        <v>36</v>
      </c>
      <c r="F393" s="570"/>
      <c r="G393" s="576">
        <f t="shared" si="22"/>
        <v>0</v>
      </c>
      <c r="H393" s="581"/>
    </row>
    <row r="394" spans="1:8" s="202" customFormat="1">
      <c r="A394" s="202" t="s">
        <v>54</v>
      </c>
      <c r="B394" s="523">
        <f>+B393+0.01</f>
        <v>4.0399999999999991</v>
      </c>
      <c r="C394" s="577" t="s">
        <v>140</v>
      </c>
      <c r="D394" s="578">
        <v>240.76000000000002</v>
      </c>
      <c r="E394" s="579" t="s">
        <v>65</v>
      </c>
      <c r="F394" s="576"/>
      <c r="G394" s="576">
        <f t="shared" si="22"/>
        <v>0</v>
      </c>
      <c r="H394" s="231"/>
    </row>
    <row r="395" spans="1:8" s="202" customFormat="1">
      <c r="A395" s="202" t="s">
        <v>54</v>
      </c>
      <c r="B395" s="234"/>
      <c r="C395" s="577"/>
      <c r="D395" s="580"/>
      <c r="E395" s="579"/>
      <c r="F395" s="576"/>
      <c r="G395" s="576">
        <f t="shared" si="22"/>
        <v>0</v>
      </c>
      <c r="H395" s="231">
        <f>SUM(G391:G394)</f>
        <v>0</v>
      </c>
    </row>
    <row r="396" spans="1:8" s="202" customFormat="1">
      <c r="A396" s="202" t="s">
        <v>54</v>
      </c>
      <c r="B396" s="522">
        <v>5</v>
      </c>
      <c r="C396" s="572" t="s">
        <v>141</v>
      </c>
      <c r="D396" s="573"/>
      <c r="E396" s="585"/>
      <c r="F396" s="575"/>
      <c r="G396" s="576">
        <f t="shared" si="22"/>
        <v>0</v>
      </c>
      <c r="H396" s="231"/>
    </row>
    <row r="397" spans="1:8" s="202" customFormat="1">
      <c r="A397" s="202" t="s">
        <v>54</v>
      </c>
      <c r="B397" s="523">
        <f>+B396+0.01</f>
        <v>5.01</v>
      </c>
      <c r="C397" s="236" t="s">
        <v>142</v>
      </c>
      <c r="D397" s="237">
        <v>2</v>
      </c>
      <c r="E397" s="238" t="s">
        <v>143</v>
      </c>
      <c r="F397" s="191"/>
      <c r="G397" s="576">
        <f t="shared" si="22"/>
        <v>0</v>
      </c>
      <c r="H397" s="231"/>
    </row>
    <row r="398" spans="1:8" s="202" customFormat="1">
      <c r="B398" s="239"/>
      <c r="C398" s="236"/>
      <c r="D398" s="240"/>
      <c r="E398" s="238"/>
      <c r="F398" s="191"/>
      <c r="G398" s="576"/>
      <c r="H398" s="231">
        <f>+G397</f>
        <v>0</v>
      </c>
    </row>
    <row r="399" spans="1:8" s="202" customFormat="1" ht="19.5" thickBot="1">
      <c r="B399" s="239"/>
      <c r="C399" s="236"/>
      <c r="D399" s="240"/>
      <c r="E399" s="238"/>
      <c r="F399" s="191"/>
      <c r="G399" s="576"/>
      <c r="H399" s="231"/>
    </row>
    <row r="400" spans="1:8" ht="19.5" thickBot="1">
      <c r="B400" s="179"/>
      <c r="C400" s="180" t="s">
        <v>869</v>
      </c>
      <c r="D400" s="181"/>
      <c r="E400" s="181"/>
      <c r="F400" s="185"/>
      <c r="G400" s="186"/>
      <c r="H400" s="184">
        <f>SUM(H370:H398)</f>
        <v>0</v>
      </c>
    </row>
    <row r="401" spans="2:8" s="202" customFormat="1" ht="19.5" thickBot="1">
      <c r="B401" s="234"/>
      <c r="C401" s="586"/>
      <c r="D401" s="587"/>
      <c r="E401" s="588"/>
      <c r="F401" s="578"/>
      <c r="G401" s="576"/>
      <c r="H401" s="231"/>
    </row>
    <row r="402" spans="2:8" s="241" customFormat="1" ht="19.5" thickBot="1">
      <c r="B402" s="242"/>
      <c r="C402" s="243" t="s">
        <v>144</v>
      </c>
      <c r="D402" s="244"/>
      <c r="E402" s="245"/>
      <c r="F402" s="192"/>
      <c r="G402" s="192"/>
      <c r="H402" s="246">
        <f>+H400+H368+H334+H238+H142</f>
        <v>0</v>
      </c>
    </row>
    <row r="403" spans="2:8" s="241" customFormat="1">
      <c r="B403" s="247"/>
      <c r="C403" s="248"/>
      <c r="D403" s="249"/>
      <c r="E403" s="250"/>
      <c r="F403" s="193"/>
      <c r="G403" s="193"/>
      <c r="H403" s="251"/>
    </row>
    <row r="404" spans="2:8" s="241" customFormat="1">
      <c r="B404" s="247"/>
      <c r="C404" s="252" t="s">
        <v>5</v>
      </c>
      <c r="D404" s="249"/>
      <c r="E404" s="250"/>
      <c r="F404" s="193"/>
      <c r="G404" s="193"/>
      <c r="H404" s="251"/>
    </row>
    <row r="405" spans="2:8" s="241" customFormat="1">
      <c r="B405" s="247"/>
      <c r="C405" s="248" t="s">
        <v>145</v>
      </c>
      <c r="D405" s="253">
        <v>0.1</v>
      </c>
      <c r="E405" s="250"/>
      <c r="F405" s="193"/>
      <c r="G405" s="193">
        <f>+$H$402*D405</f>
        <v>0</v>
      </c>
      <c r="H405" s="251"/>
    </row>
    <row r="406" spans="2:8" s="241" customFormat="1">
      <c r="B406" s="247"/>
      <c r="C406" s="248" t="s">
        <v>146</v>
      </c>
      <c r="D406" s="253">
        <v>0.18</v>
      </c>
      <c r="E406" s="250"/>
      <c r="F406" s="193"/>
      <c r="G406" s="193">
        <f>+G405*D406</f>
        <v>0</v>
      </c>
      <c r="H406" s="251"/>
    </row>
    <row r="407" spans="2:8" s="241" customFormat="1">
      <c r="B407" s="247"/>
      <c r="C407" s="248" t="s">
        <v>9</v>
      </c>
      <c r="D407" s="253">
        <v>0.04</v>
      </c>
      <c r="E407" s="250"/>
      <c r="F407" s="193"/>
      <c r="G407" s="193">
        <f t="shared" ref="G407:G413" si="24">+$H$402*D407</f>
        <v>0</v>
      </c>
      <c r="H407" s="251"/>
    </row>
    <row r="408" spans="2:8" s="241" customFormat="1">
      <c r="B408" s="247"/>
      <c r="C408" s="248" t="s">
        <v>147</v>
      </c>
      <c r="D408" s="253">
        <v>0.02</v>
      </c>
      <c r="E408" s="250"/>
      <c r="F408" s="193"/>
      <c r="G408" s="193">
        <f t="shared" si="24"/>
        <v>0</v>
      </c>
      <c r="H408" s="251"/>
    </row>
    <row r="409" spans="2:8" s="241" customFormat="1">
      <c r="B409" s="247"/>
      <c r="C409" s="248" t="s">
        <v>148</v>
      </c>
      <c r="D409" s="253">
        <v>0.01</v>
      </c>
      <c r="E409" s="250"/>
      <c r="F409" s="193"/>
      <c r="G409" s="193">
        <f t="shared" si="24"/>
        <v>0</v>
      </c>
      <c r="H409" s="251"/>
    </row>
    <row r="410" spans="2:8" s="241" customFormat="1">
      <c r="B410" s="247"/>
      <c r="C410" s="248" t="s">
        <v>149</v>
      </c>
      <c r="D410" s="253">
        <v>0.03</v>
      </c>
      <c r="E410" s="250"/>
      <c r="F410" s="193"/>
      <c r="G410" s="193">
        <f t="shared" si="24"/>
        <v>0</v>
      </c>
      <c r="H410" s="251"/>
    </row>
    <row r="411" spans="2:8" s="241" customFormat="1">
      <c r="B411" s="247"/>
      <c r="C411" s="248" t="s">
        <v>11</v>
      </c>
      <c r="D411" s="253">
        <v>2.5000000000000001E-2</v>
      </c>
      <c r="E411" s="250"/>
      <c r="F411" s="193"/>
      <c r="G411" s="193">
        <f t="shared" si="24"/>
        <v>0</v>
      </c>
      <c r="H411" s="251"/>
    </row>
    <row r="412" spans="2:8" s="241" customFormat="1">
      <c r="B412" s="247"/>
      <c r="C412" s="248" t="s">
        <v>150</v>
      </c>
      <c r="D412" s="253">
        <v>0.05</v>
      </c>
      <c r="E412" s="250"/>
      <c r="F412" s="193"/>
      <c r="G412" s="193">
        <f t="shared" si="24"/>
        <v>0</v>
      </c>
      <c r="H412" s="251"/>
    </row>
    <row r="413" spans="2:8" s="241" customFormat="1">
      <c r="B413" s="247"/>
      <c r="C413" s="248" t="s">
        <v>151</v>
      </c>
      <c r="D413" s="253">
        <v>0.05</v>
      </c>
      <c r="E413" s="250"/>
      <c r="F413" s="193"/>
      <c r="G413" s="193">
        <f t="shared" si="24"/>
        <v>0</v>
      </c>
      <c r="H413" s="251"/>
    </row>
    <row r="414" spans="2:8" s="241" customFormat="1">
      <c r="B414" s="247"/>
      <c r="C414" s="248"/>
      <c r="D414" s="249"/>
      <c r="E414" s="250"/>
      <c r="F414" s="193"/>
      <c r="G414" s="193"/>
      <c r="H414" s="251">
        <f>SUM(G405:G413)</f>
        <v>0</v>
      </c>
    </row>
    <row r="415" spans="2:8" s="241" customFormat="1" ht="19.5" thickBot="1">
      <c r="B415" s="254"/>
      <c r="C415" s="255"/>
      <c r="D415" s="256"/>
      <c r="E415" s="257"/>
      <c r="F415" s="194"/>
      <c r="G415" s="194"/>
      <c r="H415" s="258"/>
    </row>
    <row r="416" spans="2:8" s="241" customFormat="1" ht="19.5" thickBot="1">
      <c r="B416" s="242"/>
      <c r="C416" s="243" t="s">
        <v>4</v>
      </c>
      <c r="D416" s="244"/>
      <c r="E416" s="245"/>
      <c r="F416" s="192"/>
      <c r="G416" s="192"/>
      <c r="H416" s="246">
        <f>SUM(H402:H414)</f>
        <v>0</v>
      </c>
    </row>
    <row r="417" spans="2:8" s="241" customFormat="1">
      <c r="B417" s="259"/>
      <c r="C417" s="260"/>
      <c r="D417" s="195"/>
      <c r="E417" s="261"/>
      <c r="F417" s="195"/>
      <c r="G417" s="195"/>
      <c r="H417" s="262"/>
    </row>
    <row r="418" spans="2:8" s="241" customFormat="1">
      <c r="B418" s="259"/>
      <c r="C418" s="187" t="s">
        <v>15</v>
      </c>
      <c r="D418" s="498">
        <v>0.05</v>
      </c>
      <c r="E418" s="498"/>
      <c r="F418" s="188"/>
      <c r="G418" s="251">
        <f>+$H$402*D418</f>
        <v>0</v>
      </c>
      <c r="H418" s="262"/>
    </row>
    <row r="419" spans="2:8" s="241" customFormat="1" ht="19.5" thickBot="1">
      <c r="B419" s="259"/>
      <c r="C419" s="260"/>
      <c r="D419" s="195"/>
      <c r="E419" s="261"/>
      <c r="F419" s="195"/>
      <c r="G419" s="195"/>
      <c r="H419" s="262"/>
    </row>
    <row r="420" spans="2:8" s="241" customFormat="1" ht="19.5" thickBot="1">
      <c r="B420" s="242"/>
      <c r="C420" s="243" t="s">
        <v>4</v>
      </c>
      <c r="D420" s="244"/>
      <c r="E420" s="245"/>
      <c r="F420" s="192"/>
      <c r="G420" s="192"/>
      <c r="H420" s="246">
        <f>SUM(G418,H416)</f>
        <v>0</v>
      </c>
    </row>
    <row r="421" spans="2:8" s="241" customFormat="1">
      <c r="B421" s="259"/>
      <c r="C421" s="260"/>
      <c r="D421" s="195"/>
      <c r="E421" s="261"/>
      <c r="F421" s="260"/>
      <c r="G421" s="260"/>
      <c r="H421" s="263"/>
    </row>
    <row r="422" spans="2:8" s="241" customFormat="1" hidden="1">
      <c r="B422" s="264" t="s">
        <v>807</v>
      </c>
      <c r="C422" s="260"/>
      <c r="D422" s="265"/>
      <c r="E422" s="264"/>
      <c r="F422" s="266"/>
      <c r="G422" s="260"/>
      <c r="H422" s="263"/>
    </row>
    <row r="423" spans="2:8" s="241" customFormat="1" hidden="1">
      <c r="B423" s="264" t="s">
        <v>808</v>
      </c>
      <c r="C423" s="260"/>
      <c r="D423" s="267"/>
      <c r="E423" s="268"/>
      <c r="F423" s="269"/>
      <c r="G423" s="260"/>
      <c r="H423" s="263"/>
    </row>
    <row r="424" spans="2:8" s="241" customFormat="1" hidden="1">
      <c r="B424" s="264" t="s">
        <v>809</v>
      </c>
      <c r="C424" s="260"/>
      <c r="D424" s="260"/>
      <c r="E424" s="270"/>
      <c r="F424" s="260"/>
      <c r="G424" s="260"/>
      <c r="H424" s="262"/>
    </row>
    <row r="425" spans="2:8" s="241" customFormat="1" hidden="1">
      <c r="B425" s="268" t="s">
        <v>810</v>
      </c>
      <c r="C425" s="260"/>
      <c r="D425" s="260"/>
      <c r="E425" s="270"/>
      <c r="F425" s="260"/>
      <c r="G425" s="260"/>
      <c r="H425" s="260"/>
    </row>
    <row r="426" spans="2:8" s="241" customFormat="1" hidden="1">
      <c r="B426" s="268" t="s">
        <v>811</v>
      </c>
      <c r="C426" s="260"/>
      <c r="D426" s="260"/>
      <c r="E426" s="260"/>
      <c r="F426" s="260"/>
      <c r="G426" s="260"/>
      <c r="H426" s="263"/>
    </row>
    <row r="427" spans="2:8" s="241" customFormat="1" hidden="1">
      <c r="B427" s="269" t="s">
        <v>812</v>
      </c>
      <c r="C427" s="260"/>
      <c r="D427" s="271"/>
      <c r="E427" s="271"/>
      <c r="F427" s="260"/>
      <c r="G427" s="260"/>
      <c r="H427" s="263"/>
    </row>
    <row r="428" spans="2:8" s="241" customFormat="1" hidden="1">
      <c r="B428" s="269" t="s">
        <v>813</v>
      </c>
      <c r="C428" s="260"/>
      <c r="D428" s="271"/>
      <c r="E428" s="271"/>
      <c r="F428" s="260"/>
      <c r="G428" s="260"/>
      <c r="H428" s="263"/>
    </row>
    <row r="429" spans="2:8" s="241" customFormat="1" hidden="1">
      <c r="B429" s="268" t="s">
        <v>814</v>
      </c>
      <c r="C429" s="260"/>
      <c r="D429" s="260"/>
      <c r="E429" s="270"/>
      <c r="F429" s="260"/>
      <c r="G429" s="260"/>
      <c r="H429" s="263"/>
    </row>
    <row r="430" spans="2:8" s="241" customFormat="1" hidden="1">
      <c r="B430" s="259"/>
      <c r="C430" s="264"/>
      <c r="D430" s="260"/>
      <c r="E430" s="270"/>
      <c r="F430" s="260"/>
      <c r="G430" s="260"/>
      <c r="H430" s="263"/>
    </row>
    <row r="431" spans="2:8" s="241" customFormat="1" hidden="1">
      <c r="B431" s="259"/>
      <c r="C431" s="263" t="s">
        <v>152</v>
      </c>
      <c r="D431" s="260"/>
      <c r="E431" s="272" t="s">
        <v>815</v>
      </c>
      <c r="F431" s="263"/>
      <c r="G431" s="263"/>
      <c r="H431" s="263"/>
    </row>
    <row r="432" spans="2:8" s="241" customFormat="1" hidden="1">
      <c r="B432" s="259"/>
      <c r="C432" s="263"/>
      <c r="D432" s="260"/>
      <c r="E432" s="272"/>
      <c r="F432" s="263"/>
      <c r="G432" s="263"/>
      <c r="H432" s="263"/>
    </row>
    <row r="433" spans="2:8" s="241" customFormat="1" hidden="1">
      <c r="B433" s="259"/>
      <c r="C433" s="263"/>
      <c r="D433" s="260"/>
      <c r="E433" s="272"/>
      <c r="F433" s="263"/>
      <c r="G433" s="263"/>
      <c r="H433" s="263"/>
    </row>
    <row r="434" spans="2:8" s="241" customFormat="1" hidden="1">
      <c r="B434" s="259"/>
      <c r="C434" s="263" t="s">
        <v>153</v>
      </c>
      <c r="D434" s="260"/>
      <c r="E434" s="273" t="s">
        <v>153</v>
      </c>
      <c r="F434" s="263"/>
      <c r="G434" s="263"/>
      <c r="H434" s="263"/>
    </row>
    <row r="435" spans="2:8" s="241" customFormat="1" hidden="1">
      <c r="B435" s="259"/>
      <c r="C435" s="274" t="s">
        <v>154</v>
      </c>
      <c r="D435" s="260"/>
      <c r="E435" s="275" t="s">
        <v>154</v>
      </c>
      <c r="F435" s="263"/>
      <c r="G435" s="263"/>
      <c r="H435" s="263"/>
    </row>
    <row r="436" spans="2:8" s="241" customFormat="1" hidden="1">
      <c r="B436" s="259"/>
      <c r="C436" s="276" t="s">
        <v>816</v>
      </c>
      <c r="D436" s="260"/>
      <c r="E436" s="273" t="s">
        <v>817</v>
      </c>
      <c r="F436" s="263"/>
      <c r="G436" s="263"/>
      <c r="H436" s="263"/>
    </row>
    <row r="437" spans="2:8" s="241" customFormat="1" hidden="1">
      <c r="B437" s="259"/>
      <c r="C437" s="263"/>
      <c r="D437" s="260"/>
      <c r="E437" s="263"/>
      <c r="F437" s="263"/>
      <c r="G437" s="263"/>
      <c r="H437" s="263"/>
    </row>
    <row r="438" spans="2:8" s="241" customFormat="1" hidden="1">
      <c r="B438" s="259"/>
      <c r="C438" s="263"/>
      <c r="D438" s="260"/>
      <c r="E438" s="263"/>
      <c r="F438" s="263"/>
      <c r="G438" s="263"/>
      <c r="H438" s="263"/>
    </row>
    <row r="439" spans="2:8" s="241" customFormat="1" hidden="1">
      <c r="B439" s="259"/>
      <c r="C439" s="263" t="s">
        <v>155</v>
      </c>
      <c r="D439" s="260"/>
      <c r="E439" s="263" t="s">
        <v>156</v>
      </c>
      <c r="F439" s="263"/>
      <c r="G439" s="263"/>
      <c r="H439" s="263"/>
    </row>
    <row r="440" spans="2:8" s="241" customFormat="1" hidden="1">
      <c r="B440" s="259"/>
      <c r="C440" s="263"/>
      <c r="D440" s="260"/>
      <c r="E440" s="263"/>
      <c r="F440" s="263"/>
      <c r="G440" s="263"/>
      <c r="H440" s="263"/>
    </row>
    <row r="441" spans="2:8" s="241" customFormat="1" hidden="1">
      <c r="B441" s="259"/>
      <c r="C441" s="263"/>
      <c r="D441" s="260"/>
      <c r="E441" s="263"/>
      <c r="F441" s="263"/>
      <c r="G441" s="263"/>
      <c r="H441" s="263"/>
    </row>
    <row r="442" spans="2:8" s="241" customFormat="1" hidden="1">
      <c r="B442" s="259"/>
      <c r="C442" s="263" t="s">
        <v>153</v>
      </c>
      <c r="D442" s="260"/>
      <c r="E442" s="263" t="s">
        <v>157</v>
      </c>
      <c r="F442" s="263"/>
      <c r="G442" s="263"/>
      <c r="H442" s="263"/>
    </row>
    <row r="443" spans="2:8" s="241" customFormat="1" hidden="1">
      <c r="B443" s="259"/>
      <c r="C443" s="277" t="s">
        <v>158</v>
      </c>
      <c r="D443" s="260"/>
      <c r="E443" s="263" t="s">
        <v>154</v>
      </c>
      <c r="F443" s="263"/>
      <c r="G443" s="263"/>
      <c r="H443" s="263"/>
    </row>
    <row r="444" spans="2:8" s="241" customFormat="1" hidden="1">
      <c r="B444" s="259"/>
      <c r="C444" s="277" t="s">
        <v>159</v>
      </c>
      <c r="D444" s="260"/>
      <c r="E444" s="263"/>
      <c r="F444" s="263"/>
      <c r="G444" s="263"/>
      <c r="H444" s="263"/>
    </row>
    <row r="445" spans="2:8" s="241" customFormat="1" hidden="1">
      <c r="B445" s="259"/>
      <c r="C445" s="278"/>
      <c r="D445" s="260"/>
      <c r="E445" s="278"/>
      <c r="F445" s="263"/>
      <c r="G445" s="263"/>
      <c r="H445" s="263"/>
    </row>
    <row r="446" spans="2:8" s="241" customFormat="1" hidden="1">
      <c r="B446" s="259"/>
      <c r="C446" s="278"/>
      <c r="D446" s="260"/>
      <c r="E446" s="278"/>
      <c r="F446" s="263"/>
      <c r="G446" s="263"/>
      <c r="H446" s="263"/>
    </row>
    <row r="447" spans="2:8" s="241" customFormat="1" hidden="1">
      <c r="B447" s="259"/>
      <c r="C447" s="263" t="s">
        <v>160</v>
      </c>
      <c r="D447" s="260"/>
      <c r="E447" s="263" t="s">
        <v>157</v>
      </c>
      <c r="F447" s="260"/>
      <c r="G447" s="260"/>
      <c r="H447" s="263"/>
    </row>
    <row r="448" spans="2:8" s="241" customFormat="1" hidden="1">
      <c r="B448" s="259"/>
      <c r="C448" s="263"/>
      <c r="D448" s="260"/>
      <c r="E448" s="277" t="s">
        <v>818</v>
      </c>
      <c r="F448" s="260"/>
      <c r="G448" s="260"/>
      <c r="H448" s="263"/>
    </row>
    <row r="449" spans="2:8" s="241" customFormat="1" hidden="1">
      <c r="B449" s="259"/>
      <c r="C449" s="263"/>
      <c r="D449" s="260"/>
      <c r="E449" s="277" t="s">
        <v>819</v>
      </c>
      <c r="F449" s="263"/>
      <c r="G449" s="263"/>
      <c r="H449" s="263"/>
    </row>
    <row r="450" spans="2:8" s="241" customFormat="1" hidden="1">
      <c r="B450" s="259"/>
      <c r="C450" s="263" t="s">
        <v>153</v>
      </c>
      <c r="D450" s="260"/>
      <c r="E450" s="260"/>
      <c r="F450" s="263"/>
      <c r="G450" s="263"/>
      <c r="H450" s="263"/>
    </row>
    <row r="451" spans="2:8" s="241" customFormat="1" hidden="1">
      <c r="B451" s="259"/>
      <c r="C451" s="263" t="s">
        <v>161</v>
      </c>
      <c r="D451" s="260"/>
      <c r="E451" s="263"/>
      <c r="F451" s="263"/>
      <c r="G451" s="263"/>
      <c r="H451" s="263"/>
    </row>
    <row r="452" spans="2:8" s="241" customFormat="1" hidden="1">
      <c r="B452" s="259"/>
      <c r="C452" s="263" t="s">
        <v>159</v>
      </c>
      <c r="D452" s="260"/>
      <c r="E452" s="263"/>
      <c r="F452" s="263"/>
      <c r="G452" s="263"/>
      <c r="H452" s="263"/>
    </row>
    <row r="453" spans="2:8" hidden="1"/>
    <row r="454" spans="2:8" hidden="1"/>
    <row r="455" spans="2:8" hidden="1"/>
  </sheetData>
  <autoFilter ref="A7:H398"/>
  <mergeCells count="5">
    <mergeCell ref="B1:H1"/>
    <mergeCell ref="B2:H2"/>
    <mergeCell ref="B4:C4"/>
    <mergeCell ref="B5:C5"/>
    <mergeCell ref="B3:H3"/>
  </mergeCells>
  <printOptions horizontalCentered="1"/>
  <pageMargins left="0.74803149606299213" right="0.74803149606299213" top="0.55118110236220474" bottom="0.55118110236220474" header="0" footer="0"/>
  <pageSetup scale="48" orientation="portrait" horizontalDpi="4294967294" r:id="rId1"/>
  <headerFooter alignWithMargins="0">
    <oddFooter>&amp;Lj.b.&amp;C&amp;F
&amp;Rpage&amp;P</oddFooter>
  </headerFooter>
  <rowBreaks count="1" manualBreakCount="1">
    <brk id="403" min="1" max="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792"/>
  <sheetViews>
    <sheetView showZeros="0" view="pageBreakPreview" topLeftCell="A770" zoomScaleNormal="70" zoomScaleSheetLayoutView="100" workbookViewId="0">
      <selection activeCell="C775" sqref="C775:D783"/>
    </sheetView>
  </sheetViews>
  <sheetFormatPr baseColWidth="10" defaultColWidth="11.5703125" defaultRowHeight="18.75"/>
  <cols>
    <col min="1" max="1" width="11.5703125" style="397"/>
    <col min="2" max="2" width="10.140625" style="416" customWidth="1"/>
    <col min="3" max="3" width="76" style="423" customWidth="1"/>
    <col min="4" max="4" width="13.42578125" style="418" customWidth="1"/>
    <col min="5" max="5" width="14.85546875" style="419" customWidth="1"/>
    <col min="6" max="6" width="16.28515625" style="420" customWidth="1"/>
    <col min="7" max="7" width="19.5703125" style="421" customWidth="1"/>
    <col min="8" max="8" width="21.85546875" style="422" bestFit="1" customWidth="1"/>
    <col min="9" max="149" width="11.5703125" style="397"/>
    <col min="150" max="150" width="11.85546875" style="397" customWidth="1"/>
    <col min="151" max="151" width="76.7109375" style="397" customWidth="1"/>
    <col min="152" max="152" width="15" style="397" customWidth="1"/>
    <col min="153" max="153" width="11.7109375" style="397" customWidth="1"/>
    <col min="154" max="154" width="14.7109375" style="397" customWidth="1"/>
    <col min="155" max="155" width="23.28515625" style="397" customWidth="1"/>
    <col min="156" max="156" width="9.5703125" style="397" customWidth="1"/>
    <col min="157" max="157" width="16" style="397" customWidth="1"/>
    <col min="158" max="158" width="16.5703125" style="397" customWidth="1"/>
    <col min="159" max="159" width="10.85546875" style="397" customWidth="1"/>
    <col min="160" max="160" width="14.28515625" style="397" customWidth="1"/>
    <col min="161" max="161" width="22.42578125" style="397" customWidth="1"/>
    <col min="162" max="162" width="11.85546875" style="397" customWidth="1"/>
    <col min="163" max="163" width="16.7109375" style="397" customWidth="1"/>
    <col min="164" max="164" width="20.85546875" style="397" bestFit="1" customWidth="1"/>
    <col min="165" max="165" width="14.28515625" style="397" customWidth="1"/>
    <col min="166" max="166" width="24.28515625" style="397" customWidth="1"/>
    <col min="167" max="167" width="17.140625" style="397" customWidth="1"/>
    <col min="168" max="168" width="18.7109375" style="397" customWidth="1"/>
    <col min="169" max="170" width="11.5703125" style="397" customWidth="1"/>
    <col min="171" max="171" width="30" style="397" customWidth="1"/>
    <col min="172" max="16384" width="11.5703125" style="397"/>
  </cols>
  <sheetData>
    <row r="1" spans="1:10" s="281" customFormat="1" ht="19.5" thickTop="1">
      <c r="B1" s="593" t="s">
        <v>0</v>
      </c>
      <c r="C1" s="593"/>
      <c r="D1" s="593"/>
      <c r="E1" s="593"/>
      <c r="F1" s="593"/>
      <c r="G1" s="593"/>
      <c r="H1" s="593"/>
      <c r="I1" s="282"/>
      <c r="J1" s="283"/>
    </row>
    <row r="2" spans="1:10" s="281" customFormat="1" ht="48" customHeight="1">
      <c r="B2" s="594" t="s">
        <v>789</v>
      </c>
      <c r="C2" s="594"/>
      <c r="D2" s="594"/>
      <c r="E2" s="594"/>
      <c r="F2" s="594"/>
      <c r="G2" s="594"/>
      <c r="H2" s="594"/>
    </row>
    <row r="3" spans="1:10" s="281" customFormat="1" ht="27.75" customHeight="1">
      <c r="B3" s="595" t="s">
        <v>582</v>
      </c>
      <c r="C3" s="596"/>
      <c r="D3" s="596"/>
      <c r="E3" s="596"/>
      <c r="F3" s="596"/>
      <c r="G3" s="596"/>
      <c r="H3" s="596"/>
    </row>
    <row r="4" spans="1:10" s="281" customFormat="1">
      <c r="B4" s="144" t="s">
        <v>590</v>
      </c>
      <c r="C4" s="144"/>
      <c r="D4" s="147"/>
      <c r="E4" s="146"/>
      <c r="F4" s="145" t="s">
        <v>585</v>
      </c>
      <c r="G4" s="147"/>
      <c r="H4" s="148"/>
    </row>
    <row r="5" spans="1:10" s="284" customFormat="1">
      <c r="B5" s="144" t="s">
        <v>19</v>
      </c>
      <c r="C5" s="144"/>
      <c r="D5" s="150"/>
      <c r="E5" s="149"/>
      <c r="F5" s="60" t="s">
        <v>164</v>
      </c>
      <c r="G5" s="150"/>
      <c r="H5" s="148"/>
    </row>
    <row r="6" spans="1:10" s="281" customFormat="1" ht="19.5" thickBot="1">
      <c r="B6" s="151"/>
      <c r="C6" s="153"/>
      <c r="D6" s="153"/>
      <c r="E6" s="153"/>
      <c r="F6" s="153"/>
      <c r="G6" s="153"/>
      <c r="H6" s="152"/>
    </row>
    <row r="7" spans="1:10" s="281" customFormat="1" ht="38.25" thickBot="1">
      <c r="A7" s="281" t="s">
        <v>54</v>
      </c>
      <c r="B7" s="285" t="s">
        <v>1</v>
      </c>
      <c r="C7" s="286" t="s">
        <v>165</v>
      </c>
      <c r="D7" s="287" t="s">
        <v>22</v>
      </c>
      <c r="E7" s="287" t="s">
        <v>23</v>
      </c>
      <c r="F7" s="286" t="s">
        <v>166</v>
      </c>
      <c r="G7" s="287" t="s">
        <v>3</v>
      </c>
      <c r="H7" s="288" t="s">
        <v>26</v>
      </c>
    </row>
    <row r="8" spans="1:10" s="292" customFormat="1">
      <c r="A8" s="281" t="s">
        <v>54</v>
      </c>
      <c r="B8" s="289"/>
      <c r="C8" s="290"/>
      <c r="D8" s="290"/>
      <c r="E8" s="290"/>
      <c r="F8" s="290"/>
      <c r="G8" s="290"/>
      <c r="H8" s="291"/>
    </row>
    <row r="9" spans="1:10" s="281" customFormat="1">
      <c r="A9" s="281" t="s">
        <v>54</v>
      </c>
      <c r="B9" s="293"/>
      <c r="C9" s="294" t="s">
        <v>591</v>
      </c>
      <c r="D9" s="295"/>
      <c r="E9" s="296"/>
      <c r="F9" s="295"/>
      <c r="G9" s="295"/>
      <c r="H9" s="297"/>
    </row>
    <row r="10" spans="1:10" s="281" customFormat="1">
      <c r="A10" s="281" t="s">
        <v>54</v>
      </c>
      <c r="B10" s="293"/>
      <c r="C10" s="298"/>
      <c r="D10" s="295"/>
      <c r="E10" s="296"/>
      <c r="F10" s="295"/>
      <c r="G10" s="295"/>
      <c r="H10" s="297"/>
    </row>
    <row r="11" spans="1:10" s="281" customFormat="1">
      <c r="A11" s="281" t="s">
        <v>54</v>
      </c>
      <c r="B11" s="155">
        <v>1</v>
      </c>
      <c r="C11" s="299" t="s">
        <v>592</v>
      </c>
      <c r="D11" s="300"/>
      <c r="E11" s="301"/>
      <c r="F11" s="302"/>
      <c r="G11" s="303"/>
      <c r="H11" s="304"/>
    </row>
    <row r="12" spans="1:10" s="281" customFormat="1">
      <c r="A12" s="281" t="s">
        <v>54</v>
      </c>
      <c r="B12" s="156">
        <f>+B11+0.01</f>
        <v>1.01</v>
      </c>
      <c r="C12" s="305" t="s">
        <v>593</v>
      </c>
      <c r="D12" s="306">
        <v>6</v>
      </c>
      <c r="E12" s="307" t="s">
        <v>594</v>
      </c>
      <c r="F12" s="306"/>
      <c r="G12" s="308">
        <f t="shared" ref="G12:G84" si="0">ROUND(F12*D12,2)</f>
        <v>0</v>
      </c>
      <c r="H12" s="231"/>
    </row>
    <row r="13" spans="1:10" s="281" customFormat="1">
      <c r="A13" s="281" t="s">
        <v>54</v>
      </c>
      <c r="B13" s="156">
        <f t="shared" ref="B13" si="1">+B12+0.01</f>
        <v>1.02</v>
      </c>
      <c r="C13" s="305" t="s">
        <v>595</v>
      </c>
      <c r="D13" s="306">
        <v>6</v>
      </c>
      <c r="E13" s="307" t="s">
        <v>594</v>
      </c>
      <c r="F13" s="306"/>
      <c r="G13" s="308">
        <f t="shared" si="0"/>
        <v>0</v>
      </c>
      <c r="H13" s="231"/>
    </row>
    <row r="14" spans="1:10" s="281" customFormat="1">
      <c r="A14" s="281" t="s">
        <v>54</v>
      </c>
      <c r="B14" s="157"/>
      <c r="C14" s="305"/>
      <c r="D14" s="306"/>
      <c r="E14" s="307" t="s">
        <v>596</v>
      </c>
      <c r="F14" s="306"/>
      <c r="G14" s="308">
        <f t="shared" si="0"/>
        <v>0</v>
      </c>
      <c r="H14" s="231">
        <f>SUM(G12:G13)</f>
        <v>0</v>
      </c>
    </row>
    <row r="15" spans="1:10" s="281" customFormat="1" ht="19.5" thickBot="1">
      <c r="A15" s="281" t="s">
        <v>54</v>
      </c>
      <c r="B15" s="309"/>
      <c r="C15" s="310"/>
      <c r="D15" s="311"/>
      <c r="E15" s="312"/>
      <c r="F15" s="311"/>
      <c r="G15" s="313"/>
      <c r="H15" s="314"/>
    </row>
    <row r="16" spans="1:10" s="281" customFormat="1" ht="19.5" thickBot="1">
      <c r="A16" s="281" t="s">
        <v>54</v>
      </c>
      <c r="B16" s="158"/>
      <c r="C16" s="159" t="s">
        <v>3</v>
      </c>
      <c r="D16" s="160"/>
      <c r="E16" s="161"/>
      <c r="F16" s="160"/>
      <c r="G16" s="315"/>
      <c r="H16" s="316">
        <f>SUM(H11:H15)</f>
        <v>0</v>
      </c>
    </row>
    <row r="17" spans="1:8" s="281" customFormat="1">
      <c r="A17" s="281" t="s">
        <v>54</v>
      </c>
      <c r="B17" s="162"/>
      <c r="C17" s="163"/>
      <c r="D17" s="164"/>
      <c r="E17" s="165"/>
      <c r="F17" s="164"/>
      <c r="G17" s="317"/>
      <c r="H17" s="318"/>
    </row>
    <row r="18" spans="1:8" s="281" customFormat="1">
      <c r="A18" s="281" t="s">
        <v>54</v>
      </c>
      <c r="B18" s="319"/>
      <c r="C18" s="298"/>
      <c r="D18" s="320"/>
      <c r="E18" s="321"/>
      <c r="F18" s="320"/>
      <c r="G18" s="308">
        <f t="shared" si="0"/>
        <v>0</v>
      </c>
      <c r="H18" s="297"/>
    </row>
    <row r="19" spans="1:8" s="281" customFormat="1">
      <c r="A19" s="281" t="s">
        <v>54</v>
      </c>
      <c r="B19" s="166"/>
      <c r="C19" s="322" t="s">
        <v>597</v>
      </c>
      <c r="D19" s="323"/>
      <c r="E19" s="324"/>
      <c r="F19" s="325"/>
      <c r="G19" s="308">
        <f t="shared" si="0"/>
        <v>0</v>
      </c>
      <c r="H19" s="326"/>
    </row>
    <row r="20" spans="1:8" s="281" customFormat="1">
      <c r="A20" s="281" t="s">
        <v>54</v>
      </c>
      <c r="B20" s="166"/>
      <c r="C20" s="327"/>
      <c r="D20" s="323"/>
      <c r="E20" s="324"/>
      <c r="F20" s="325"/>
      <c r="G20" s="308">
        <f t="shared" si="0"/>
        <v>0</v>
      </c>
      <c r="H20" s="326"/>
    </row>
    <row r="21" spans="1:8" s="281" customFormat="1">
      <c r="A21" s="281" t="s">
        <v>54</v>
      </c>
      <c r="B21" s="166"/>
      <c r="C21" s="327"/>
      <c r="D21" s="323"/>
      <c r="E21" s="324"/>
      <c r="F21" s="325"/>
      <c r="G21" s="308">
        <f t="shared" si="0"/>
        <v>0</v>
      </c>
      <c r="H21" s="326"/>
    </row>
    <row r="22" spans="1:8" s="281" customFormat="1">
      <c r="A22" s="281" t="s">
        <v>54</v>
      </c>
      <c r="B22" s="167">
        <v>1</v>
      </c>
      <c r="C22" s="328" t="s">
        <v>27</v>
      </c>
      <c r="D22" s="329"/>
      <c r="E22" s="330"/>
      <c r="F22" s="325"/>
      <c r="G22" s="308">
        <f t="shared" si="0"/>
        <v>0</v>
      </c>
      <c r="H22" s="326"/>
    </row>
    <row r="23" spans="1:8" s="281" customFormat="1">
      <c r="A23" s="281" t="s">
        <v>54</v>
      </c>
      <c r="B23" s="156">
        <f t="shared" ref="B23" si="2">+B22+0.01</f>
        <v>1.01</v>
      </c>
      <c r="C23" s="331" t="s">
        <v>598</v>
      </c>
      <c r="D23" s="329">
        <v>1</v>
      </c>
      <c r="E23" s="332" t="s">
        <v>199</v>
      </c>
      <c r="F23" s="325"/>
      <c r="G23" s="308">
        <f t="shared" si="0"/>
        <v>0</v>
      </c>
      <c r="H23" s="326"/>
    </row>
    <row r="24" spans="1:8" s="281" customFormat="1">
      <c r="A24" s="281" t="s">
        <v>54</v>
      </c>
      <c r="B24" s="168"/>
      <c r="C24" s="331"/>
      <c r="D24" s="329"/>
      <c r="E24" s="333"/>
      <c r="F24" s="325"/>
      <c r="G24" s="308">
        <f t="shared" si="0"/>
        <v>0</v>
      </c>
      <c r="H24" s="326">
        <f>SUM(G23)</f>
        <v>0</v>
      </c>
    </row>
    <row r="25" spans="1:8" s="281" customFormat="1">
      <c r="A25" s="281" t="s">
        <v>54</v>
      </c>
      <c r="B25" s="167">
        <v>2</v>
      </c>
      <c r="C25" s="328" t="s">
        <v>831</v>
      </c>
      <c r="D25" s="329"/>
      <c r="E25" s="333"/>
      <c r="F25" s="325"/>
      <c r="G25" s="308">
        <f t="shared" si="0"/>
        <v>0</v>
      </c>
      <c r="H25" s="326"/>
    </row>
    <row r="26" spans="1:8" s="281" customFormat="1" ht="56.25">
      <c r="A26" s="281" t="s">
        <v>54</v>
      </c>
      <c r="B26" s="156">
        <f t="shared" ref="B26:B28" si="3">+B25+0.01</f>
        <v>2.0099999999999998</v>
      </c>
      <c r="C26" s="331" t="s">
        <v>599</v>
      </c>
      <c r="D26" s="334">
        <v>32</v>
      </c>
      <c r="E26" s="335" t="s">
        <v>143</v>
      </c>
      <c r="F26" s="325"/>
      <c r="G26" s="308">
        <f t="shared" si="0"/>
        <v>0</v>
      </c>
      <c r="H26" s="326"/>
    </row>
    <row r="27" spans="1:8" s="281" customFormat="1" ht="56.25">
      <c r="A27" s="281" t="s">
        <v>54</v>
      </c>
      <c r="B27" s="156">
        <f t="shared" si="3"/>
        <v>2.0199999999999996</v>
      </c>
      <c r="C27" s="331" t="s">
        <v>600</v>
      </c>
      <c r="D27" s="334">
        <v>25</v>
      </c>
      <c r="E27" s="335" t="s">
        <v>143</v>
      </c>
      <c r="F27" s="325"/>
      <c r="G27" s="308">
        <f t="shared" si="0"/>
        <v>0</v>
      </c>
      <c r="H27" s="326"/>
    </row>
    <row r="28" spans="1:8" s="281" customFormat="1" ht="56.25">
      <c r="A28" s="281" t="s">
        <v>54</v>
      </c>
      <c r="B28" s="156">
        <f t="shared" si="3"/>
        <v>2.0299999999999994</v>
      </c>
      <c r="C28" s="331" t="s">
        <v>601</v>
      </c>
      <c r="D28" s="334">
        <v>93.23</v>
      </c>
      <c r="E28" s="335" t="s">
        <v>65</v>
      </c>
      <c r="F28" s="325"/>
      <c r="G28" s="308">
        <f t="shared" si="0"/>
        <v>0</v>
      </c>
      <c r="H28" s="326"/>
    </row>
    <row r="29" spans="1:8" s="281" customFormat="1">
      <c r="B29" s="156"/>
      <c r="C29" s="331"/>
      <c r="D29" s="334"/>
      <c r="E29" s="335"/>
      <c r="F29" s="325"/>
      <c r="G29" s="308"/>
      <c r="H29" s="326">
        <f>SUM(G25:G29)</f>
        <v>0</v>
      </c>
    </row>
    <row r="30" spans="1:8" s="281" customFormat="1">
      <c r="A30" s="281" t="s">
        <v>54</v>
      </c>
      <c r="B30" s="169">
        <v>3</v>
      </c>
      <c r="C30" s="328" t="s">
        <v>832</v>
      </c>
      <c r="D30" s="334"/>
      <c r="E30" s="335"/>
      <c r="F30" s="325"/>
      <c r="G30" s="308">
        <f t="shared" si="0"/>
        <v>0</v>
      </c>
      <c r="H30" s="326"/>
    </row>
    <row r="31" spans="1:8" s="281" customFormat="1" ht="56.25">
      <c r="A31" s="281" t="s">
        <v>54</v>
      </c>
      <c r="B31" s="156">
        <f t="shared" ref="B31" si="4">+B30+0.01</f>
        <v>3.01</v>
      </c>
      <c r="C31" s="331" t="s">
        <v>600</v>
      </c>
      <c r="D31" s="334">
        <v>25</v>
      </c>
      <c r="E31" s="335" t="s">
        <v>143</v>
      </c>
      <c r="F31" s="325"/>
      <c r="G31" s="308">
        <f t="shared" si="0"/>
        <v>0</v>
      </c>
      <c r="H31" s="326"/>
    </row>
    <row r="32" spans="1:8" s="281" customFormat="1">
      <c r="B32" s="156"/>
      <c r="C32" s="331"/>
      <c r="D32" s="334"/>
      <c r="E32" s="335"/>
      <c r="F32" s="325"/>
      <c r="G32" s="308"/>
      <c r="H32" s="326">
        <f>SUM(G31)</f>
        <v>0</v>
      </c>
    </row>
    <row r="33" spans="1:8" s="281" customFormat="1">
      <c r="A33" s="281" t="s">
        <v>54</v>
      </c>
      <c r="B33" s="169">
        <v>4</v>
      </c>
      <c r="C33" s="328" t="s">
        <v>833</v>
      </c>
      <c r="D33" s="334"/>
      <c r="E33" s="335"/>
      <c r="F33" s="325"/>
      <c r="G33" s="308">
        <f t="shared" si="0"/>
        <v>0</v>
      </c>
      <c r="H33" s="326"/>
    </row>
    <row r="34" spans="1:8" s="281" customFormat="1" ht="56.25">
      <c r="A34" s="281" t="s">
        <v>54</v>
      </c>
      <c r="B34" s="156">
        <f t="shared" ref="B34" si="5">+B33+0.01</f>
        <v>4.01</v>
      </c>
      <c r="C34" s="331" t="s">
        <v>600</v>
      </c>
      <c r="D34" s="334">
        <v>25</v>
      </c>
      <c r="E34" s="335" t="s">
        <v>143</v>
      </c>
      <c r="F34" s="325"/>
      <c r="G34" s="308">
        <f t="shared" si="0"/>
        <v>0</v>
      </c>
      <c r="H34" s="326"/>
    </row>
    <row r="35" spans="1:8" s="281" customFormat="1">
      <c r="B35" s="156"/>
      <c r="C35" s="331"/>
      <c r="D35" s="334"/>
      <c r="E35" s="335"/>
      <c r="F35" s="325"/>
      <c r="G35" s="308"/>
      <c r="H35" s="326">
        <f>SUM(G34)</f>
        <v>0</v>
      </c>
    </row>
    <row r="36" spans="1:8" s="281" customFormat="1">
      <c r="A36" s="281" t="s">
        <v>54</v>
      </c>
      <c r="B36" s="169">
        <v>5</v>
      </c>
      <c r="C36" s="328" t="s">
        <v>834</v>
      </c>
      <c r="D36" s="334"/>
      <c r="E36" s="335"/>
      <c r="F36" s="325"/>
      <c r="G36" s="308">
        <f t="shared" si="0"/>
        <v>0</v>
      </c>
      <c r="H36" s="326"/>
    </row>
    <row r="37" spans="1:8" s="281" customFormat="1" ht="56.25">
      <c r="A37" s="281" t="s">
        <v>54</v>
      </c>
      <c r="B37" s="156">
        <f t="shared" ref="B37" si="6">+B36+0.01</f>
        <v>5.01</v>
      </c>
      <c r="C37" s="331" t="s">
        <v>605</v>
      </c>
      <c r="D37" s="334">
        <f>(20.71+31.74+12.03+11.52+39.08+35.32)*2</f>
        <v>300.8</v>
      </c>
      <c r="E37" s="335" t="s">
        <v>65</v>
      </c>
      <c r="F37" s="325"/>
      <c r="G37" s="308">
        <f t="shared" si="0"/>
        <v>0</v>
      </c>
      <c r="H37" s="326"/>
    </row>
    <row r="38" spans="1:8" s="281" customFormat="1">
      <c r="B38" s="156"/>
      <c r="C38" s="331"/>
      <c r="D38" s="334"/>
      <c r="E38" s="335"/>
      <c r="F38" s="325"/>
      <c r="G38" s="308"/>
      <c r="H38" s="326">
        <f>SUM(G37)</f>
        <v>0</v>
      </c>
    </row>
    <row r="39" spans="1:8" s="281" customFormat="1" ht="37.5">
      <c r="A39" s="281" t="s">
        <v>54</v>
      </c>
      <c r="B39" s="169">
        <v>6</v>
      </c>
      <c r="C39" s="328" t="s">
        <v>606</v>
      </c>
      <c r="D39" s="334"/>
      <c r="E39" s="335"/>
      <c r="F39" s="325"/>
      <c r="G39" s="308">
        <f t="shared" si="0"/>
        <v>0</v>
      </c>
      <c r="H39" s="326"/>
    </row>
    <row r="40" spans="1:8" s="281" customFormat="1">
      <c r="A40" s="281" t="s">
        <v>54</v>
      </c>
      <c r="B40" s="156">
        <f t="shared" ref="B40:B41" si="7">+B39+0.01</f>
        <v>6.01</v>
      </c>
      <c r="C40" s="305" t="s">
        <v>607</v>
      </c>
      <c r="D40" s="334">
        <v>24</v>
      </c>
      <c r="E40" s="335" t="s">
        <v>143</v>
      </c>
      <c r="F40" s="325"/>
      <c r="G40" s="308">
        <f t="shared" si="0"/>
        <v>0</v>
      </c>
      <c r="H40" s="326"/>
    </row>
    <row r="41" spans="1:8" s="281" customFormat="1" ht="37.5">
      <c r="A41" s="281" t="s">
        <v>54</v>
      </c>
      <c r="B41" s="156">
        <f t="shared" si="7"/>
        <v>6.02</v>
      </c>
      <c r="C41" s="336" t="s">
        <v>835</v>
      </c>
      <c r="D41" s="334">
        <v>2</v>
      </c>
      <c r="E41" s="335" t="s">
        <v>143</v>
      </c>
      <c r="F41" s="325"/>
      <c r="G41" s="308">
        <f t="shared" si="0"/>
        <v>0</v>
      </c>
      <c r="H41" s="326"/>
    </row>
    <row r="42" spans="1:8" s="281" customFormat="1">
      <c r="B42" s="156"/>
      <c r="C42" s="336"/>
      <c r="D42" s="334"/>
      <c r="E42" s="335"/>
      <c r="F42" s="325"/>
      <c r="G42" s="308"/>
      <c r="H42" s="326">
        <f>SUM(G39:G42)</f>
        <v>0</v>
      </c>
    </row>
    <row r="43" spans="1:8" s="281" customFormat="1">
      <c r="A43" s="281" t="s">
        <v>54</v>
      </c>
      <c r="B43" s="169">
        <v>7</v>
      </c>
      <c r="C43" s="328" t="s">
        <v>608</v>
      </c>
      <c r="D43" s="334"/>
      <c r="E43" s="335"/>
      <c r="F43" s="325"/>
      <c r="G43" s="308">
        <f t="shared" si="0"/>
        <v>0</v>
      </c>
      <c r="H43" s="326"/>
    </row>
    <row r="44" spans="1:8" s="281" customFormat="1">
      <c r="A44" s="281" t="s">
        <v>54</v>
      </c>
      <c r="B44" s="156">
        <f t="shared" ref="B44" si="8">+B43+0.01</f>
        <v>7.01</v>
      </c>
      <c r="C44" s="336" t="s">
        <v>609</v>
      </c>
      <c r="D44" s="334">
        <v>264.60000000000002</v>
      </c>
      <c r="E44" s="335" t="s">
        <v>36</v>
      </c>
      <c r="F44" s="325"/>
      <c r="G44" s="308">
        <f t="shared" si="0"/>
        <v>0</v>
      </c>
      <c r="H44" s="326"/>
    </row>
    <row r="45" spans="1:8" s="281" customFormat="1">
      <c r="A45" s="281" t="s">
        <v>54</v>
      </c>
      <c r="B45" s="170"/>
      <c r="C45" s="331"/>
      <c r="D45" s="334"/>
      <c r="E45" s="335"/>
      <c r="F45" s="337"/>
      <c r="G45" s="308">
        <f t="shared" si="0"/>
        <v>0</v>
      </c>
      <c r="H45" s="326">
        <f>SUM(G43:G45)</f>
        <v>0</v>
      </c>
    </row>
    <row r="46" spans="1:8" s="281" customFormat="1" ht="19.5" thickBot="1">
      <c r="A46" s="281" t="s">
        <v>54</v>
      </c>
      <c r="B46" s="168"/>
      <c r="C46" s="331"/>
      <c r="D46" s="329"/>
      <c r="E46" s="333"/>
      <c r="F46" s="337"/>
      <c r="G46" s="308">
        <f t="shared" si="0"/>
        <v>0</v>
      </c>
      <c r="H46" s="326"/>
    </row>
    <row r="47" spans="1:8" s="281" customFormat="1" ht="19.5" thickBot="1">
      <c r="A47" s="281" t="s">
        <v>54</v>
      </c>
      <c r="B47" s="338"/>
      <c r="C47" s="339" t="s">
        <v>610</v>
      </c>
      <c r="D47" s="340"/>
      <c r="E47" s="341"/>
      <c r="F47" s="342"/>
      <c r="G47" s="342"/>
      <c r="H47" s="343">
        <f>SUM(H19:H46)</f>
        <v>0</v>
      </c>
    </row>
    <row r="48" spans="1:8" s="281" customFormat="1">
      <c r="A48" s="281" t="s">
        <v>54</v>
      </c>
      <c r="B48" s="319"/>
      <c r="C48" s="298"/>
      <c r="D48" s="320"/>
      <c r="E48" s="321"/>
      <c r="F48" s="320"/>
      <c r="G48" s="308">
        <f t="shared" si="0"/>
        <v>0</v>
      </c>
      <c r="H48" s="297"/>
    </row>
    <row r="49" spans="1:8" s="281" customFormat="1">
      <c r="A49" s="281" t="s">
        <v>54</v>
      </c>
      <c r="B49" s="166"/>
      <c r="C49" s="322" t="s">
        <v>611</v>
      </c>
      <c r="D49" s="323"/>
      <c r="E49" s="324"/>
      <c r="F49" s="337"/>
      <c r="G49" s="308">
        <f t="shared" si="0"/>
        <v>0</v>
      </c>
      <c r="H49" s="326"/>
    </row>
    <row r="50" spans="1:8" s="281" customFormat="1">
      <c r="A50" s="281" t="s">
        <v>54</v>
      </c>
      <c r="B50" s="166"/>
      <c r="C50" s="327"/>
      <c r="D50" s="323"/>
      <c r="E50" s="324"/>
      <c r="F50" s="337"/>
      <c r="G50" s="308">
        <f t="shared" si="0"/>
        <v>0</v>
      </c>
      <c r="H50" s="326"/>
    </row>
    <row r="51" spans="1:8" s="281" customFormat="1">
      <c r="A51" s="281" t="s">
        <v>54</v>
      </c>
      <c r="B51" s="166"/>
      <c r="C51" s="327"/>
      <c r="D51" s="323"/>
      <c r="E51" s="324"/>
      <c r="F51" s="337"/>
      <c r="G51" s="308">
        <f t="shared" si="0"/>
        <v>0</v>
      </c>
      <c r="H51" s="326"/>
    </row>
    <row r="52" spans="1:8" s="281" customFormat="1">
      <c r="A52" s="281" t="s">
        <v>54</v>
      </c>
      <c r="B52" s="167">
        <v>1</v>
      </c>
      <c r="C52" s="328" t="s">
        <v>129</v>
      </c>
      <c r="D52" s="329"/>
      <c r="E52" s="330"/>
      <c r="F52" s="337"/>
      <c r="G52" s="308">
        <f t="shared" si="0"/>
        <v>0</v>
      </c>
      <c r="H52" s="326"/>
    </row>
    <row r="53" spans="1:8" s="281" customFormat="1">
      <c r="A53" s="281" t="s">
        <v>54</v>
      </c>
      <c r="B53" s="156">
        <f t="shared" ref="B53" si="9">+B52+0.01</f>
        <v>1.01</v>
      </c>
      <c r="C53" s="331" t="s">
        <v>598</v>
      </c>
      <c r="D53" s="329">
        <v>1</v>
      </c>
      <c r="E53" s="332" t="s">
        <v>199</v>
      </c>
      <c r="F53" s="325"/>
      <c r="G53" s="308">
        <f t="shared" si="0"/>
        <v>0</v>
      </c>
      <c r="H53" s="326"/>
    </row>
    <row r="54" spans="1:8" s="281" customFormat="1">
      <c r="A54" s="281" t="s">
        <v>54</v>
      </c>
      <c r="B54" s="168"/>
      <c r="C54" s="331"/>
      <c r="D54" s="329"/>
      <c r="E54" s="333"/>
      <c r="F54" s="325"/>
      <c r="G54" s="308">
        <f t="shared" si="0"/>
        <v>0</v>
      </c>
      <c r="H54" s="326">
        <f>SUM(G53)</f>
        <v>0</v>
      </c>
    </row>
    <row r="55" spans="1:8" s="281" customFormat="1">
      <c r="A55" s="281" t="s">
        <v>54</v>
      </c>
      <c r="B55" s="169"/>
      <c r="C55" s="328" t="s">
        <v>603</v>
      </c>
      <c r="D55" s="334"/>
      <c r="E55" s="335"/>
      <c r="F55" s="325"/>
      <c r="G55" s="308">
        <f t="shared" si="0"/>
        <v>0</v>
      </c>
      <c r="H55" s="326"/>
    </row>
    <row r="56" spans="1:8" s="281" customFormat="1">
      <c r="B56" s="169"/>
      <c r="C56" s="328"/>
      <c r="D56" s="334"/>
      <c r="E56" s="335"/>
      <c r="F56" s="325"/>
      <c r="G56" s="308"/>
      <c r="H56" s="326"/>
    </row>
    <row r="57" spans="1:8" s="281" customFormat="1">
      <c r="A57" s="281" t="s">
        <v>54</v>
      </c>
      <c r="B57" s="169">
        <v>2</v>
      </c>
      <c r="C57" s="328" t="s">
        <v>612</v>
      </c>
      <c r="D57" s="334"/>
      <c r="E57" s="335"/>
      <c r="F57" s="325"/>
      <c r="G57" s="308">
        <f t="shared" si="0"/>
        <v>0</v>
      </c>
      <c r="H57" s="326"/>
    </row>
    <row r="58" spans="1:8" s="281" customFormat="1" ht="56.25">
      <c r="A58" s="281" t="s">
        <v>54</v>
      </c>
      <c r="B58" s="156">
        <f t="shared" ref="B58:B61" si="10">+B57+0.01</f>
        <v>2.0099999999999998</v>
      </c>
      <c r="C58" s="331" t="s">
        <v>613</v>
      </c>
      <c r="D58" s="334">
        <v>9.25</v>
      </c>
      <c r="E58" s="335" t="s">
        <v>65</v>
      </c>
      <c r="F58" s="325"/>
      <c r="G58" s="308">
        <f>ROUND(F58*D58,2)</f>
        <v>0</v>
      </c>
      <c r="H58" s="326"/>
    </row>
    <row r="59" spans="1:8" s="281" customFormat="1" ht="56.25">
      <c r="A59" s="281" t="s">
        <v>54</v>
      </c>
      <c r="B59" s="156">
        <f t="shared" si="10"/>
        <v>2.0199999999999996</v>
      </c>
      <c r="C59" s="331" t="s">
        <v>836</v>
      </c>
      <c r="D59" s="334">
        <v>2.83</v>
      </c>
      <c r="E59" s="335" t="s">
        <v>65</v>
      </c>
      <c r="F59" s="325"/>
      <c r="G59" s="308">
        <f t="shared" si="0"/>
        <v>0</v>
      </c>
      <c r="H59" s="326"/>
    </row>
    <row r="60" spans="1:8" s="281" customFormat="1" ht="37.5">
      <c r="A60" s="281" t="s">
        <v>54</v>
      </c>
      <c r="B60" s="156">
        <f t="shared" si="10"/>
        <v>2.0299999999999994</v>
      </c>
      <c r="C60" s="331" t="s">
        <v>615</v>
      </c>
      <c r="D60" s="329">
        <v>4</v>
      </c>
      <c r="E60" s="335" t="s">
        <v>143</v>
      </c>
      <c r="F60" s="325"/>
      <c r="G60" s="308">
        <f t="shared" si="0"/>
        <v>0</v>
      </c>
      <c r="H60" s="326"/>
    </row>
    <row r="61" spans="1:8" s="281" customFormat="1" ht="37.5">
      <c r="A61" s="281" t="s">
        <v>54</v>
      </c>
      <c r="B61" s="156">
        <f t="shared" si="10"/>
        <v>2.0399999999999991</v>
      </c>
      <c r="C61" s="331" t="s">
        <v>616</v>
      </c>
      <c r="D61" s="329">
        <v>1</v>
      </c>
      <c r="E61" s="335" t="s">
        <v>143</v>
      </c>
      <c r="F61" s="325"/>
      <c r="G61" s="308">
        <f t="shared" si="0"/>
        <v>0</v>
      </c>
      <c r="H61" s="326"/>
    </row>
    <row r="62" spans="1:8" s="281" customFormat="1" ht="75">
      <c r="A62" s="281" t="s">
        <v>54</v>
      </c>
      <c r="B62" s="168"/>
      <c r="C62" s="328" t="s">
        <v>617</v>
      </c>
      <c r="D62" s="329"/>
      <c r="E62" s="333"/>
      <c r="F62" s="325"/>
      <c r="G62" s="308">
        <f t="shared" si="0"/>
        <v>0</v>
      </c>
      <c r="H62" s="326"/>
    </row>
    <row r="63" spans="1:8" s="281" customFormat="1">
      <c r="A63" s="281" t="s">
        <v>54</v>
      </c>
      <c r="B63" s="156">
        <f>+B61+0.01</f>
        <v>2.0499999999999989</v>
      </c>
      <c r="C63" s="331" t="s">
        <v>837</v>
      </c>
      <c r="D63" s="329">
        <v>4</v>
      </c>
      <c r="E63" s="335" t="s">
        <v>143</v>
      </c>
      <c r="F63" s="325"/>
      <c r="G63" s="308">
        <f t="shared" si="0"/>
        <v>0</v>
      </c>
      <c r="H63" s="326"/>
    </row>
    <row r="64" spans="1:8" s="281" customFormat="1">
      <c r="A64" s="281" t="s">
        <v>54</v>
      </c>
      <c r="B64" s="156">
        <f t="shared" ref="B64:B66" si="11">+B63+0.01</f>
        <v>2.0599999999999987</v>
      </c>
      <c r="C64" s="331" t="s">
        <v>619</v>
      </c>
      <c r="D64" s="329">
        <v>4</v>
      </c>
      <c r="E64" s="335" t="s">
        <v>143</v>
      </c>
      <c r="F64" s="325"/>
      <c r="G64" s="308">
        <f t="shared" si="0"/>
        <v>0</v>
      </c>
      <c r="H64" s="326"/>
    </row>
    <row r="65" spans="1:8" s="281" customFormat="1">
      <c r="A65" s="281" t="s">
        <v>54</v>
      </c>
      <c r="B65" s="156">
        <f t="shared" si="11"/>
        <v>2.0699999999999985</v>
      </c>
      <c r="C65" s="331" t="s">
        <v>620</v>
      </c>
      <c r="D65" s="329">
        <v>1</v>
      </c>
      <c r="E65" s="335" t="s">
        <v>143</v>
      </c>
      <c r="F65" s="325"/>
      <c r="G65" s="308">
        <f t="shared" si="0"/>
        <v>0</v>
      </c>
      <c r="H65" s="326"/>
    </row>
    <row r="66" spans="1:8" s="281" customFormat="1">
      <c r="A66" s="281" t="s">
        <v>54</v>
      </c>
      <c r="B66" s="156">
        <f t="shared" si="11"/>
        <v>2.0799999999999983</v>
      </c>
      <c r="C66" s="331" t="s">
        <v>621</v>
      </c>
      <c r="D66" s="329">
        <v>1</v>
      </c>
      <c r="E66" s="335" t="s">
        <v>143</v>
      </c>
      <c r="F66" s="325"/>
      <c r="G66" s="308">
        <f t="shared" si="0"/>
        <v>0</v>
      </c>
      <c r="H66" s="326"/>
    </row>
    <row r="67" spans="1:8" s="281" customFormat="1">
      <c r="A67" s="281" t="s">
        <v>54</v>
      </c>
      <c r="B67" s="168"/>
      <c r="C67" s="331"/>
      <c r="D67" s="329"/>
      <c r="E67" s="333"/>
      <c r="F67" s="325"/>
      <c r="G67" s="308">
        <f t="shared" si="0"/>
        <v>0</v>
      </c>
      <c r="H67" s="326">
        <f>SUM(G58:G66)</f>
        <v>0</v>
      </c>
    </row>
    <row r="68" spans="1:8" s="281" customFormat="1">
      <c r="A68" s="281" t="s">
        <v>54</v>
      </c>
      <c r="B68" s="169">
        <v>3</v>
      </c>
      <c r="C68" s="328" t="s">
        <v>838</v>
      </c>
      <c r="D68" s="334"/>
      <c r="E68" s="335"/>
      <c r="F68" s="325"/>
      <c r="G68" s="308">
        <f t="shared" si="0"/>
        <v>0</v>
      </c>
      <c r="H68" s="326"/>
    </row>
    <row r="69" spans="1:8" s="281" customFormat="1" ht="56.25">
      <c r="A69" s="281" t="s">
        <v>54</v>
      </c>
      <c r="B69" s="156">
        <f t="shared" ref="B69:B72" si="12">+B68+0.01</f>
        <v>3.01</v>
      </c>
      <c r="C69" s="331" t="s">
        <v>613</v>
      </c>
      <c r="D69" s="334">
        <v>9.25</v>
      </c>
      <c r="E69" s="335" t="s">
        <v>65</v>
      </c>
      <c r="F69" s="325"/>
      <c r="G69" s="308">
        <f t="shared" si="0"/>
        <v>0</v>
      </c>
      <c r="H69" s="326"/>
    </row>
    <row r="70" spans="1:8" s="281" customFormat="1" ht="75">
      <c r="A70" s="281" t="s">
        <v>54</v>
      </c>
      <c r="B70" s="156">
        <f t="shared" si="12"/>
        <v>3.0199999999999996</v>
      </c>
      <c r="C70" s="331" t="s">
        <v>614</v>
      </c>
      <c r="D70" s="334">
        <v>0.5</v>
      </c>
      <c r="E70" s="335" t="s">
        <v>65</v>
      </c>
      <c r="F70" s="325"/>
      <c r="G70" s="308">
        <f t="shared" si="0"/>
        <v>0</v>
      </c>
      <c r="H70" s="326"/>
    </row>
    <row r="71" spans="1:8" s="281" customFormat="1" ht="37.5">
      <c r="A71" s="281" t="s">
        <v>54</v>
      </c>
      <c r="B71" s="156">
        <f t="shared" si="12"/>
        <v>3.0299999999999994</v>
      </c>
      <c r="C71" s="331" t="s">
        <v>615</v>
      </c>
      <c r="D71" s="329">
        <v>4</v>
      </c>
      <c r="E71" s="335" t="s">
        <v>143</v>
      </c>
      <c r="F71" s="325"/>
      <c r="G71" s="308">
        <f t="shared" si="0"/>
        <v>0</v>
      </c>
      <c r="H71" s="326"/>
    </row>
    <row r="72" spans="1:8" s="281" customFormat="1" ht="37.5">
      <c r="A72" s="281" t="s">
        <v>54</v>
      </c>
      <c r="B72" s="156">
        <f t="shared" si="12"/>
        <v>3.0399999999999991</v>
      </c>
      <c r="C72" s="331" t="s">
        <v>616</v>
      </c>
      <c r="D72" s="329">
        <v>1</v>
      </c>
      <c r="E72" s="335" t="s">
        <v>143</v>
      </c>
      <c r="F72" s="325"/>
      <c r="G72" s="308">
        <f t="shared" si="0"/>
        <v>0</v>
      </c>
      <c r="H72" s="326"/>
    </row>
    <row r="73" spans="1:8" s="281" customFormat="1" ht="75">
      <c r="A73" s="281" t="s">
        <v>54</v>
      </c>
      <c r="B73" s="168"/>
      <c r="C73" s="328" t="s">
        <v>617</v>
      </c>
      <c r="D73" s="329"/>
      <c r="E73" s="333"/>
      <c r="F73" s="325"/>
      <c r="G73" s="308">
        <f t="shared" si="0"/>
        <v>0</v>
      </c>
      <c r="H73" s="326"/>
    </row>
    <row r="74" spans="1:8" s="281" customFormat="1">
      <c r="A74" s="281" t="s">
        <v>54</v>
      </c>
      <c r="B74" s="156">
        <f>+B72+0.01</f>
        <v>3.0499999999999989</v>
      </c>
      <c r="C74" s="331" t="s">
        <v>837</v>
      </c>
      <c r="D74" s="329">
        <v>4</v>
      </c>
      <c r="E74" s="335" t="s">
        <v>143</v>
      </c>
      <c r="F74" s="325"/>
      <c r="G74" s="308">
        <f t="shared" si="0"/>
        <v>0</v>
      </c>
      <c r="H74" s="326"/>
    </row>
    <row r="75" spans="1:8" s="281" customFormat="1">
      <c r="A75" s="281" t="s">
        <v>54</v>
      </c>
      <c r="B75" s="156">
        <f t="shared" ref="B75:B77" si="13">+B74+0.01</f>
        <v>3.0599999999999987</v>
      </c>
      <c r="C75" s="331" t="s">
        <v>619</v>
      </c>
      <c r="D75" s="329">
        <v>4</v>
      </c>
      <c r="E75" s="335" t="s">
        <v>143</v>
      </c>
      <c r="F75" s="325"/>
      <c r="G75" s="308">
        <f t="shared" si="0"/>
        <v>0</v>
      </c>
      <c r="H75" s="326"/>
    </row>
    <row r="76" spans="1:8" s="281" customFormat="1">
      <c r="A76" s="281" t="s">
        <v>54</v>
      </c>
      <c r="B76" s="156">
        <f t="shared" si="13"/>
        <v>3.0699999999999985</v>
      </c>
      <c r="C76" s="331" t="s">
        <v>620</v>
      </c>
      <c r="D76" s="329">
        <v>1</v>
      </c>
      <c r="E76" s="335" t="s">
        <v>143</v>
      </c>
      <c r="F76" s="325"/>
      <c r="G76" s="308">
        <f t="shared" si="0"/>
        <v>0</v>
      </c>
      <c r="H76" s="326"/>
    </row>
    <row r="77" spans="1:8" s="281" customFormat="1">
      <c r="A77" s="281" t="s">
        <v>54</v>
      </c>
      <c r="B77" s="156">
        <f t="shared" si="13"/>
        <v>3.0799999999999983</v>
      </c>
      <c r="C77" s="331" t="s">
        <v>621</v>
      </c>
      <c r="D77" s="329">
        <v>1</v>
      </c>
      <c r="E77" s="335" t="s">
        <v>143</v>
      </c>
      <c r="F77" s="325"/>
      <c r="G77" s="308">
        <f t="shared" si="0"/>
        <v>0</v>
      </c>
      <c r="H77" s="326"/>
    </row>
    <row r="78" spans="1:8" s="281" customFormat="1">
      <c r="A78" s="281" t="s">
        <v>54</v>
      </c>
      <c r="B78" s="168"/>
      <c r="C78" s="331"/>
      <c r="D78" s="329"/>
      <c r="E78" s="333"/>
      <c r="F78" s="325"/>
      <c r="G78" s="308">
        <f t="shared" si="0"/>
        <v>0</v>
      </c>
      <c r="H78" s="326">
        <f>SUM(G69:G77)</f>
        <v>0</v>
      </c>
    </row>
    <row r="79" spans="1:8" s="281" customFormat="1">
      <c r="A79" s="281" t="s">
        <v>54</v>
      </c>
      <c r="B79" s="169">
        <v>4</v>
      </c>
      <c r="C79" s="328" t="s">
        <v>623</v>
      </c>
      <c r="D79" s="334"/>
      <c r="E79" s="335"/>
      <c r="F79" s="325"/>
      <c r="G79" s="308">
        <f t="shared" si="0"/>
        <v>0</v>
      </c>
      <c r="H79" s="326"/>
    </row>
    <row r="80" spans="1:8" s="281" customFormat="1" ht="56.25">
      <c r="A80" s="281" t="s">
        <v>54</v>
      </c>
      <c r="B80" s="156">
        <f t="shared" ref="B80:B82" si="14">+B79+0.01</f>
        <v>4.01</v>
      </c>
      <c r="C80" s="331" t="s">
        <v>613</v>
      </c>
      <c r="D80" s="334">
        <v>9.25</v>
      </c>
      <c r="E80" s="335" t="s">
        <v>65</v>
      </c>
      <c r="F80" s="325"/>
      <c r="G80" s="308">
        <f t="shared" si="0"/>
        <v>0</v>
      </c>
      <c r="H80" s="326"/>
    </row>
    <row r="81" spans="1:8" s="281" customFormat="1" ht="37.5">
      <c r="A81" s="281" t="s">
        <v>54</v>
      </c>
      <c r="B81" s="156">
        <f t="shared" si="14"/>
        <v>4.0199999999999996</v>
      </c>
      <c r="C81" s="331" t="s">
        <v>615</v>
      </c>
      <c r="D81" s="329">
        <v>4</v>
      </c>
      <c r="E81" s="335" t="s">
        <v>143</v>
      </c>
      <c r="F81" s="325"/>
      <c r="G81" s="308">
        <f t="shared" si="0"/>
        <v>0</v>
      </c>
      <c r="H81" s="326"/>
    </row>
    <row r="82" spans="1:8" s="281" customFormat="1" ht="37.5">
      <c r="A82" s="281" t="s">
        <v>54</v>
      </c>
      <c r="B82" s="156">
        <f t="shared" si="14"/>
        <v>4.0299999999999994</v>
      </c>
      <c r="C82" s="331" t="s">
        <v>616</v>
      </c>
      <c r="D82" s="329">
        <v>1</v>
      </c>
      <c r="E82" s="335" t="s">
        <v>143</v>
      </c>
      <c r="F82" s="325"/>
      <c r="G82" s="308">
        <f t="shared" si="0"/>
        <v>0</v>
      </c>
      <c r="H82" s="326"/>
    </row>
    <row r="83" spans="1:8" s="281" customFormat="1" ht="75">
      <c r="A83" s="281" t="s">
        <v>54</v>
      </c>
      <c r="B83" s="168"/>
      <c r="C83" s="328" t="s">
        <v>617</v>
      </c>
      <c r="D83" s="329"/>
      <c r="E83" s="333"/>
      <c r="F83" s="325"/>
      <c r="G83" s="308">
        <f t="shared" si="0"/>
        <v>0</v>
      </c>
      <c r="H83" s="326"/>
    </row>
    <row r="84" spans="1:8" s="281" customFormat="1">
      <c r="A84" s="281" t="s">
        <v>54</v>
      </c>
      <c r="B84" s="156">
        <f>+B82+0.01</f>
        <v>4.0399999999999991</v>
      </c>
      <c r="C84" s="331" t="s">
        <v>618</v>
      </c>
      <c r="D84" s="329">
        <v>4</v>
      </c>
      <c r="E84" s="335" t="s">
        <v>143</v>
      </c>
      <c r="F84" s="325"/>
      <c r="G84" s="308">
        <f t="shared" si="0"/>
        <v>0</v>
      </c>
      <c r="H84" s="326"/>
    </row>
    <row r="85" spans="1:8" s="281" customFormat="1">
      <c r="A85" s="281" t="s">
        <v>54</v>
      </c>
      <c r="B85" s="156">
        <f t="shared" ref="B85:B87" si="15">+B84+0.01</f>
        <v>4.0499999999999989</v>
      </c>
      <c r="C85" s="331" t="s">
        <v>619</v>
      </c>
      <c r="D85" s="329">
        <v>4</v>
      </c>
      <c r="E85" s="335" t="s">
        <v>143</v>
      </c>
      <c r="F85" s="325"/>
      <c r="G85" s="308">
        <f t="shared" ref="G85:G148" si="16">ROUND(F85*D85,2)</f>
        <v>0</v>
      </c>
      <c r="H85" s="326"/>
    </row>
    <row r="86" spans="1:8" s="281" customFormat="1">
      <c r="A86" s="281" t="s">
        <v>54</v>
      </c>
      <c r="B86" s="156">
        <f t="shared" si="15"/>
        <v>4.0599999999999987</v>
      </c>
      <c r="C86" s="331" t="s">
        <v>620</v>
      </c>
      <c r="D86" s="329">
        <v>1</v>
      </c>
      <c r="E86" s="335" t="s">
        <v>143</v>
      </c>
      <c r="F86" s="325"/>
      <c r="G86" s="308">
        <f t="shared" si="16"/>
        <v>0</v>
      </c>
      <c r="H86" s="326"/>
    </row>
    <row r="87" spans="1:8" s="281" customFormat="1">
      <c r="A87" s="281" t="s">
        <v>54</v>
      </c>
      <c r="B87" s="156">
        <f t="shared" si="15"/>
        <v>4.0699999999999985</v>
      </c>
      <c r="C87" s="331" t="s">
        <v>621</v>
      </c>
      <c r="D87" s="329">
        <v>1</v>
      </c>
      <c r="E87" s="335" t="s">
        <v>143</v>
      </c>
      <c r="F87" s="325"/>
      <c r="G87" s="308">
        <f t="shared" si="16"/>
        <v>0</v>
      </c>
      <c r="H87" s="326"/>
    </row>
    <row r="88" spans="1:8" s="281" customFormat="1">
      <c r="A88" s="281" t="s">
        <v>54</v>
      </c>
      <c r="B88" s="168"/>
      <c r="C88" s="331"/>
      <c r="D88" s="329"/>
      <c r="E88" s="333"/>
      <c r="F88" s="325"/>
      <c r="G88" s="308">
        <f t="shared" si="16"/>
        <v>0</v>
      </c>
      <c r="H88" s="326">
        <f>SUM(G80:G87)</f>
        <v>0</v>
      </c>
    </row>
    <row r="89" spans="1:8" s="281" customFormat="1">
      <c r="A89" s="281" t="s">
        <v>54</v>
      </c>
      <c r="B89" s="169">
        <v>5</v>
      </c>
      <c r="C89" s="328" t="s">
        <v>624</v>
      </c>
      <c r="D89" s="334"/>
      <c r="E89" s="335"/>
      <c r="F89" s="325"/>
      <c r="G89" s="308">
        <f t="shared" si="16"/>
        <v>0</v>
      </c>
      <c r="H89" s="326"/>
    </row>
    <row r="90" spans="1:8" s="281" customFormat="1" ht="56.25">
      <c r="A90" s="281" t="s">
        <v>54</v>
      </c>
      <c r="B90" s="156">
        <f t="shared" ref="B90:B93" si="17">+B89+0.01</f>
        <v>5.01</v>
      </c>
      <c r="C90" s="331" t="s">
        <v>613</v>
      </c>
      <c r="D90" s="334">
        <v>9.25</v>
      </c>
      <c r="E90" s="335" t="s">
        <v>65</v>
      </c>
      <c r="F90" s="325"/>
      <c r="G90" s="308">
        <f t="shared" si="16"/>
        <v>0</v>
      </c>
      <c r="H90" s="326"/>
    </row>
    <row r="91" spans="1:8" s="281" customFormat="1" ht="56.25">
      <c r="A91" s="281" t="s">
        <v>54</v>
      </c>
      <c r="B91" s="156">
        <f t="shared" si="17"/>
        <v>5.0199999999999996</v>
      </c>
      <c r="C91" s="331" t="s">
        <v>836</v>
      </c>
      <c r="D91" s="334">
        <v>0.7</v>
      </c>
      <c r="E91" s="335" t="s">
        <v>65</v>
      </c>
      <c r="F91" s="325"/>
      <c r="G91" s="308">
        <f t="shared" si="16"/>
        <v>0</v>
      </c>
      <c r="H91" s="326"/>
    </row>
    <row r="92" spans="1:8" s="281" customFormat="1" ht="37.5">
      <c r="A92" s="281" t="s">
        <v>54</v>
      </c>
      <c r="B92" s="156">
        <f t="shared" si="17"/>
        <v>5.0299999999999994</v>
      </c>
      <c r="C92" s="331" t="s">
        <v>615</v>
      </c>
      <c r="D92" s="329">
        <v>4</v>
      </c>
      <c r="E92" s="335" t="s">
        <v>143</v>
      </c>
      <c r="F92" s="325"/>
      <c r="G92" s="308">
        <f t="shared" si="16"/>
        <v>0</v>
      </c>
      <c r="H92" s="326"/>
    </row>
    <row r="93" spans="1:8" s="281" customFormat="1" ht="37.5">
      <c r="A93" s="281" t="s">
        <v>54</v>
      </c>
      <c r="B93" s="156">
        <f t="shared" si="17"/>
        <v>5.0399999999999991</v>
      </c>
      <c r="C93" s="331" t="s">
        <v>616</v>
      </c>
      <c r="D93" s="329">
        <v>1</v>
      </c>
      <c r="E93" s="335" t="s">
        <v>143</v>
      </c>
      <c r="F93" s="325"/>
      <c r="G93" s="308">
        <f t="shared" si="16"/>
        <v>0</v>
      </c>
      <c r="H93" s="326"/>
    </row>
    <row r="94" spans="1:8" s="281" customFormat="1" ht="75">
      <c r="A94" s="281" t="s">
        <v>54</v>
      </c>
      <c r="B94" s="168"/>
      <c r="C94" s="328" t="s">
        <v>617</v>
      </c>
      <c r="D94" s="329"/>
      <c r="E94" s="333"/>
      <c r="F94" s="325"/>
      <c r="G94" s="308">
        <f t="shared" si="16"/>
        <v>0</v>
      </c>
      <c r="H94" s="326"/>
    </row>
    <row r="95" spans="1:8" s="281" customFormat="1">
      <c r="A95" s="281" t="s">
        <v>54</v>
      </c>
      <c r="B95" s="156">
        <f>+B93+0.01</f>
        <v>5.0499999999999989</v>
      </c>
      <c r="C95" s="331" t="s">
        <v>618</v>
      </c>
      <c r="D95" s="329">
        <v>4</v>
      </c>
      <c r="E95" s="335" t="s">
        <v>143</v>
      </c>
      <c r="F95" s="325"/>
      <c r="G95" s="308">
        <f t="shared" si="16"/>
        <v>0</v>
      </c>
      <c r="H95" s="326"/>
    </row>
    <row r="96" spans="1:8" s="281" customFormat="1">
      <c r="A96" s="281" t="s">
        <v>54</v>
      </c>
      <c r="B96" s="156">
        <f t="shared" ref="B96:B98" si="18">+B95+0.01</f>
        <v>5.0599999999999987</v>
      </c>
      <c r="C96" s="331" t="s">
        <v>619</v>
      </c>
      <c r="D96" s="329">
        <v>4</v>
      </c>
      <c r="E96" s="335" t="s">
        <v>143</v>
      </c>
      <c r="F96" s="325"/>
      <c r="G96" s="308">
        <f t="shared" si="16"/>
        <v>0</v>
      </c>
      <c r="H96" s="326"/>
    </row>
    <row r="97" spans="1:8" s="281" customFormat="1">
      <c r="A97" s="281" t="s">
        <v>54</v>
      </c>
      <c r="B97" s="156">
        <f t="shared" si="18"/>
        <v>5.0699999999999985</v>
      </c>
      <c r="C97" s="331" t="s">
        <v>620</v>
      </c>
      <c r="D97" s="329">
        <v>1</v>
      </c>
      <c r="E97" s="335" t="s">
        <v>143</v>
      </c>
      <c r="F97" s="325"/>
      <c r="G97" s="308">
        <f t="shared" si="16"/>
        <v>0</v>
      </c>
      <c r="H97" s="326"/>
    </row>
    <row r="98" spans="1:8" s="281" customFormat="1">
      <c r="A98" s="281" t="s">
        <v>54</v>
      </c>
      <c r="B98" s="156">
        <f t="shared" si="18"/>
        <v>5.0799999999999983</v>
      </c>
      <c r="C98" s="331" t="s">
        <v>621</v>
      </c>
      <c r="D98" s="329">
        <v>1</v>
      </c>
      <c r="E98" s="335" t="s">
        <v>143</v>
      </c>
      <c r="F98" s="325"/>
      <c r="G98" s="308">
        <f t="shared" si="16"/>
        <v>0</v>
      </c>
      <c r="H98" s="326"/>
    </row>
    <row r="99" spans="1:8" s="281" customFormat="1">
      <c r="A99" s="281" t="s">
        <v>54</v>
      </c>
      <c r="B99" s="168"/>
      <c r="C99" s="331"/>
      <c r="D99" s="329"/>
      <c r="E99" s="333"/>
      <c r="F99" s="325"/>
      <c r="G99" s="308">
        <f t="shared" si="16"/>
        <v>0</v>
      </c>
      <c r="H99" s="326">
        <f>SUM(G90:G98)</f>
        <v>0</v>
      </c>
    </row>
    <row r="100" spans="1:8" s="281" customFormat="1">
      <c r="A100" s="281" t="s">
        <v>54</v>
      </c>
      <c r="B100" s="169">
        <v>6</v>
      </c>
      <c r="C100" s="328" t="s">
        <v>839</v>
      </c>
      <c r="D100" s="334"/>
      <c r="E100" s="335"/>
      <c r="F100" s="325"/>
      <c r="G100" s="308">
        <f t="shared" si="16"/>
        <v>0</v>
      </c>
      <c r="H100" s="326"/>
    </row>
    <row r="101" spans="1:8" s="281" customFormat="1" ht="56.25">
      <c r="A101" s="281" t="s">
        <v>54</v>
      </c>
      <c r="B101" s="156">
        <f t="shared" ref="B101:B104" si="19">+B100+0.01</f>
        <v>6.01</v>
      </c>
      <c r="C101" s="331" t="s">
        <v>840</v>
      </c>
      <c r="D101" s="334">
        <v>9.25</v>
      </c>
      <c r="E101" s="335" t="s">
        <v>65</v>
      </c>
      <c r="F101" s="325"/>
      <c r="G101" s="308">
        <f t="shared" si="16"/>
        <v>0</v>
      </c>
      <c r="H101" s="326"/>
    </row>
    <row r="102" spans="1:8" s="281" customFormat="1" ht="56.25">
      <c r="A102" s="281" t="s">
        <v>54</v>
      </c>
      <c r="B102" s="156">
        <f t="shared" si="19"/>
        <v>6.02</v>
      </c>
      <c r="C102" s="331" t="s">
        <v>836</v>
      </c>
      <c r="D102" s="334">
        <v>0.7</v>
      </c>
      <c r="E102" s="335" t="s">
        <v>65</v>
      </c>
      <c r="F102" s="325"/>
      <c r="G102" s="308">
        <f t="shared" si="16"/>
        <v>0</v>
      </c>
      <c r="H102" s="326"/>
    </row>
    <row r="103" spans="1:8" s="281" customFormat="1" ht="37.5">
      <c r="A103" s="281" t="s">
        <v>54</v>
      </c>
      <c r="B103" s="156">
        <f t="shared" si="19"/>
        <v>6.0299999999999994</v>
      </c>
      <c r="C103" s="331" t="s">
        <v>615</v>
      </c>
      <c r="D103" s="329">
        <v>4</v>
      </c>
      <c r="E103" s="335" t="s">
        <v>143</v>
      </c>
      <c r="F103" s="325"/>
      <c r="G103" s="308">
        <f t="shared" si="16"/>
        <v>0</v>
      </c>
      <c r="H103" s="326"/>
    </row>
    <row r="104" spans="1:8" s="281" customFormat="1" ht="37.5">
      <c r="A104" s="281" t="s">
        <v>54</v>
      </c>
      <c r="B104" s="156">
        <f t="shared" si="19"/>
        <v>6.0399999999999991</v>
      </c>
      <c r="C104" s="331" t="s">
        <v>616</v>
      </c>
      <c r="D104" s="329">
        <v>1</v>
      </c>
      <c r="E104" s="335" t="s">
        <v>143</v>
      </c>
      <c r="F104" s="325"/>
      <c r="G104" s="308">
        <f t="shared" si="16"/>
        <v>0</v>
      </c>
      <c r="H104" s="326"/>
    </row>
    <row r="105" spans="1:8" s="281" customFormat="1" ht="75">
      <c r="A105" s="281" t="s">
        <v>54</v>
      </c>
      <c r="B105" s="168"/>
      <c r="C105" s="328" t="s">
        <v>617</v>
      </c>
      <c r="D105" s="329"/>
      <c r="E105" s="333"/>
      <c r="F105" s="325"/>
      <c r="G105" s="308">
        <f t="shared" si="16"/>
        <v>0</v>
      </c>
      <c r="H105" s="326"/>
    </row>
    <row r="106" spans="1:8" s="281" customFormat="1">
      <c r="A106" s="281" t="s">
        <v>54</v>
      </c>
      <c r="B106" s="156">
        <f>+B104+0.01</f>
        <v>6.0499999999999989</v>
      </c>
      <c r="C106" s="331" t="s">
        <v>837</v>
      </c>
      <c r="D106" s="329">
        <v>4</v>
      </c>
      <c r="E106" s="335" t="s">
        <v>143</v>
      </c>
      <c r="F106" s="325"/>
      <c r="G106" s="308">
        <f t="shared" si="16"/>
        <v>0</v>
      </c>
      <c r="H106" s="326"/>
    </row>
    <row r="107" spans="1:8" s="281" customFormat="1">
      <c r="A107" s="281" t="s">
        <v>54</v>
      </c>
      <c r="B107" s="156">
        <f t="shared" ref="B107:B109" si="20">+B106+0.01</f>
        <v>6.0599999999999987</v>
      </c>
      <c r="C107" s="331" t="s">
        <v>619</v>
      </c>
      <c r="D107" s="329">
        <v>4</v>
      </c>
      <c r="E107" s="335" t="s">
        <v>143</v>
      </c>
      <c r="F107" s="325"/>
      <c r="G107" s="308">
        <f t="shared" si="16"/>
        <v>0</v>
      </c>
      <c r="H107" s="326"/>
    </row>
    <row r="108" spans="1:8" s="281" customFormat="1">
      <c r="A108" s="281" t="s">
        <v>54</v>
      </c>
      <c r="B108" s="156">
        <f t="shared" si="20"/>
        <v>6.0699999999999985</v>
      </c>
      <c r="C108" s="331" t="s">
        <v>620</v>
      </c>
      <c r="D108" s="329">
        <v>1</v>
      </c>
      <c r="E108" s="335" t="s">
        <v>143</v>
      </c>
      <c r="F108" s="325"/>
      <c r="G108" s="308">
        <f t="shared" si="16"/>
        <v>0</v>
      </c>
      <c r="H108" s="326"/>
    </row>
    <row r="109" spans="1:8" s="281" customFormat="1">
      <c r="A109" s="281" t="s">
        <v>54</v>
      </c>
      <c r="B109" s="156">
        <f t="shared" si="20"/>
        <v>6.0799999999999983</v>
      </c>
      <c r="C109" s="331" t="s">
        <v>621</v>
      </c>
      <c r="D109" s="329">
        <v>1</v>
      </c>
      <c r="E109" s="335" t="s">
        <v>143</v>
      </c>
      <c r="F109" s="325"/>
      <c r="G109" s="308">
        <f t="shared" si="16"/>
        <v>0</v>
      </c>
      <c r="H109" s="326"/>
    </row>
    <row r="110" spans="1:8" s="281" customFormat="1">
      <c r="A110" s="281" t="s">
        <v>54</v>
      </c>
      <c r="B110" s="168"/>
      <c r="C110" s="331"/>
      <c r="D110" s="329"/>
      <c r="E110" s="333"/>
      <c r="F110" s="325"/>
      <c r="G110" s="308">
        <f t="shared" si="16"/>
        <v>0</v>
      </c>
      <c r="H110" s="326">
        <f>SUM(G101:G109)</f>
        <v>0</v>
      </c>
    </row>
    <row r="111" spans="1:8" s="281" customFormat="1">
      <c r="A111" s="281" t="s">
        <v>54</v>
      </c>
      <c r="B111" s="169">
        <v>7</v>
      </c>
      <c r="C111" s="328" t="s">
        <v>841</v>
      </c>
      <c r="D111" s="334"/>
      <c r="E111" s="335"/>
      <c r="F111" s="325"/>
      <c r="G111" s="308">
        <f t="shared" si="16"/>
        <v>0</v>
      </c>
      <c r="H111" s="326"/>
    </row>
    <row r="112" spans="1:8" s="281" customFormat="1" ht="56.25">
      <c r="A112" s="281" t="s">
        <v>54</v>
      </c>
      <c r="B112" s="156">
        <f t="shared" ref="B112:B115" si="21">+B111+0.01</f>
        <v>7.01</v>
      </c>
      <c r="C112" s="331" t="s">
        <v>840</v>
      </c>
      <c r="D112" s="334">
        <v>9.25</v>
      </c>
      <c r="E112" s="335" t="s">
        <v>65</v>
      </c>
      <c r="F112" s="325"/>
      <c r="G112" s="308">
        <f t="shared" si="16"/>
        <v>0</v>
      </c>
      <c r="H112" s="326"/>
    </row>
    <row r="113" spans="1:8" s="281" customFormat="1" ht="75">
      <c r="A113" s="281" t="s">
        <v>54</v>
      </c>
      <c r="B113" s="156">
        <f t="shared" si="21"/>
        <v>7.02</v>
      </c>
      <c r="C113" s="331" t="s">
        <v>614</v>
      </c>
      <c r="D113" s="334">
        <v>2.84</v>
      </c>
      <c r="E113" s="335" t="s">
        <v>65</v>
      </c>
      <c r="F113" s="325"/>
      <c r="G113" s="308">
        <f t="shared" si="16"/>
        <v>0</v>
      </c>
      <c r="H113" s="326"/>
    </row>
    <row r="114" spans="1:8" s="281" customFormat="1" ht="37.5">
      <c r="A114" s="281" t="s">
        <v>54</v>
      </c>
      <c r="B114" s="156">
        <f t="shared" si="21"/>
        <v>7.0299999999999994</v>
      </c>
      <c r="C114" s="331" t="s">
        <v>615</v>
      </c>
      <c r="D114" s="329">
        <v>4</v>
      </c>
      <c r="E114" s="335" t="s">
        <v>143</v>
      </c>
      <c r="F114" s="325"/>
      <c r="G114" s="308">
        <f t="shared" si="16"/>
        <v>0</v>
      </c>
      <c r="H114" s="326"/>
    </row>
    <row r="115" spans="1:8" s="281" customFormat="1" ht="37.5">
      <c r="A115" s="281" t="s">
        <v>54</v>
      </c>
      <c r="B115" s="156">
        <f t="shared" si="21"/>
        <v>7.0399999999999991</v>
      </c>
      <c r="C115" s="331" t="s">
        <v>616</v>
      </c>
      <c r="D115" s="329">
        <v>1</v>
      </c>
      <c r="E115" s="335" t="s">
        <v>143</v>
      </c>
      <c r="F115" s="325"/>
      <c r="G115" s="308">
        <f t="shared" si="16"/>
        <v>0</v>
      </c>
      <c r="H115" s="326"/>
    </row>
    <row r="116" spans="1:8" s="281" customFormat="1" ht="75">
      <c r="A116" s="281" t="s">
        <v>54</v>
      </c>
      <c r="B116" s="168"/>
      <c r="C116" s="328" t="s">
        <v>617</v>
      </c>
      <c r="D116" s="329"/>
      <c r="E116" s="333"/>
      <c r="F116" s="325"/>
      <c r="G116" s="308">
        <f t="shared" si="16"/>
        <v>0</v>
      </c>
      <c r="H116" s="326"/>
    </row>
    <row r="117" spans="1:8" s="281" customFormat="1">
      <c r="A117" s="281" t="s">
        <v>54</v>
      </c>
      <c r="B117" s="156">
        <f>+B115+0.01</f>
        <v>7.0499999999999989</v>
      </c>
      <c r="C117" s="331" t="s">
        <v>837</v>
      </c>
      <c r="D117" s="329">
        <v>4</v>
      </c>
      <c r="E117" s="335" t="s">
        <v>143</v>
      </c>
      <c r="F117" s="325"/>
      <c r="G117" s="308">
        <f t="shared" si="16"/>
        <v>0</v>
      </c>
      <c r="H117" s="326"/>
    </row>
    <row r="118" spans="1:8" s="281" customFormat="1">
      <c r="A118" s="281" t="s">
        <v>54</v>
      </c>
      <c r="B118" s="156">
        <f t="shared" ref="B118:B120" si="22">+B117+0.01</f>
        <v>7.0599999999999987</v>
      </c>
      <c r="C118" s="331" t="s">
        <v>619</v>
      </c>
      <c r="D118" s="329">
        <v>4</v>
      </c>
      <c r="E118" s="335" t="s">
        <v>143</v>
      </c>
      <c r="F118" s="325"/>
      <c r="G118" s="308">
        <f t="shared" si="16"/>
        <v>0</v>
      </c>
      <c r="H118" s="326"/>
    </row>
    <row r="119" spans="1:8" s="281" customFormat="1">
      <c r="A119" s="281" t="s">
        <v>54</v>
      </c>
      <c r="B119" s="156">
        <f t="shared" si="22"/>
        <v>7.0699999999999985</v>
      </c>
      <c r="C119" s="331" t="s">
        <v>620</v>
      </c>
      <c r="D119" s="329">
        <v>1</v>
      </c>
      <c r="E119" s="335" t="s">
        <v>143</v>
      </c>
      <c r="F119" s="325"/>
      <c r="G119" s="308">
        <f t="shared" si="16"/>
        <v>0</v>
      </c>
      <c r="H119" s="326"/>
    </row>
    <row r="120" spans="1:8" s="281" customFormat="1">
      <c r="A120" s="281" t="s">
        <v>54</v>
      </c>
      <c r="B120" s="156">
        <f t="shared" si="22"/>
        <v>7.0799999999999983</v>
      </c>
      <c r="C120" s="331" t="s">
        <v>621</v>
      </c>
      <c r="D120" s="329">
        <v>1</v>
      </c>
      <c r="E120" s="335" t="s">
        <v>143</v>
      </c>
      <c r="F120" s="325"/>
      <c r="G120" s="308">
        <f t="shared" si="16"/>
        <v>0</v>
      </c>
      <c r="H120" s="326"/>
    </row>
    <row r="121" spans="1:8" s="281" customFormat="1">
      <c r="A121" s="281" t="s">
        <v>54</v>
      </c>
      <c r="B121" s="168"/>
      <c r="C121" s="331"/>
      <c r="D121" s="329"/>
      <c r="E121" s="333"/>
      <c r="F121" s="325"/>
      <c r="G121" s="308">
        <f t="shared" si="16"/>
        <v>0</v>
      </c>
      <c r="H121" s="326">
        <f>SUM(G112:G120)</f>
        <v>0</v>
      </c>
    </row>
    <row r="122" spans="1:8" s="281" customFormat="1">
      <c r="A122" s="281" t="s">
        <v>54</v>
      </c>
      <c r="B122" s="169">
        <v>8</v>
      </c>
      <c r="C122" s="328" t="s">
        <v>627</v>
      </c>
      <c r="D122" s="334"/>
      <c r="E122" s="335"/>
      <c r="F122" s="325"/>
      <c r="G122" s="308">
        <f t="shared" si="16"/>
        <v>0</v>
      </c>
      <c r="H122" s="326"/>
    </row>
    <row r="123" spans="1:8" s="281" customFormat="1" ht="56.25">
      <c r="A123" s="281" t="s">
        <v>54</v>
      </c>
      <c r="B123" s="156">
        <f t="shared" ref="B123:B126" si="23">+B122+0.01</f>
        <v>8.01</v>
      </c>
      <c r="C123" s="331" t="s">
        <v>840</v>
      </c>
      <c r="D123" s="334">
        <v>9.25</v>
      </c>
      <c r="E123" s="335" t="s">
        <v>65</v>
      </c>
      <c r="F123" s="325"/>
      <c r="G123" s="308">
        <f t="shared" si="16"/>
        <v>0</v>
      </c>
      <c r="H123" s="326"/>
    </row>
    <row r="124" spans="1:8" s="281" customFormat="1" ht="75">
      <c r="A124" s="281" t="s">
        <v>54</v>
      </c>
      <c r="B124" s="156">
        <f t="shared" si="23"/>
        <v>8.02</v>
      </c>
      <c r="C124" s="331" t="s">
        <v>614</v>
      </c>
      <c r="D124" s="334">
        <v>0.5</v>
      </c>
      <c r="E124" s="335" t="s">
        <v>65</v>
      </c>
      <c r="F124" s="325"/>
      <c r="G124" s="308">
        <f t="shared" si="16"/>
        <v>0</v>
      </c>
      <c r="H124" s="326"/>
    </row>
    <row r="125" spans="1:8" s="281" customFormat="1" ht="37.5">
      <c r="A125" s="281" t="s">
        <v>54</v>
      </c>
      <c r="B125" s="156">
        <f t="shared" si="23"/>
        <v>8.0299999999999994</v>
      </c>
      <c r="C125" s="331" t="s">
        <v>615</v>
      </c>
      <c r="D125" s="329">
        <v>4</v>
      </c>
      <c r="E125" s="335" t="s">
        <v>143</v>
      </c>
      <c r="F125" s="325"/>
      <c r="G125" s="308">
        <f t="shared" si="16"/>
        <v>0</v>
      </c>
      <c r="H125" s="326"/>
    </row>
    <row r="126" spans="1:8" s="281" customFormat="1" ht="37.5">
      <c r="A126" s="281" t="s">
        <v>54</v>
      </c>
      <c r="B126" s="156">
        <f t="shared" si="23"/>
        <v>8.0399999999999991</v>
      </c>
      <c r="C126" s="331" t="s">
        <v>616</v>
      </c>
      <c r="D126" s="329">
        <v>1</v>
      </c>
      <c r="E126" s="335" t="s">
        <v>143</v>
      </c>
      <c r="F126" s="325"/>
      <c r="G126" s="308">
        <f t="shared" si="16"/>
        <v>0</v>
      </c>
      <c r="H126" s="326"/>
    </row>
    <row r="127" spans="1:8" s="281" customFormat="1" ht="75">
      <c r="A127" s="281" t="s">
        <v>54</v>
      </c>
      <c r="B127" s="168"/>
      <c r="C127" s="328" t="s">
        <v>617</v>
      </c>
      <c r="D127" s="329"/>
      <c r="E127" s="333"/>
      <c r="F127" s="325"/>
      <c r="G127" s="308">
        <f t="shared" si="16"/>
        <v>0</v>
      </c>
      <c r="H127" s="326"/>
    </row>
    <row r="128" spans="1:8" s="281" customFormat="1">
      <c r="A128" s="281" t="s">
        <v>54</v>
      </c>
      <c r="B128" s="156">
        <f>+B126+0.01</f>
        <v>8.0499999999999989</v>
      </c>
      <c r="C128" s="331" t="s">
        <v>618</v>
      </c>
      <c r="D128" s="329">
        <v>4</v>
      </c>
      <c r="E128" s="335" t="s">
        <v>143</v>
      </c>
      <c r="F128" s="325"/>
      <c r="G128" s="308">
        <f t="shared" si="16"/>
        <v>0</v>
      </c>
      <c r="H128" s="326"/>
    </row>
    <row r="129" spans="1:8" s="281" customFormat="1">
      <c r="A129" s="281" t="s">
        <v>54</v>
      </c>
      <c r="B129" s="156">
        <f t="shared" ref="B129:B131" si="24">+B128+0.01</f>
        <v>8.0599999999999987</v>
      </c>
      <c r="C129" s="331" t="s">
        <v>619</v>
      </c>
      <c r="D129" s="329">
        <v>4</v>
      </c>
      <c r="E129" s="335" t="s">
        <v>143</v>
      </c>
      <c r="F129" s="325"/>
      <c r="G129" s="308">
        <f t="shared" si="16"/>
        <v>0</v>
      </c>
      <c r="H129" s="326"/>
    </row>
    <row r="130" spans="1:8" s="281" customFormat="1">
      <c r="A130" s="281" t="s">
        <v>54</v>
      </c>
      <c r="B130" s="156">
        <f t="shared" si="24"/>
        <v>8.0699999999999985</v>
      </c>
      <c r="C130" s="331" t="s">
        <v>620</v>
      </c>
      <c r="D130" s="329">
        <v>1</v>
      </c>
      <c r="E130" s="335" t="s">
        <v>143</v>
      </c>
      <c r="F130" s="325"/>
      <c r="G130" s="308">
        <f t="shared" si="16"/>
        <v>0</v>
      </c>
      <c r="H130" s="326"/>
    </row>
    <row r="131" spans="1:8" s="281" customFormat="1">
      <c r="A131" s="281" t="s">
        <v>54</v>
      </c>
      <c r="B131" s="156">
        <f t="shared" si="24"/>
        <v>8.0799999999999983</v>
      </c>
      <c r="C131" s="331" t="s">
        <v>621</v>
      </c>
      <c r="D131" s="329">
        <v>1</v>
      </c>
      <c r="E131" s="335" t="s">
        <v>143</v>
      </c>
      <c r="F131" s="325"/>
      <c r="G131" s="308">
        <f t="shared" si="16"/>
        <v>0</v>
      </c>
      <c r="H131" s="326"/>
    </row>
    <row r="132" spans="1:8" s="281" customFormat="1">
      <c r="A132" s="281" t="s">
        <v>54</v>
      </c>
      <c r="B132" s="168"/>
      <c r="C132" s="331"/>
      <c r="D132" s="329"/>
      <c r="E132" s="333"/>
      <c r="F132" s="325"/>
      <c r="G132" s="308">
        <f t="shared" si="16"/>
        <v>0</v>
      </c>
      <c r="H132" s="326">
        <f>SUM(G123:G131)</f>
        <v>0</v>
      </c>
    </row>
    <row r="133" spans="1:8" s="281" customFormat="1">
      <c r="A133" s="281" t="s">
        <v>54</v>
      </c>
      <c r="B133" s="169">
        <v>9</v>
      </c>
      <c r="C133" s="328" t="s">
        <v>842</v>
      </c>
      <c r="D133" s="334"/>
      <c r="E133" s="335"/>
      <c r="F133" s="325"/>
      <c r="G133" s="308">
        <f t="shared" si="16"/>
        <v>0</v>
      </c>
      <c r="H133" s="326"/>
    </row>
    <row r="134" spans="1:8" s="281" customFormat="1" ht="56.25">
      <c r="A134" s="281" t="s">
        <v>54</v>
      </c>
      <c r="B134" s="156">
        <f t="shared" ref="B134:B143" si="25">+B133+0.01</f>
        <v>9.01</v>
      </c>
      <c r="C134" s="331" t="s">
        <v>843</v>
      </c>
      <c r="D134" s="334">
        <f>5.12*2+8.75</f>
        <v>18.990000000000002</v>
      </c>
      <c r="E134" s="335" t="s">
        <v>65</v>
      </c>
      <c r="F134" s="325"/>
      <c r="G134" s="308">
        <f t="shared" si="16"/>
        <v>0</v>
      </c>
      <c r="H134" s="326"/>
    </row>
    <row r="135" spans="1:8" s="281" customFormat="1" ht="56.25">
      <c r="A135" s="281" t="s">
        <v>54</v>
      </c>
      <c r="B135" s="156">
        <f t="shared" si="25"/>
        <v>9.02</v>
      </c>
      <c r="C135" s="331" t="s">
        <v>840</v>
      </c>
      <c r="D135" s="334">
        <f>5.12+5.66</f>
        <v>10.780000000000001</v>
      </c>
      <c r="E135" s="335" t="s">
        <v>65</v>
      </c>
      <c r="F135" s="325"/>
      <c r="G135" s="308">
        <f t="shared" si="16"/>
        <v>0</v>
      </c>
      <c r="H135" s="326"/>
    </row>
    <row r="136" spans="1:8" s="281" customFormat="1" ht="56.25">
      <c r="A136" s="281" t="s">
        <v>54</v>
      </c>
      <c r="B136" s="156">
        <f t="shared" si="25"/>
        <v>9.0299999999999994</v>
      </c>
      <c r="C136" s="331" t="s">
        <v>836</v>
      </c>
      <c r="D136" s="334">
        <f>4.75+0.5</f>
        <v>5.25</v>
      </c>
      <c r="E136" s="335" t="s">
        <v>65</v>
      </c>
      <c r="F136" s="325"/>
      <c r="G136" s="308">
        <f t="shared" si="16"/>
        <v>0</v>
      </c>
      <c r="H136" s="326"/>
    </row>
    <row r="137" spans="1:8" s="281" customFormat="1" ht="37.5">
      <c r="A137" s="281" t="s">
        <v>54</v>
      </c>
      <c r="B137" s="156">
        <f t="shared" si="25"/>
        <v>9.0399999999999991</v>
      </c>
      <c r="C137" s="331" t="s">
        <v>629</v>
      </c>
      <c r="D137" s="334">
        <v>8</v>
      </c>
      <c r="E137" s="335" t="s">
        <v>143</v>
      </c>
      <c r="F137" s="325"/>
      <c r="G137" s="308">
        <f t="shared" si="16"/>
        <v>0</v>
      </c>
      <c r="H137" s="326"/>
    </row>
    <row r="138" spans="1:8" s="281" customFormat="1" ht="37.5">
      <c r="A138" s="281" t="s">
        <v>54</v>
      </c>
      <c r="B138" s="156">
        <f t="shared" si="25"/>
        <v>9.0499999999999989</v>
      </c>
      <c r="C138" s="331" t="s">
        <v>630</v>
      </c>
      <c r="D138" s="334">
        <v>3</v>
      </c>
      <c r="E138" s="335" t="s">
        <v>143</v>
      </c>
      <c r="F138" s="325"/>
      <c r="G138" s="308">
        <f t="shared" si="16"/>
        <v>0</v>
      </c>
      <c r="H138" s="326"/>
    </row>
    <row r="139" spans="1:8" s="281" customFormat="1" ht="37.5">
      <c r="A139" s="281" t="s">
        <v>54</v>
      </c>
      <c r="B139" s="156">
        <f t="shared" si="25"/>
        <v>9.0599999999999987</v>
      </c>
      <c r="C139" s="331" t="s">
        <v>631</v>
      </c>
      <c r="D139" s="334">
        <v>10</v>
      </c>
      <c r="E139" s="335" t="s">
        <v>143</v>
      </c>
      <c r="F139" s="325"/>
      <c r="G139" s="308">
        <f t="shared" si="16"/>
        <v>0</v>
      </c>
      <c r="H139" s="326"/>
    </row>
    <row r="140" spans="1:8" s="281" customFormat="1" ht="37.5">
      <c r="A140" s="281" t="s">
        <v>54</v>
      </c>
      <c r="B140" s="156">
        <f t="shared" si="25"/>
        <v>9.0699999999999985</v>
      </c>
      <c r="C140" s="331" t="s">
        <v>632</v>
      </c>
      <c r="D140" s="334">
        <v>2</v>
      </c>
      <c r="E140" s="335" t="s">
        <v>143</v>
      </c>
      <c r="F140" s="325"/>
      <c r="G140" s="308">
        <f t="shared" si="16"/>
        <v>0</v>
      </c>
      <c r="H140" s="326"/>
    </row>
    <row r="141" spans="1:8" s="281" customFormat="1" ht="37.5">
      <c r="A141" s="281" t="s">
        <v>54</v>
      </c>
      <c r="B141" s="156">
        <f t="shared" si="25"/>
        <v>9.0799999999999983</v>
      </c>
      <c r="C141" s="331" t="s">
        <v>633</v>
      </c>
      <c r="D141" s="334">
        <v>1</v>
      </c>
      <c r="E141" s="335" t="s">
        <v>143</v>
      </c>
      <c r="F141" s="325"/>
      <c r="G141" s="308">
        <f t="shared" si="16"/>
        <v>0</v>
      </c>
      <c r="H141" s="326"/>
    </row>
    <row r="142" spans="1:8" s="281" customFormat="1" ht="48.75" customHeight="1">
      <c r="A142" s="281" t="s">
        <v>54</v>
      </c>
      <c r="B142" s="156">
        <f t="shared" si="25"/>
        <v>9.0899999999999981</v>
      </c>
      <c r="C142" s="331" t="s">
        <v>634</v>
      </c>
      <c r="D142" s="334">
        <v>1</v>
      </c>
      <c r="E142" s="335" t="s">
        <v>143</v>
      </c>
      <c r="F142" s="325"/>
      <c r="G142" s="308">
        <f t="shared" si="16"/>
        <v>0</v>
      </c>
      <c r="H142" s="326"/>
    </row>
    <row r="143" spans="1:8" s="281" customFormat="1" ht="37.5">
      <c r="A143" s="281" t="s">
        <v>54</v>
      </c>
      <c r="B143" s="156">
        <f t="shared" si="25"/>
        <v>9.0999999999999979</v>
      </c>
      <c r="C143" s="331" t="s">
        <v>616</v>
      </c>
      <c r="D143" s="329">
        <v>8</v>
      </c>
      <c r="E143" s="335" t="s">
        <v>143</v>
      </c>
      <c r="F143" s="325"/>
      <c r="G143" s="308">
        <f t="shared" si="16"/>
        <v>0</v>
      </c>
      <c r="H143" s="326"/>
    </row>
    <row r="144" spans="1:8" s="281" customFormat="1" ht="75">
      <c r="A144" s="281" t="s">
        <v>54</v>
      </c>
      <c r="B144" s="170"/>
      <c r="C144" s="328" t="s">
        <v>617</v>
      </c>
      <c r="D144" s="334"/>
      <c r="E144" s="335"/>
      <c r="F144" s="325"/>
      <c r="G144" s="308">
        <f t="shared" si="16"/>
        <v>0</v>
      </c>
      <c r="H144" s="326"/>
    </row>
    <row r="145" spans="1:8" s="281" customFormat="1">
      <c r="A145" s="281" t="s">
        <v>54</v>
      </c>
      <c r="B145" s="156">
        <f>+B143+0.01</f>
        <v>9.1099999999999977</v>
      </c>
      <c r="C145" s="331" t="s">
        <v>635</v>
      </c>
      <c r="D145" s="334">
        <v>2</v>
      </c>
      <c r="E145" s="335" t="s">
        <v>143</v>
      </c>
      <c r="F145" s="325"/>
      <c r="G145" s="308">
        <f t="shared" si="16"/>
        <v>0</v>
      </c>
      <c r="H145" s="326"/>
    </row>
    <row r="146" spans="1:8" s="281" customFormat="1">
      <c r="A146" s="281" t="s">
        <v>54</v>
      </c>
      <c r="B146" s="156">
        <f t="shared" ref="B146:B157" si="26">+B145+0.01</f>
        <v>9.1199999999999974</v>
      </c>
      <c r="C146" s="331" t="s">
        <v>636</v>
      </c>
      <c r="D146" s="334">
        <v>4</v>
      </c>
      <c r="E146" s="335" t="s">
        <v>143</v>
      </c>
      <c r="F146" s="325"/>
      <c r="G146" s="308">
        <f t="shared" si="16"/>
        <v>0</v>
      </c>
      <c r="H146" s="326"/>
    </row>
    <row r="147" spans="1:8" s="281" customFormat="1">
      <c r="A147" s="281" t="s">
        <v>54</v>
      </c>
      <c r="B147" s="156">
        <f t="shared" si="26"/>
        <v>9.1299999999999972</v>
      </c>
      <c r="C147" s="331" t="s">
        <v>637</v>
      </c>
      <c r="D147" s="329">
        <v>1</v>
      </c>
      <c r="E147" s="335" t="s">
        <v>143</v>
      </c>
      <c r="F147" s="325"/>
      <c r="G147" s="308">
        <f t="shared" si="16"/>
        <v>0</v>
      </c>
      <c r="H147" s="326"/>
    </row>
    <row r="148" spans="1:8" s="281" customFormat="1">
      <c r="A148" s="281" t="s">
        <v>54</v>
      </c>
      <c r="B148" s="156">
        <f t="shared" si="26"/>
        <v>9.139999999999997</v>
      </c>
      <c r="C148" s="331" t="s">
        <v>638</v>
      </c>
      <c r="D148" s="329">
        <v>1</v>
      </c>
      <c r="E148" s="335" t="s">
        <v>143</v>
      </c>
      <c r="F148" s="325"/>
      <c r="G148" s="308">
        <f t="shared" si="16"/>
        <v>0</v>
      </c>
      <c r="H148" s="326"/>
    </row>
    <row r="149" spans="1:8" s="281" customFormat="1">
      <c r="A149" s="281" t="s">
        <v>54</v>
      </c>
      <c r="B149" s="156">
        <f t="shared" si="26"/>
        <v>9.1499999999999968</v>
      </c>
      <c r="C149" s="331" t="s">
        <v>639</v>
      </c>
      <c r="D149" s="329">
        <v>12</v>
      </c>
      <c r="E149" s="335" t="s">
        <v>143</v>
      </c>
      <c r="F149" s="325"/>
      <c r="G149" s="308">
        <f t="shared" ref="G149:G215" si="27">ROUND(F149*D149,2)</f>
        <v>0</v>
      </c>
      <c r="H149" s="326"/>
    </row>
    <row r="150" spans="1:8" s="281" customFormat="1">
      <c r="A150" s="281" t="s">
        <v>54</v>
      </c>
      <c r="B150" s="156">
        <f t="shared" si="26"/>
        <v>9.1599999999999966</v>
      </c>
      <c r="C150" s="331" t="s">
        <v>640</v>
      </c>
      <c r="D150" s="329">
        <v>12</v>
      </c>
      <c r="E150" s="335" t="s">
        <v>143</v>
      </c>
      <c r="F150" s="325"/>
      <c r="G150" s="308">
        <f t="shared" si="27"/>
        <v>0</v>
      </c>
      <c r="H150" s="326"/>
    </row>
    <row r="151" spans="1:8" s="281" customFormat="1">
      <c r="A151" s="281" t="s">
        <v>54</v>
      </c>
      <c r="B151" s="156">
        <f t="shared" si="26"/>
        <v>9.1699999999999964</v>
      </c>
      <c r="C151" s="331" t="s">
        <v>641</v>
      </c>
      <c r="D151" s="329">
        <v>5</v>
      </c>
      <c r="E151" s="335" t="s">
        <v>143</v>
      </c>
      <c r="F151" s="325"/>
      <c r="G151" s="308">
        <f t="shared" si="27"/>
        <v>0</v>
      </c>
      <c r="H151" s="326"/>
    </row>
    <row r="152" spans="1:8" s="281" customFormat="1">
      <c r="A152" s="281" t="s">
        <v>54</v>
      </c>
      <c r="B152" s="156">
        <f t="shared" si="26"/>
        <v>9.1799999999999962</v>
      </c>
      <c r="C152" s="331" t="s">
        <v>844</v>
      </c>
      <c r="D152" s="329">
        <v>11</v>
      </c>
      <c r="E152" s="335" t="s">
        <v>143</v>
      </c>
      <c r="F152" s="325"/>
      <c r="G152" s="308">
        <f t="shared" si="27"/>
        <v>0</v>
      </c>
      <c r="H152" s="326"/>
    </row>
    <row r="153" spans="1:8" s="281" customFormat="1">
      <c r="A153" s="281" t="s">
        <v>54</v>
      </c>
      <c r="B153" s="156">
        <f t="shared" si="26"/>
        <v>9.1899999999999959</v>
      </c>
      <c r="C153" s="331" t="s">
        <v>845</v>
      </c>
      <c r="D153" s="329">
        <v>11</v>
      </c>
      <c r="E153" s="335" t="s">
        <v>143</v>
      </c>
      <c r="F153" s="325"/>
      <c r="G153" s="308">
        <f t="shared" si="27"/>
        <v>0</v>
      </c>
      <c r="H153" s="326"/>
    </row>
    <row r="154" spans="1:8" s="281" customFormat="1">
      <c r="A154" s="281" t="s">
        <v>54</v>
      </c>
      <c r="B154" s="156">
        <f t="shared" si="26"/>
        <v>9.1999999999999957</v>
      </c>
      <c r="C154" s="331" t="s">
        <v>644</v>
      </c>
      <c r="D154" s="334">
        <v>2</v>
      </c>
      <c r="E154" s="335" t="s">
        <v>143</v>
      </c>
      <c r="F154" s="325"/>
      <c r="G154" s="308">
        <f t="shared" si="27"/>
        <v>0</v>
      </c>
      <c r="H154" s="326"/>
    </row>
    <row r="155" spans="1:8" s="281" customFormat="1">
      <c r="A155" s="281" t="s">
        <v>54</v>
      </c>
      <c r="B155" s="156">
        <f t="shared" si="26"/>
        <v>9.2099999999999955</v>
      </c>
      <c r="C155" s="331" t="s">
        <v>645</v>
      </c>
      <c r="D155" s="334">
        <v>1</v>
      </c>
      <c r="E155" s="335" t="s">
        <v>143</v>
      </c>
      <c r="F155" s="325"/>
      <c r="G155" s="308">
        <f t="shared" si="27"/>
        <v>0</v>
      </c>
      <c r="H155" s="326"/>
    </row>
    <row r="156" spans="1:8" s="281" customFormat="1">
      <c r="A156" s="281" t="s">
        <v>54</v>
      </c>
      <c r="B156" s="156">
        <f t="shared" si="26"/>
        <v>9.2199999999999953</v>
      </c>
      <c r="C156" s="331" t="s">
        <v>646</v>
      </c>
      <c r="D156" s="329">
        <v>2</v>
      </c>
      <c r="E156" s="335" t="s">
        <v>143</v>
      </c>
      <c r="F156" s="325"/>
      <c r="G156" s="308">
        <f t="shared" si="27"/>
        <v>0</v>
      </c>
      <c r="H156" s="326"/>
    </row>
    <row r="157" spans="1:8" s="281" customFormat="1">
      <c r="A157" s="281" t="s">
        <v>54</v>
      </c>
      <c r="B157" s="156">
        <f t="shared" si="26"/>
        <v>9.2299999999999951</v>
      </c>
      <c r="C157" s="331" t="s">
        <v>647</v>
      </c>
      <c r="D157" s="329">
        <v>3</v>
      </c>
      <c r="E157" s="335" t="s">
        <v>143</v>
      </c>
      <c r="F157" s="325"/>
      <c r="G157" s="308">
        <f t="shared" si="27"/>
        <v>0</v>
      </c>
      <c r="H157" s="326"/>
    </row>
    <row r="158" spans="1:8" s="281" customFormat="1">
      <c r="A158" s="281" t="s">
        <v>54</v>
      </c>
      <c r="B158" s="170"/>
      <c r="C158" s="331"/>
      <c r="D158" s="334"/>
      <c r="E158" s="335"/>
      <c r="F158" s="325"/>
      <c r="G158" s="308">
        <f t="shared" si="27"/>
        <v>0</v>
      </c>
      <c r="H158" s="326">
        <f>SUM(G134:G157)</f>
        <v>0</v>
      </c>
    </row>
    <row r="159" spans="1:8" s="281" customFormat="1">
      <c r="A159" s="281" t="s">
        <v>54</v>
      </c>
      <c r="B159" s="169">
        <v>10</v>
      </c>
      <c r="C159" s="328" t="s">
        <v>846</v>
      </c>
      <c r="D159" s="334"/>
      <c r="E159" s="335"/>
      <c r="F159" s="325"/>
      <c r="G159" s="308">
        <f t="shared" si="27"/>
        <v>0</v>
      </c>
      <c r="H159" s="326"/>
    </row>
    <row r="160" spans="1:8" s="281" customFormat="1" ht="56.25">
      <c r="A160" s="281" t="s">
        <v>54</v>
      </c>
      <c r="B160" s="156">
        <f t="shared" ref="B160:B169" si="28">+B159+0.01</f>
        <v>10.01</v>
      </c>
      <c r="C160" s="331" t="s">
        <v>843</v>
      </c>
      <c r="D160" s="334">
        <f>5.12*2+8.75</f>
        <v>18.990000000000002</v>
      </c>
      <c r="E160" s="335" t="s">
        <v>65</v>
      </c>
      <c r="F160" s="325"/>
      <c r="G160" s="308">
        <f t="shared" si="27"/>
        <v>0</v>
      </c>
      <c r="H160" s="326"/>
    </row>
    <row r="161" spans="1:8" s="281" customFormat="1" ht="56.25">
      <c r="A161" s="281" t="s">
        <v>54</v>
      </c>
      <c r="B161" s="156">
        <f t="shared" si="28"/>
        <v>10.02</v>
      </c>
      <c r="C161" s="331" t="s">
        <v>613</v>
      </c>
      <c r="D161" s="334">
        <f>5.12+5.66</f>
        <v>10.780000000000001</v>
      </c>
      <c r="E161" s="335" t="s">
        <v>65</v>
      </c>
      <c r="F161" s="325"/>
      <c r="G161" s="308">
        <f t="shared" si="27"/>
        <v>0</v>
      </c>
      <c r="H161" s="326"/>
    </row>
    <row r="162" spans="1:8" s="281" customFormat="1" ht="75">
      <c r="A162" s="281" t="s">
        <v>54</v>
      </c>
      <c r="B162" s="156">
        <f t="shared" si="28"/>
        <v>10.029999999999999</v>
      </c>
      <c r="C162" s="331" t="s">
        <v>614</v>
      </c>
      <c r="D162" s="334">
        <f>4.75+0.5</f>
        <v>5.25</v>
      </c>
      <c r="E162" s="335" t="s">
        <v>65</v>
      </c>
      <c r="F162" s="325"/>
      <c r="G162" s="308">
        <f t="shared" si="27"/>
        <v>0</v>
      </c>
      <c r="H162" s="326"/>
    </row>
    <row r="163" spans="1:8" s="281" customFormat="1" ht="37.5">
      <c r="A163" s="281" t="s">
        <v>54</v>
      </c>
      <c r="B163" s="156">
        <f t="shared" si="28"/>
        <v>10.039999999999999</v>
      </c>
      <c r="C163" s="331" t="s">
        <v>629</v>
      </c>
      <c r="D163" s="334">
        <v>8</v>
      </c>
      <c r="E163" s="335" t="s">
        <v>143</v>
      </c>
      <c r="F163" s="325"/>
      <c r="G163" s="308">
        <f t="shared" si="27"/>
        <v>0</v>
      </c>
      <c r="H163" s="326"/>
    </row>
    <row r="164" spans="1:8" s="281" customFormat="1" ht="37.5">
      <c r="A164" s="281" t="s">
        <v>54</v>
      </c>
      <c r="B164" s="156">
        <f t="shared" si="28"/>
        <v>10.049999999999999</v>
      </c>
      <c r="C164" s="331" t="s">
        <v>630</v>
      </c>
      <c r="D164" s="334">
        <v>3</v>
      </c>
      <c r="E164" s="335" t="s">
        <v>143</v>
      </c>
      <c r="F164" s="325"/>
      <c r="G164" s="308">
        <f t="shared" si="27"/>
        <v>0</v>
      </c>
      <c r="H164" s="326"/>
    </row>
    <row r="165" spans="1:8" s="281" customFormat="1" ht="37.5">
      <c r="A165" s="281" t="s">
        <v>54</v>
      </c>
      <c r="B165" s="156">
        <f t="shared" si="28"/>
        <v>10.059999999999999</v>
      </c>
      <c r="C165" s="331" t="s">
        <v>631</v>
      </c>
      <c r="D165" s="334">
        <v>10</v>
      </c>
      <c r="E165" s="335" t="s">
        <v>143</v>
      </c>
      <c r="F165" s="325"/>
      <c r="G165" s="308">
        <f t="shared" si="27"/>
        <v>0</v>
      </c>
      <c r="H165" s="326"/>
    </row>
    <row r="166" spans="1:8" s="281" customFormat="1" ht="37.5">
      <c r="A166" s="281" t="s">
        <v>54</v>
      </c>
      <c r="B166" s="156">
        <f t="shared" si="28"/>
        <v>10.069999999999999</v>
      </c>
      <c r="C166" s="331" t="s">
        <v>632</v>
      </c>
      <c r="D166" s="334">
        <v>2</v>
      </c>
      <c r="E166" s="335" t="s">
        <v>143</v>
      </c>
      <c r="F166" s="325"/>
      <c r="G166" s="308">
        <f t="shared" si="27"/>
        <v>0</v>
      </c>
      <c r="H166" s="326"/>
    </row>
    <row r="167" spans="1:8" s="281" customFormat="1" ht="37.5">
      <c r="A167" s="281" t="s">
        <v>54</v>
      </c>
      <c r="B167" s="156">
        <f t="shared" si="28"/>
        <v>10.079999999999998</v>
      </c>
      <c r="C167" s="331" t="s">
        <v>633</v>
      </c>
      <c r="D167" s="334">
        <v>1</v>
      </c>
      <c r="E167" s="335" t="s">
        <v>143</v>
      </c>
      <c r="F167" s="325"/>
      <c r="G167" s="308">
        <f t="shared" si="27"/>
        <v>0</v>
      </c>
      <c r="H167" s="326"/>
    </row>
    <row r="168" spans="1:8" s="281" customFormat="1" ht="56.25">
      <c r="A168" s="281" t="s">
        <v>54</v>
      </c>
      <c r="B168" s="156">
        <f t="shared" si="28"/>
        <v>10.089999999999998</v>
      </c>
      <c r="C168" s="331" t="s">
        <v>634</v>
      </c>
      <c r="D168" s="334">
        <v>1</v>
      </c>
      <c r="E168" s="335" t="s">
        <v>143</v>
      </c>
      <c r="F168" s="325"/>
      <c r="G168" s="308">
        <f t="shared" si="27"/>
        <v>0</v>
      </c>
      <c r="H168" s="326"/>
    </row>
    <row r="169" spans="1:8" s="281" customFormat="1" ht="37.5">
      <c r="A169" s="281" t="s">
        <v>54</v>
      </c>
      <c r="B169" s="156">
        <f t="shared" si="28"/>
        <v>10.099999999999998</v>
      </c>
      <c r="C169" s="331" t="s">
        <v>616</v>
      </c>
      <c r="D169" s="329">
        <v>8</v>
      </c>
      <c r="E169" s="335" t="s">
        <v>143</v>
      </c>
      <c r="F169" s="325"/>
      <c r="G169" s="308">
        <f t="shared" si="27"/>
        <v>0</v>
      </c>
      <c r="H169" s="326"/>
    </row>
    <row r="170" spans="1:8" s="281" customFormat="1" ht="75">
      <c r="A170" s="281" t="s">
        <v>54</v>
      </c>
      <c r="B170" s="170"/>
      <c r="C170" s="328" t="s">
        <v>617</v>
      </c>
      <c r="D170" s="334"/>
      <c r="E170" s="335"/>
      <c r="F170" s="325"/>
      <c r="G170" s="308">
        <f t="shared" si="27"/>
        <v>0</v>
      </c>
      <c r="H170" s="326"/>
    </row>
    <row r="171" spans="1:8" s="281" customFormat="1">
      <c r="A171" s="281" t="s">
        <v>54</v>
      </c>
      <c r="B171" s="156">
        <f>+B169+0.01</f>
        <v>10.109999999999998</v>
      </c>
      <c r="C171" s="331" t="s">
        <v>635</v>
      </c>
      <c r="D171" s="334">
        <v>2</v>
      </c>
      <c r="E171" s="335" t="s">
        <v>143</v>
      </c>
      <c r="F171" s="325"/>
      <c r="G171" s="308">
        <f t="shared" si="27"/>
        <v>0</v>
      </c>
      <c r="H171" s="326"/>
    </row>
    <row r="172" spans="1:8" s="281" customFormat="1">
      <c r="A172" s="281" t="s">
        <v>54</v>
      </c>
      <c r="B172" s="156">
        <f t="shared" ref="B172:B183" si="29">+B171+0.01</f>
        <v>10.119999999999997</v>
      </c>
      <c r="C172" s="331" t="s">
        <v>636</v>
      </c>
      <c r="D172" s="334">
        <v>4</v>
      </c>
      <c r="E172" s="335" t="s">
        <v>143</v>
      </c>
      <c r="F172" s="325"/>
      <c r="G172" s="308">
        <f t="shared" si="27"/>
        <v>0</v>
      </c>
      <c r="H172" s="326"/>
    </row>
    <row r="173" spans="1:8" s="281" customFormat="1">
      <c r="A173" s="281" t="s">
        <v>54</v>
      </c>
      <c r="B173" s="156">
        <f t="shared" si="29"/>
        <v>10.129999999999997</v>
      </c>
      <c r="C173" s="331" t="s">
        <v>637</v>
      </c>
      <c r="D173" s="329">
        <v>1</v>
      </c>
      <c r="E173" s="335" t="s">
        <v>143</v>
      </c>
      <c r="F173" s="325"/>
      <c r="G173" s="308">
        <f t="shared" si="27"/>
        <v>0</v>
      </c>
      <c r="H173" s="326"/>
    </row>
    <row r="174" spans="1:8" s="281" customFormat="1">
      <c r="A174" s="281" t="s">
        <v>54</v>
      </c>
      <c r="B174" s="156">
        <f t="shared" si="29"/>
        <v>10.139999999999997</v>
      </c>
      <c r="C174" s="331" t="s">
        <v>638</v>
      </c>
      <c r="D174" s="329">
        <v>1</v>
      </c>
      <c r="E174" s="335" t="s">
        <v>143</v>
      </c>
      <c r="F174" s="325"/>
      <c r="G174" s="308">
        <f t="shared" si="27"/>
        <v>0</v>
      </c>
      <c r="H174" s="326"/>
    </row>
    <row r="175" spans="1:8" s="281" customFormat="1">
      <c r="A175" s="281" t="s">
        <v>54</v>
      </c>
      <c r="B175" s="156">
        <f t="shared" si="29"/>
        <v>10.149999999999997</v>
      </c>
      <c r="C175" s="331" t="s">
        <v>639</v>
      </c>
      <c r="D175" s="329">
        <v>12</v>
      </c>
      <c r="E175" s="335" t="s">
        <v>143</v>
      </c>
      <c r="F175" s="325"/>
      <c r="G175" s="308">
        <f t="shared" si="27"/>
        <v>0</v>
      </c>
      <c r="H175" s="326"/>
    </row>
    <row r="176" spans="1:8" s="281" customFormat="1">
      <c r="A176" s="281" t="s">
        <v>54</v>
      </c>
      <c r="B176" s="156">
        <f t="shared" si="29"/>
        <v>10.159999999999997</v>
      </c>
      <c r="C176" s="331" t="s">
        <v>640</v>
      </c>
      <c r="D176" s="329">
        <v>12</v>
      </c>
      <c r="E176" s="335" t="s">
        <v>143</v>
      </c>
      <c r="F176" s="325"/>
      <c r="G176" s="308">
        <f t="shared" si="27"/>
        <v>0</v>
      </c>
      <c r="H176" s="326"/>
    </row>
    <row r="177" spans="1:8" s="281" customFormat="1">
      <c r="A177" s="281" t="s">
        <v>54</v>
      </c>
      <c r="B177" s="156">
        <f t="shared" si="29"/>
        <v>10.169999999999996</v>
      </c>
      <c r="C177" s="331" t="s">
        <v>641</v>
      </c>
      <c r="D177" s="329">
        <v>5</v>
      </c>
      <c r="E177" s="335" t="s">
        <v>143</v>
      </c>
      <c r="F177" s="325"/>
      <c r="G177" s="308">
        <f t="shared" si="27"/>
        <v>0</v>
      </c>
      <c r="H177" s="326"/>
    </row>
    <row r="178" spans="1:8" s="281" customFormat="1">
      <c r="A178" s="281" t="s">
        <v>54</v>
      </c>
      <c r="B178" s="156">
        <f t="shared" si="29"/>
        <v>10.179999999999996</v>
      </c>
      <c r="C178" s="331" t="s">
        <v>844</v>
      </c>
      <c r="D178" s="329">
        <v>11</v>
      </c>
      <c r="E178" s="335" t="s">
        <v>143</v>
      </c>
      <c r="F178" s="325"/>
      <c r="G178" s="308">
        <f t="shared" si="27"/>
        <v>0</v>
      </c>
      <c r="H178" s="326"/>
    </row>
    <row r="179" spans="1:8" s="281" customFormat="1">
      <c r="A179" s="281" t="s">
        <v>54</v>
      </c>
      <c r="B179" s="156">
        <f t="shared" si="29"/>
        <v>10.189999999999996</v>
      </c>
      <c r="C179" s="331" t="s">
        <v>845</v>
      </c>
      <c r="D179" s="329">
        <v>11</v>
      </c>
      <c r="E179" s="335" t="s">
        <v>143</v>
      </c>
      <c r="F179" s="325"/>
      <c r="G179" s="308">
        <f t="shared" si="27"/>
        <v>0</v>
      </c>
      <c r="H179" s="326"/>
    </row>
    <row r="180" spans="1:8" s="281" customFormat="1">
      <c r="A180" s="281" t="s">
        <v>54</v>
      </c>
      <c r="B180" s="156">
        <f t="shared" si="29"/>
        <v>10.199999999999996</v>
      </c>
      <c r="C180" s="331" t="s">
        <v>644</v>
      </c>
      <c r="D180" s="334">
        <v>2</v>
      </c>
      <c r="E180" s="335" t="s">
        <v>143</v>
      </c>
      <c r="F180" s="325"/>
      <c r="G180" s="308">
        <f t="shared" si="27"/>
        <v>0</v>
      </c>
      <c r="H180" s="326"/>
    </row>
    <row r="181" spans="1:8" s="281" customFormat="1">
      <c r="A181" s="281" t="s">
        <v>54</v>
      </c>
      <c r="B181" s="156">
        <f t="shared" si="29"/>
        <v>10.209999999999996</v>
      </c>
      <c r="C181" s="331" t="s">
        <v>645</v>
      </c>
      <c r="D181" s="334">
        <v>1</v>
      </c>
      <c r="E181" s="335" t="s">
        <v>143</v>
      </c>
      <c r="F181" s="325"/>
      <c r="G181" s="308">
        <f t="shared" si="27"/>
        <v>0</v>
      </c>
      <c r="H181" s="326"/>
    </row>
    <row r="182" spans="1:8" s="281" customFormat="1">
      <c r="A182" s="281" t="s">
        <v>54</v>
      </c>
      <c r="B182" s="156">
        <f t="shared" si="29"/>
        <v>10.219999999999995</v>
      </c>
      <c r="C182" s="331" t="s">
        <v>646</v>
      </c>
      <c r="D182" s="329">
        <v>2</v>
      </c>
      <c r="E182" s="335" t="s">
        <v>143</v>
      </c>
      <c r="F182" s="325"/>
      <c r="G182" s="308">
        <f t="shared" si="27"/>
        <v>0</v>
      </c>
      <c r="H182" s="326"/>
    </row>
    <row r="183" spans="1:8" s="281" customFormat="1">
      <c r="A183" s="281" t="s">
        <v>54</v>
      </c>
      <c r="B183" s="156">
        <f t="shared" si="29"/>
        <v>10.229999999999995</v>
      </c>
      <c r="C183" s="331" t="s">
        <v>647</v>
      </c>
      <c r="D183" s="329">
        <v>3</v>
      </c>
      <c r="E183" s="335" t="s">
        <v>143</v>
      </c>
      <c r="F183" s="325"/>
      <c r="G183" s="308">
        <f t="shared" si="27"/>
        <v>0</v>
      </c>
      <c r="H183" s="326"/>
    </row>
    <row r="184" spans="1:8" s="281" customFormat="1">
      <c r="A184" s="281" t="s">
        <v>54</v>
      </c>
      <c r="B184" s="171"/>
      <c r="C184" s="331"/>
      <c r="D184" s="334"/>
      <c r="E184" s="335"/>
      <c r="F184" s="325"/>
      <c r="G184" s="308">
        <f t="shared" si="27"/>
        <v>0</v>
      </c>
      <c r="H184" s="326">
        <f>SUM(G160:G183)</f>
        <v>0</v>
      </c>
    </row>
    <row r="185" spans="1:8" s="281" customFormat="1">
      <c r="B185" s="171"/>
      <c r="C185" s="328" t="s">
        <v>602</v>
      </c>
      <c r="D185" s="334"/>
      <c r="E185" s="335"/>
      <c r="F185" s="325"/>
      <c r="G185" s="308"/>
      <c r="H185" s="326"/>
    </row>
    <row r="186" spans="1:8" s="281" customFormat="1">
      <c r="B186" s="171"/>
      <c r="C186" s="331"/>
      <c r="D186" s="334"/>
      <c r="E186" s="335"/>
      <c r="F186" s="325"/>
      <c r="G186" s="308"/>
      <c r="H186" s="326"/>
    </row>
    <row r="187" spans="1:8" s="281" customFormat="1">
      <c r="A187" s="281" t="s">
        <v>54</v>
      </c>
      <c r="B187" s="169">
        <v>11</v>
      </c>
      <c r="C187" s="328" t="s">
        <v>649</v>
      </c>
      <c r="D187" s="329"/>
      <c r="E187" s="333"/>
      <c r="F187" s="325"/>
      <c r="G187" s="308">
        <f t="shared" si="27"/>
        <v>0</v>
      </c>
      <c r="H187" s="326"/>
    </row>
    <row r="188" spans="1:8" s="281" customFormat="1" ht="37.5">
      <c r="A188" s="281" t="s">
        <v>54</v>
      </c>
      <c r="B188" s="156">
        <f t="shared" ref="B188" si="30">+B187+0.01</f>
        <v>11.01</v>
      </c>
      <c r="C188" s="331" t="s">
        <v>616</v>
      </c>
      <c r="D188" s="329">
        <v>4</v>
      </c>
      <c r="E188" s="335" t="s">
        <v>143</v>
      </c>
      <c r="F188" s="325"/>
      <c r="G188" s="308">
        <f t="shared" si="27"/>
        <v>0</v>
      </c>
      <c r="H188" s="326"/>
    </row>
    <row r="189" spans="1:8" s="281" customFormat="1">
      <c r="B189" s="156"/>
      <c r="C189" s="331"/>
      <c r="D189" s="329"/>
      <c r="E189" s="335"/>
      <c r="F189" s="325"/>
      <c r="G189" s="308"/>
      <c r="H189" s="326">
        <f>SUM(G187:G189)</f>
        <v>0</v>
      </c>
    </row>
    <row r="190" spans="1:8" s="281" customFormat="1">
      <c r="A190" s="281" t="s">
        <v>54</v>
      </c>
      <c r="B190" s="169">
        <v>12</v>
      </c>
      <c r="C190" s="328" t="s">
        <v>650</v>
      </c>
      <c r="D190" s="334"/>
      <c r="E190" s="335"/>
      <c r="F190" s="325"/>
      <c r="G190" s="308">
        <f t="shared" si="27"/>
        <v>0</v>
      </c>
      <c r="H190" s="326"/>
    </row>
    <row r="191" spans="1:8" s="281" customFormat="1" ht="48" customHeight="1">
      <c r="A191" s="281" t="s">
        <v>54</v>
      </c>
      <c r="B191" s="156">
        <f t="shared" ref="B191:B200" si="31">+B190+0.01</f>
        <v>12.01</v>
      </c>
      <c r="C191" s="331" t="s">
        <v>651</v>
      </c>
      <c r="D191" s="334">
        <f>5.12*2+8.75</f>
        <v>18.990000000000002</v>
      </c>
      <c r="E191" s="335" t="s">
        <v>65</v>
      </c>
      <c r="F191" s="325"/>
      <c r="G191" s="308">
        <f t="shared" si="27"/>
        <v>0</v>
      </c>
      <c r="H191" s="326"/>
    </row>
    <row r="192" spans="1:8" s="281" customFormat="1" ht="48" customHeight="1">
      <c r="A192" s="281" t="s">
        <v>54</v>
      </c>
      <c r="B192" s="156">
        <f t="shared" si="31"/>
        <v>12.02</v>
      </c>
      <c r="C192" s="331" t="s">
        <v>652</v>
      </c>
      <c r="D192" s="334">
        <f>5.12+5.66</f>
        <v>10.780000000000001</v>
      </c>
      <c r="E192" s="335" t="s">
        <v>65</v>
      </c>
      <c r="F192" s="325"/>
      <c r="G192" s="308">
        <f t="shared" si="27"/>
        <v>0</v>
      </c>
      <c r="H192" s="326"/>
    </row>
    <row r="193" spans="1:8" s="281" customFormat="1" ht="56.25">
      <c r="A193" s="281" t="s">
        <v>54</v>
      </c>
      <c r="B193" s="156">
        <f t="shared" si="31"/>
        <v>12.03</v>
      </c>
      <c r="C193" s="331" t="s">
        <v>847</v>
      </c>
      <c r="D193" s="334">
        <f>4.75+0.5</f>
        <v>5.25</v>
      </c>
      <c r="E193" s="335" t="s">
        <v>65</v>
      </c>
      <c r="F193" s="325"/>
      <c r="G193" s="308">
        <f t="shared" si="27"/>
        <v>0</v>
      </c>
      <c r="H193" s="326"/>
    </row>
    <row r="194" spans="1:8" s="281" customFormat="1" ht="37.5">
      <c r="A194" s="281" t="s">
        <v>54</v>
      </c>
      <c r="B194" s="156">
        <f t="shared" si="31"/>
        <v>12.04</v>
      </c>
      <c r="C194" s="331" t="s">
        <v>629</v>
      </c>
      <c r="D194" s="334">
        <v>8</v>
      </c>
      <c r="E194" s="335" t="s">
        <v>143</v>
      </c>
      <c r="F194" s="325"/>
      <c r="G194" s="308">
        <f t="shared" si="27"/>
        <v>0</v>
      </c>
      <c r="H194" s="326"/>
    </row>
    <row r="195" spans="1:8" s="281" customFormat="1" ht="37.5">
      <c r="A195" s="281" t="s">
        <v>54</v>
      </c>
      <c r="B195" s="156">
        <f t="shared" si="31"/>
        <v>12.049999999999999</v>
      </c>
      <c r="C195" s="331" t="s">
        <v>630</v>
      </c>
      <c r="D195" s="334">
        <v>3</v>
      </c>
      <c r="E195" s="335" t="s">
        <v>143</v>
      </c>
      <c r="F195" s="325"/>
      <c r="G195" s="308">
        <f t="shared" si="27"/>
        <v>0</v>
      </c>
      <c r="H195" s="326"/>
    </row>
    <row r="196" spans="1:8" s="281" customFormat="1" ht="37.5">
      <c r="A196" s="281" t="s">
        <v>54</v>
      </c>
      <c r="B196" s="156">
        <f t="shared" si="31"/>
        <v>12.059999999999999</v>
      </c>
      <c r="C196" s="331" t="s">
        <v>631</v>
      </c>
      <c r="D196" s="334">
        <v>10</v>
      </c>
      <c r="E196" s="335" t="s">
        <v>143</v>
      </c>
      <c r="F196" s="325"/>
      <c r="G196" s="308">
        <f t="shared" si="27"/>
        <v>0</v>
      </c>
      <c r="H196" s="326"/>
    </row>
    <row r="197" spans="1:8" s="281" customFormat="1" ht="37.5">
      <c r="A197" s="281" t="s">
        <v>54</v>
      </c>
      <c r="B197" s="156">
        <f t="shared" si="31"/>
        <v>12.069999999999999</v>
      </c>
      <c r="C197" s="331" t="s">
        <v>632</v>
      </c>
      <c r="D197" s="334">
        <v>2</v>
      </c>
      <c r="E197" s="335" t="s">
        <v>143</v>
      </c>
      <c r="F197" s="325"/>
      <c r="G197" s="308">
        <f t="shared" si="27"/>
        <v>0</v>
      </c>
      <c r="H197" s="326"/>
    </row>
    <row r="198" spans="1:8" s="281" customFormat="1" ht="37.5">
      <c r="A198" s="281" t="s">
        <v>54</v>
      </c>
      <c r="B198" s="156">
        <f t="shared" si="31"/>
        <v>12.079999999999998</v>
      </c>
      <c r="C198" s="331" t="s">
        <v>633</v>
      </c>
      <c r="D198" s="334">
        <v>1</v>
      </c>
      <c r="E198" s="335" t="s">
        <v>143</v>
      </c>
      <c r="F198" s="325"/>
      <c r="G198" s="308">
        <f t="shared" si="27"/>
        <v>0</v>
      </c>
      <c r="H198" s="326"/>
    </row>
    <row r="199" spans="1:8" s="281" customFormat="1" ht="56.25">
      <c r="A199" s="281" t="s">
        <v>54</v>
      </c>
      <c r="B199" s="156">
        <f t="shared" si="31"/>
        <v>12.089999999999998</v>
      </c>
      <c r="C199" s="331" t="s">
        <v>634</v>
      </c>
      <c r="D199" s="334">
        <v>1</v>
      </c>
      <c r="E199" s="335" t="s">
        <v>143</v>
      </c>
      <c r="F199" s="325"/>
      <c r="G199" s="308">
        <f t="shared" si="27"/>
        <v>0</v>
      </c>
      <c r="H199" s="326"/>
    </row>
    <row r="200" spans="1:8" s="281" customFormat="1" ht="37.5">
      <c r="A200" s="281" t="s">
        <v>54</v>
      </c>
      <c r="B200" s="156">
        <f t="shared" si="31"/>
        <v>12.099999999999998</v>
      </c>
      <c r="C200" s="331" t="s">
        <v>616</v>
      </c>
      <c r="D200" s="329">
        <v>8</v>
      </c>
      <c r="E200" s="335" t="s">
        <v>143</v>
      </c>
      <c r="F200" s="325"/>
      <c r="G200" s="308">
        <f t="shared" si="27"/>
        <v>0</v>
      </c>
      <c r="H200" s="326"/>
    </row>
    <row r="201" spans="1:8" s="281" customFormat="1" ht="75">
      <c r="A201" s="281" t="s">
        <v>54</v>
      </c>
      <c r="B201" s="170"/>
      <c r="C201" s="328" t="s">
        <v>617</v>
      </c>
      <c r="D201" s="334"/>
      <c r="E201" s="335"/>
      <c r="F201" s="325"/>
      <c r="G201" s="308">
        <f t="shared" si="27"/>
        <v>0</v>
      </c>
      <c r="H201" s="326"/>
    </row>
    <row r="202" spans="1:8" s="281" customFormat="1">
      <c r="A202" s="281" t="s">
        <v>54</v>
      </c>
      <c r="B202" s="156">
        <f>+B200+0.01</f>
        <v>12.109999999999998</v>
      </c>
      <c r="C202" s="331" t="s">
        <v>635</v>
      </c>
      <c r="D202" s="334">
        <v>2</v>
      </c>
      <c r="E202" s="335" t="s">
        <v>143</v>
      </c>
      <c r="F202" s="325"/>
      <c r="G202" s="308">
        <f t="shared" si="27"/>
        <v>0</v>
      </c>
      <c r="H202" s="326"/>
    </row>
    <row r="203" spans="1:8" s="281" customFormat="1">
      <c r="A203" s="281" t="s">
        <v>54</v>
      </c>
      <c r="B203" s="156">
        <f t="shared" ref="B203:B214" si="32">+B202+0.01</f>
        <v>12.119999999999997</v>
      </c>
      <c r="C203" s="331" t="s">
        <v>636</v>
      </c>
      <c r="D203" s="334">
        <v>4</v>
      </c>
      <c r="E203" s="335" t="s">
        <v>143</v>
      </c>
      <c r="F203" s="325"/>
      <c r="G203" s="308">
        <f t="shared" si="27"/>
        <v>0</v>
      </c>
      <c r="H203" s="326"/>
    </row>
    <row r="204" spans="1:8" s="281" customFormat="1">
      <c r="A204" s="281" t="s">
        <v>54</v>
      </c>
      <c r="B204" s="156">
        <f t="shared" si="32"/>
        <v>12.129999999999997</v>
      </c>
      <c r="C204" s="331" t="s">
        <v>637</v>
      </c>
      <c r="D204" s="329">
        <v>1</v>
      </c>
      <c r="E204" s="335" t="s">
        <v>143</v>
      </c>
      <c r="F204" s="325"/>
      <c r="G204" s="308">
        <f t="shared" si="27"/>
        <v>0</v>
      </c>
      <c r="H204" s="326"/>
    </row>
    <row r="205" spans="1:8" s="281" customFormat="1">
      <c r="A205" s="281" t="s">
        <v>54</v>
      </c>
      <c r="B205" s="156">
        <f t="shared" si="32"/>
        <v>12.139999999999997</v>
      </c>
      <c r="C205" s="331" t="s">
        <v>638</v>
      </c>
      <c r="D205" s="329">
        <v>1</v>
      </c>
      <c r="E205" s="335" t="s">
        <v>143</v>
      </c>
      <c r="F205" s="325"/>
      <c r="G205" s="308">
        <f t="shared" si="27"/>
        <v>0</v>
      </c>
      <c r="H205" s="326"/>
    </row>
    <row r="206" spans="1:8" s="281" customFormat="1">
      <c r="A206" s="281" t="s">
        <v>54</v>
      </c>
      <c r="B206" s="156">
        <f t="shared" si="32"/>
        <v>12.149999999999997</v>
      </c>
      <c r="C206" s="331" t="s">
        <v>639</v>
      </c>
      <c r="D206" s="329">
        <v>12</v>
      </c>
      <c r="E206" s="335" t="s">
        <v>143</v>
      </c>
      <c r="F206" s="325"/>
      <c r="G206" s="308">
        <f t="shared" si="27"/>
        <v>0</v>
      </c>
      <c r="H206" s="326"/>
    </row>
    <row r="207" spans="1:8" s="281" customFormat="1">
      <c r="A207" s="281" t="s">
        <v>54</v>
      </c>
      <c r="B207" s="156">
        <f t="shared" si="32"/>
        <v>12.159999999999997</v>
      </c>
      <c r="C207" s="331" t="s">
        <v>640</v>
      </c>
      <c r="D207" s="329">
        <v>12</v>
      </c>
      <c r="E207" s="335" t="s">
        <v>143</v>
      </c>
      <c r="F207" s="325"/>
      <c r="G207" s="308">
        <f t="shared" si="27"/>
        <v>0</v>
      </c>
      <c r="H207" s="326"/>
    </row>
    <row r="208" spans="1:8" s="281" customFormat="1">
      <c r="A208" s="281" t="s">
        <v>54</v>
      </c>
      <c r="B208" s="156">
        <f t="shared" si="32"/>
        <v>12.169999999999996</v>
      </c>
      <c r="C208" s="331" t="s">
        <v>641</v>
      </c>
      <c r="D208" s="329">
        <v>5</v>
      </c>
      <c r="E208" s="335" t="s">
        <v>143</v>
      </c>
      <c r="F208" s="325"/>
      <c r="G208" s="308">
        <f t="shared" si="27"/>
        <v>0</v>
      </c>
      <c r="H208" s="326"/>
    </row>
    <row r="209" spans="1:8" s="281" customFormat="1">
      <c r="A209" s="281" t="s">
        <v>54</v>
      </c>
      <c r="B209" s="156">
        <f t="shared" si="32"/>
        <v>12.179999999999996</v>
      </c>
      <c r="C209" s="331" t="s">
        <v>642</v>
      </c>
      <c r="D209" s="329">
        <v>11</v>
      </c>
      <c r="E209" s="335" t="s">
        <v>143</v>
      </c>
      <c r="F209" s="325"/>
      <c r="G209" s="308">
        <f t="shared" si="27"/>
        <v>0</v>
      </c>
      <c r="H209" s="326"/>
    </row>
    <row r="210" spans="1:8" s="281" customFormat="1">
      <c r="A210" s="281" t="s">
        <v>54</v>
      </c>
      <c r="B210" s="156">
        <f t="shared" si="32"/>
        <v>12.189999999999996</v>
      </c>
      <c r="C210" s="331" t="s">
        <v>643</v>
      </c>
      <c r="D210" s="329">
        <v>11</v>
      </c>
      <c r="E210" s="335" t="s">
        <v>143</v>
      </c>
      <c r="F210" s="325"/>
      <c r="G210" s="308">
        <f t="shared" si="27"/>
        <v>0</v>
      </c>
      <c r="H210" s="326"/>
    </row>
    <row r="211" spans="1:8" s="281" customFormat="1">
      <c r="A211" s="281" t="s">
        <v>54</v>
      </c>
      <c r="B211" s="156">
        <f t="shared" si="32"/>
        <v>12.199999999999996</v>
      </c>
      <c r="C211" s="331" t="s">
        <v>644</v>
      </c>
      <c r="D211" s="334">
        <v>2</v>
      </c>
      <c r="E211" s="335" t="s">
        <v>143</v>
      </c>
      <c r="F211" s="325"/>
      <c r="G211" s="308">
        <f t="shared" si="27"/>
        <v>0</v>
      </c>
      <c r="H211" s="326"/>
    </row>
    <row r="212" spans="1:8" s="281" customFormat="1">
      <c r="A212" s="281" t="s">
        <v>54</v>
      </c>
      <c r="B212" s="156">
        <f t="shared" si="32"/>
        <v>12.209999999999996</v>
      </c>
      <c r="C212" s="331" t="s">
        <v>645</v>
      </c>
      <c r="D212" s="334">
        <v>1</v>
      </c>
      <c r="E212" s="335" t="s">
        <v>143</v>
      </c>
      <c r="F212" s="325"/>
      <c r="G212" s="308">
        <f t="shared" si="27"/>
        <v>0</v>
      </c>
      <c r="H212" s="326"/>
    </row>
    <row r="213" spans="1:8" s="281" customFormat="1">
      <c r="A213" s="281" t="s">
        <v>54</v>
      </c>
      <c r="B213" s="156">
        <f t="shared" si="32"/>
        <v>12.219999999999995</v>
      </c>
      <c r="C213" s="331" t="s">
        <v>646</v>
      </c>
      <c r="D213" s="329">
        <v>2</v>
      </c>
      <c r="E213" s="335" t="s">
        <v>143</v>
      </c>
      <c r="F213" s="325"/>
      <c r="G213" s="308">
        <f t="shared" si="27"/>
        <v>0</v>
      </c>
      <c r="H213" s="326"/>
    </row>
    <row r="214" spans="1:8" s="281" customFormat="1">
      <c r="A214" s="281" t="s">
        <v>54</v>
      </c>
      <c r="B214" s="156">
        <f t="shared" si="32"/>
        <v>12.229999999999995</v>
      </c>
      <c r="C214" s="331" t="s">
        <v>647</v>
      </c>
      <c r="D214" s="329">
        <v>3</v>
      </c>
      <c r="E214" s="335" t="s">
        <v>143</v>
      </c>
      <c r="F214" s="325"/>
      <c r="G214" s="308">
        <f t="shared" si="27"/>
        <v>0</v>
      </c>
      <c r="H214" s="326"/>
    </row>
    <row r="215" spans="1:8" s="281" customFormat="1">
      <c r="A215" s="281" t="s">
        <v>54</v>
      </c>
      <c r="B215" s="170"/>
      <c r="C215" s="331"/>
      <c r="D215" s="334"/>
      <c r="E215" s="335"/>
      <c r="F215" s="325"/>
      <c r="G215" s="308">
        <f t="shared" si="27"/>
        <v>0</v>
      </c>
      <c r="H215" s="326">
        <f>SUM(G191:G214)</f>
        <v>0</v>
      </c>
    </row>
    <row r="216" spans="1:8" s="281" customFormat="1">
      <c r="A216" s="281" t="s">
        <v>54</v>
      </c>
      <c r="B216" s="169">
        <v>13</v>
      </c>
      <c r="C216" s="328" t="s">
        <v>654</v>
      </c>
      <c r="D216" s="334"/>
      <c r="E216" s="335"/>
      <c r="F216" s="325"/>
      <c r="G216" s="308">
        <f t="shared" ref="G216:G282" si="33">ROUND(F216*D216,2)</f>
        <v>0</v>
      </c>
      <c r="H216" s="326"/>
    </row>
    <row r="217" spans="1:8" s="281" customFormat="1" ht="56.25">
      <c r="A217" s="281" t="s">
        <v>54</v>
      </c>
      <c r="B217" s="156">
        <f t="shared" ref="B217:B226" si="34">+B216+0.01</f>
        <v>13.01</v>
      </c>
      <c r="C217" s="331" t="s">
        <v>651</v>
      </c>
      <c r="D217" s="334">
        <f>5.12*2+8.75</f>
        <v>18.990000000000002</v>
      </c>
      <c r="E217" s="335" t="s">
        <v>65</v>
      </c>
      <c r="F217" s="325"/>
      <c r="G217" s="308">
        <f t="shared" si="33"/>
        <v>0</v>
      </c>
      <c r="H217" s="326"/>
    </row>
    <row r="218" spans="1:8" s="281" customFormat="1" ht="56.25">
      <c r="A218" s="281" t="s">
        <v>54</v>
      </c>
      <c r="B218" s="156">
        <f t="shared" si="34"/>
        <v>13.02</v>
      </c>
      <c r="C218" s="331" t="s">
        <v>652</v>
      </c>
      <c r="D218" s="334">
        <f>5.12+5.66</f>
        <v>10.780000000000001</v>
      </c>
      <c r="E218" s="335" t="s">
        <v>65</v>
      </c>
      <c r="F218" s="325"/>
      <c r="G218" s="308">
        <f t="shared" si="33"/>
        <v>0</v>
      </c>
      <c r="H218" s="326"/>
    </row>
    <row r="219" spans="1:8" s="281" customFormat="1" ht="56.25">
      <c r="A219" s="281" t="s">
        <v>54</v>
      </c>
      <c r="B219" s="156">
        <f t="shared" si="34"/>
        <v>13.03</v>
      </c>
      <c r="C219" s="331" t="s">
        <v>653</v>
      </c>
      <c r="D219" s="334">
        <f>4.75+0.5</f>
        <v>5.25</v>
      </c>
      <c r="E219" s="335" t="s">
        <v>65</v>
      </c>
      <c r="F219" s="325"/>
      <c r="G219" s="308">
        <f t="shared" si="33"/>
        <v>0</v>
      </c>
      <c r="H219" s="326"/>
    </row>
    <row r="220" spans="1:8" s="281" customFormat="1" ht="37.5">
      <c r="A220" s="281" t="s">
        <v>54</v>
      </c>
      <c r="B220" s="156">
        <f t="shared" si="34"/>
        <v>13.04</v>
      </c>
      <c r="C220" s="331" t="s">
        <v>629</v>
      </c>
      <c r="D220" s="334">
        <v>8</v>
      </c>
      <c r="E220" s="335" t="s">
        <v>143</v>
      </c>
      <c r="F220" s="325"/>
      <c r="G220" s="308">
        <f t="shared" si="33"/>
        <v>0</v>
      </c>
      <c r="H220" s="326"/>
    </row>
    <row r="221" spans="1:8" s="281" customFormat="1" ht="37.5">
      <c r="A221" s="281" t="s">
        <v>54</v>
      </c>
      <c r="B221" s="156">
        <f t="shared" si="34"/>
        <v>13.049999999999999</v>
      </c>
      <c r="C221" s="331" t="s">
        <v>630</v>
      </c>
      <c r="D221" s="334">
        <v>3</v>
      </c>
      <c r="E221" s="335" t="s">
        <v>143</v>
      </c>
      <c r="F221" s="325"/>
      <c r="G221" s="308">
        <f t="shared" si="33"/>
        <v>0</v>
      </c>
      <c r="H221" s="326"/>
    </row>
    <row r="222" spans="1:8" s="281" customFormat="1" ht="37.5">
      <c r="A222" s="281" t="s">
        <v>54</v>
      </c>
      <c r="B222" s="156">
        <f t="shared" si="34"/>
        <v>13.059999999999999</v>
      </c>
      <c r="C222" s="331" t="s">
        <v>631</v>
      </c>
      <c r="D222" s="334">
        <v>10</v>
      </c>
      <c r="E222" s="335" t="s">
        <v>143</v>
      </c>
      <c r="F222" s="325"/>
      <c r="G222" s="308">
        <f t="shared" si="33"/>
        <v>0</v>
      </c>
      <c r="H222" s="326"/>
    </row>
    <row r="223" spans="1:8" s="281" customFormat="1" ht="37.5">
      <c r="A223" s="281" t="s">
        <v>54</v>
      </c>
      <c r="B223" s="156">
        <f t="shared" si="34"/>
        <v>13.069999999999999</v>
      </c>
      <c r="C223" s="331" t="s">
        <v>632</v>
      </c>
      <c r="D223" s="334">
        <v>2</v>
      </c>
      <c r="E223" s="335" t="s">
        <v>143</v>
      </c>
      <c r="F223" s="325"/>
      <c r="G223" s="308">
        <f t="shared" si="33"/>
        <v>0</v>
      </c>
      <c r="H223" s="326"/>
    </row>
    <row r="224" spans="1:8" s="281" customFormat="1" ht="37.5">
      <c r="A224" s="281" t="s">
        <v>54</v>
      </c>
      <c r="B224" s="156">
        <f t="shared" si="34"/>
        <v>13.079999999999998</v>
      </c>
      <c r="C224" s="331" t="s">
        <v>633</v>
      </c>
      <c r="D224" s="334">
        <v>1</v>
      </c>
      <c r="E224" s="335" t="s">
        <v>143</v>
      </c>
      <c r="F224" s="325"/>
      <c r="G224" s="308">
        <f t="shared" si="33"/>
        <v>0</v>
      </c>
      <c r="H224" s="326"/>
    </row>
    <row r="225" spans="1:8" s="281" customFormat="1" ht="56.25">
      <c r="A225" s="281" t="s">
        <v>54</v>
      </c>
      <c r="B225" s="156">
        <f t="shared" si="34"/>
        <v>13.089999999999998</v>
      </c>
      <c r="C225" s="331" t="s">
        <v>634</v>
      </c>
      <c r="D225" s="334">
        <v>1</v>
      </c>
      <c r="E225" s="335" t="s">
        <v>143</v>
      </c>
      <c r="F225" s="325"/>
      <c r="G225" s="308">
        <f t="shared" si="33"/>
        <v>0</v>
      </c>
      <c r="H225" s="326"/>
    </row>
    <row r="226" spans="1:8" s="281" customFormat="1" ht="37.5">
      <c r="A226" s="281" t="s">
        <v>54</v>
      </c>
      <c r="B226" s="156">
        <f t="shared" si="34"/>
        <v>13.099999999999998</v>
      </c>
      <c r="C226" s="331" t="s">
        <v>616</v>
      </c>
      <c r="D226" s="329">
        <v>8</v>
      </c>
      <c r="E226" s="335" t="s">
        <v>143</v>
      </c>
      <c r="F226" s="325"/>
      <c r="G226" s="308">
        <f t="shared" si="33"/>
        <v>0</v>
      </c>
      <c r="H226" s="326"/>
    </row>
    <row r="227" spans="1:8" s="281" customFormat="1" ht="75">
      <c r="A227" s="281" t="s">
        <v>54</v>
      </c>
      <c r="B227" s="170"/>
      <c r="C227" s="328" t="s">
        <v>617</v>
      </c>
      <c r="D227" s="334"/>
      <c r="E227" s="335"/>
      <c r="F227" s="325"/>
      <c r="G227" s="308">
        <f t="shared" si="33"/>
        <v>0</v>
      </c>
      <c r="H227" s="326"/>
    </row>
    <row r="228" spans="1:8" s="281" customFormat="1">
      <c r="A228" s="281" t="s">
        <v>54</v>
      </c>
      <c r="B228" s="156">
        <f>+B226+0.01</f>
        <v>13.109999999999998</v>
      </c>
      <c r="C228" s="331" t="s">
        <v>635</v>
      </c>
      <c r="D228" s="334">
        <v>2</v>
      </c>
      <c r="E228" s="335" t="s">
        <v>143</v>
      </c>
      <c r="F228" s="325"/>
      <c r="G228" s="308">
        <f t="shared" si="33"/>
        <v>0</v>
      </c>
      <c r="H228" s="326"/>
    </row>
    <row r="229" spans="1:8" s="281" customFormat="1">
      <c r="A229" s="281" t="s">
        <v>54</v>
      </c>
      <c r="B229" s="156">
        <f t="shared" ref="B229:B240" si="35">+B228+0.01</f>
        <v>13.119999999999997</v>
      </c>
      <c r="C229" s="331" t="s">
        <v>636</v>
      </c>
      <c r="D229" s="334">
        <v>4</v>
      </c>
      <c r="E229" s="335" t="s">
        <v>143</v>
      </c>
      <c r="F229" s="325"/>
      <c r="G229" s="308">
        <f t="shared" si="33"/>
        <v>0</v>
      </c>
      <c r="H229" s="326"/>
    </row>
    <row r="230" spans="1:8" s="281" customFormat="1">
      <c r="A230" s="281" t="s">
        <v>54</v>
      </c>
      <c r="B230" s="156">
        <f t="shared" si="35"/>
        <v>13.129999999999997</v>
      </c>
      <c r="C230" s="331" t="s">
        <v>637</v>
      </c>
      <c r="D230" s="329">
        <v>1</v>
      </c>
      <c r="E230" s="335" t="s">
        <v>143</v>
      </c>
      <c r="F230" s="325"/>
      <c r="G230" s="308">
        <f t="shared" si="33"/>
        <v>0</v>
      </c>
      <c r="H230" s="326"/>
    </row>
    <row r="231" spans="1:8" s="281" customFormat="1">
      <c r="A231" s="281" t="s">
        <v>54</v>
      </c>
      <c r="B231" s="156">
        <f t="shared" si="35"/>
        <v>13.139999999999997</v>
      </c>
      <c r="C231" s="331" t="s">
        <v>638</v>
      </c>
      <c r="D231" s="329">
        <v>1</v>
      </c>
      <c r="E231" s="335" t="s">
        <v>143</v>
      </c>
      <c r="F231" s="325"/>
      <c r="G231" s="308">
        <f t="shared" si="33"/>
        <v>0</v>
      </c>
      <c r="H231" s="326"/>
    </row>
    <row r="232" spans="1:8" s="281" customFormat="1">
      <c r="A232" s="281" t="s">
        <v>54</v>
      </c>
      <c r="B232" s="156">
        <f t="shared" si="35"/>
        <v>13.149999999999997</v>
      </c>
      <c r="C232" s="331" t="s">
        <v>639</v>
      </c>
      <c r="D232" s="329">
        <v>12</v>
      </c>
      <c r="E232" s="335" t="s">
        <v>143</v>
      </c>
      <c r="F232" s="325"/>
      <c r="G232" s="308">
        <f t="shared" si="33"/>
        <v>0</v>
      </c>
      <c r="H232" s="326"/>
    </row>
    <row r="233" spans="1:8" s="281" customFormat="1">
      <c r="A233" s="281" t="s">
        <v>54</v>
      </c>
      <c r="B233" s="156">
        <f t="shared" si="35"/>
        <v>13.159999999999997</v>
      </c>
      <c r="C233" s="331" t="s">
        <v>640</v>
      </c>
      <c r="D233" s="329">
        <v>12</v>
      </c>
      <c r="E233" s="335" t="s">
        <v>143</v>
      </c>
      <c r="F233" s="325"/>
      <c r="G233" s="308">
        <f t="shared" si="33"/>
        <v>0</v>
      </c>
      <c r="H233" s="326"/>
    </row>
    <row r="234" spans="1:8" s="281" customFormat="1">
      <c r="A234" s="281" t="s">
        <v>54</v>
      </c>
      <c r="B234" s="156">
        <f t="shared" si="35"/>
        <v>13.169999999999996</v>
      </c>
      <c r="C234" s="331" t="s">
        <v>641</v>
      </c>
      <c r="D234" s="329">
        <v>5</v>
      </c>
      <c r="E234" s="335" t="s">
        <v>143</v>
      </c>
      <c r="F234" s="325"/>
      <c r="G234" s="308">
        <f t="shared" si="33"/>
        <v>0</v>
      </c>
      <c r="H234" s="326"/>
    </row>
    <row r="235" spans="1:8" s="281" customFormat="1">
      <c r="A235" s="281" t="s">
        <v>54</v>
      </c>
      <c r="B235" s="156">
        <f t="shared" si="35"/>
        <v>13.179999999999996</v>
      </c>
      <c r="C235" s="331" t="s">
        <v>642</v>
      </c>
      <c r="D235" s="329">
        <v>11</v>
      </c>
      <c r="E235" s="335" t="s">
        <v>143</v>
      </c>
      <c r="F235" s="325"/>
      <c r="G235" s="308">
        <f t="shared" si="33"/>
        <v>0</v>
      </c>
      <c r="H235" s="326"/>
    </row>
    <row r="236" spans="1:8" s="281" customFormat="1">
      <c r="A236" s="281" t="s">
        <v>54</v>
      </c>
      <c r="B236" s="156">
        <f t="shared" si="35"/>
        <v>13.189999999999996</v>
      </c>
      <c r="C236" s="331" t="s">
        <v>643</v>
      </c>
      <c r="D236" s="329">
        <v>11</v>
      </c>
      <c r="E236" s="335" t="s">
        <v>143</v>
      </c>
      <c r="F236" s="325"/>
      <c r="G236" s="308">
        <f t="shared" si="33"/>
        <v>0</v>
      </c>
      <c r="H236" s="326"/>
    </row>
    <row r="237" spans="1:8" s="281" customFormat="1">
      <c r="A237" s="281" t="s">
        <v>54</v>
      </c>
      <c r="B237" s="156">
        <f t="shared" si="35"/>
        <v>13.199999999999996</v>
      </c>
      <c r="C237" s="331" t="s">
        <v>644</v>
      </c>
      <c r="D237" s="334">
        <v>2</v>
      </c>
      <c r="E237" s="335" t="s">
        <v>143</v>
      </c>
      <c r="F237" s="325"/>
      <c r="G237" s="308">
        <f t="shared" si="33"/>
        <v>0</v>
      </c>
      <c r="H237" s="326"/>
    </row>
    <row r="238" spans="1:8" s="281" customFormat="1">
      <c r="A238" s="281" t="s">
        <v>54</v>
      </c>
      <c r="B238" s="156">
        <f t="shared" si="35"/>
        <v>13.209999999999996</v>
      </c>
      <c r="C238" s="331" t="s">
        <v>645</v>
      </c>
      <c r="D238" s="334">
        <v>1</v>
      </c>
      <c r="E238" s="335" t="s">
        <v>143</v>
      </c>
      <c r="F238" s="325"/>
      <c r="G238" s="308">
        <f t="shared" si="33"/>
        <v>0</v>
      </c>
      <c r="H238" s="326"/>
    </row>
    <row r="239" spans="1:8" s="281" customFormat="1">
      <c r="A239" s="281" t="s">
        <v>54</v>
      </c>
      <c r="B239" s="156">
        <f t="shared" si="35"/>
        <v>13.219999999999995</v>
      </c>
      <c r="C239" s="331" t="s">
        <v>646</v>
      </c>
      <c r="D239" s="329">
        <v>2</v>
      </c>
      <c r="E239" s="335" t="s">
        <v>143</v>
      </c>
      <c r="F239" s="325"/>
      <c r="G239" s="308">
        <f t="shared" si="33"/>
        <v>0</v>
      </c>
      <c r="H239" s="326"/>
    </row>
    <row r="240" spans="1:8" s="281" customFormat="1">
      <c r="A240" s="281" t="s">
        <v>54</v>
      </c>
      <c r="B240" s="156">
        <f t="shared" si="35"/>
        <v>13.229999999999995</v>
      </c>
      <c r="C240" s="331" t="s">
        <v>647</v>
      </c>
      <c r="D240" s="329">
        <v>3</v>
      </c>
      <c r="E240" s="335" t="s">
        <v>143</v>
      </c>
      <c r="F240" s="325"/>
      <c r="G240" s="308">
        <f t="shared" si="33"/>
        <v>0</v>
      </c>
      <c r="H240" s="326"/>
    </row>
    <row r="241" spans="1:8" s="281" customFormat="1">
      <c r="A241" s="281" t="s">
        <v>54</v>
      </c>
      <c r="B241" s="171"/>
      <c r="C241" s="331"/>
      <c r="D241" s="334"/>
      <c r="E241" s="335"/>
      <c r="F241" s="325"/>
      <c r="G241" s="308">
        <f t="shared" si="33"/>
        <v>0</v>
      </c>
      <c r="H241" s="326">
        <f>SUM(G217:G240)</f>
        <v>0</v>
      </c>
    </row>
    <row r="242" spans="1:8" s="281" customFormat="1">
      <c r="B242" s="171"/>
      <c r="C242" s="328" t="s">
        <v>655</v>
      </c>
      <c r="D242" s="334"/>
      <c r="E242" s="335"/>
      <c r="F242" s="325"/>
      <c r="G242" s="308"/>
      <c r="H242" s="326"/>
    </row>
    <row r="243" spans="1:8" s="281" customFormat="1">
      <c r="B243" s="171"/>
      <c r="C243" s="331"/>
      <c r="D243" s="334"/>
      <c r="E243" s="335"/>
      <c r="F243" s="325"/>
      <c r="G243" s="308"/>
      <c r="H243" s="326"/>
    </row>
    <row r="244" spans="1:8" s="281" customFormat="1">
      <c r="A244" s="281" t="s">
        <v>54</v>
      </c>
      <c r="B244" s="169">
        <v>14</v>
      </c>
      <c r="C244" s="328" t="s">
        <v>649</v>
      </c>
      <c r="D244" s="329"/>
      <c r="E244" s="333"/>
      <c r="F244" s="325"/>
      <c r="G244" s="308">
        <f t="shared" si="33"/>
        <v>0</v>
      </c>
      <c r="H244" s="326"/>
    </row>
    <row r="245" spans="1:8" s="281" customFormat="1" ht="37.5">
      <c r="A245" s="281" t="s">
        <v>54</v>
      </c>
      <c r="B245" s="156">
        <f t="shared" ref="B245" si="36">+B244+0.01</f>
        <v>14.01</v>
      </c>
      <c r="C245" s="331" t="s">
        <v>616</v>
      </c>
      <c r="D245" s="329">
        <v>4</v>
      </c>
      <c r="E245" s="335" t="s">
        <v>143</v>
      </c>
      <c r="F245" s="325"/>
      <c r="G245" s="308">
        <f t="shared" si="33"/>
        <v>0</v>
      </c>
      <c r="H245" s="326"/>
    </row>
    <row r="246" spans="1:8" s="281" customFormat="1">
      <c r="B246" s="156"/>
      <c r="C246" s="331"/>
      <c r="D246" s="329"/>
      <c r="E246" s="335"/>
      <c r="F246" s="325"/>
      <c r="G246" s="308"/>
      <c r="H246" s="326">
        <f>SUM(G244:G246)</f>
        <v>0</v>
      </c>
    </row>
    <row r="247" spans="1:8" s="281" customFormat="1">
      <c r="A247" s="281" t="s">
        <v>54</v>
      </c>
      <c r="B247" s="169">
        <v>16</v>
      </c>
      <c r="C247" s="328" t="s">
        <v>656</v>
      </c>
      <c r="D247" s="334"/>
      <c r="E247" s="335"/>
      <c r="F247" s="325"/>
      <c r="G247" s="308">
        <f t="shared" si="33"/>
        <v>0</v>
      </c>
      <c r="H247" s="326"/>
    </row>
    <row r="248" spans="1:8" s="281" customFormat="1" ht="56.25">
      <c r="A248" s="281" t="s">
        <v>54</v>
      </c>
      <c r="B248" s="156">
        <f t="shared" ref="B248:B257" si="37">+B247+0.01</f>
        <v>16.010000000000002</v>
      </c>
      <c r="C248" s="331" t="s">
        <v>651</v>
      </c>
      <c r="D248" s="334">
        <f>5.12*2+8.75</f>
        <v>18.990000000000002</v>
      </c>
      <c r="E248" s="335" t="s">
        <v>65</v>
      </c>
      <c r="F248" s="325"/>
      <c r="G248" s="308">
        <f t="shared" si="33"/>
        <v>0</v>
      </c>
      <c r="H248" s="326"/>
    </row>
    <row r="249" spans="1:8" s="281" customFormat="1" ht="56.25">
      <c r="A249" s="281" t="s">
        <v>54</v>
      </c>
      <c r="B249" s="156">
        <f t="shared" si="37"/>
        <v>16.020000000000003</v>
      </c>
      <c r="C249" s="331" t="s">
        <v>652</v>
      </c>
      <c r="D249" s="334">
        <f>5.12+5.66</f>
        <v>10.780000000000001</v>
      </c>
      <c r="E249" s="335" t="s">
        <v>65</v>
      </c>
      <c r="F249" s="325"/>
      <c r="G249" s="308">
        <f t="shared" si="33"/>
        <v>0</v>
      </c>
      <c r="H249" s="326"/>
    </row>
    <row r="250" spans="1:8" s="281" customFormat="1" ht="56.25">
      <c r="A250" s="281" t="s">
        <v>54</v>
      </c>
      <c r="B250" s="156">
        <f t="shared" si="37"/>
        <v>16.030000000000005</v>
      </c>
      <c r="C250" s="331" t="s">
        <v>653</v>
      </c>
      <c r="D250" s="334">
        <f>4.75+0.5</f>
        <v>5.25</v>
      </c>
      <c r="E250" s="335" t="s">
        <v>65</v>
      </c>
      <c r="F250" s="325"/>
      <c r="G250" s="308">
        <f t="shared" si="33"/>
        <v>0</v>
      </c>
      <c r="H250" s="326"/>
    </row>
    <row r="251" spans="1:8" s="281" customFormat="1" ht="37.5">
      <c r="A251" s="281" t="s">
        <v>54</v>
      </c>
      <c r="B251" s="156">
        <f t="shared" si="37"/>
        <v>16.040000000000006</v>
      </c>
      <c r="C251" s="331" t="s">
        <v>629</v>
      </c>
      <c r="D251" s="334">
        <v>8</v>
      </c>
      <c r="E251" s="335" t="s">
        <v>143</v>
      </c>
      <c r="F251" s="325"/>
      <c r="G251" s="308">
        <f t="shared" si="33"/>
        <v>0</v>
      </c>
      <c r="H251" s="326"/>
    </row>
    <row r="252" spans="1:8" s="281" customFormat="1" ht="37.5">
      <c r="A252" s="281" t="s">
        <v>54</v>
      </c>
      <c r="B252" s="156">
        <f t="shared" si="37"/>
        <v>16.050000000000008</v>
      </c>
      <c r="C252" s="331" t="s">
        <v>630</v>
      </c>
      <c r="D252" s="334">
        <v>3</v>
      </c>
      <c r="E252" s="335" t="s">
        <v>143</v>
      </c>
      <c r="F252" s="325"/>
      <c r="G252" s="308">
        <f t="shared" si="33"/>
        <v>0</v>
      </c>
      <c r="H252" s="326"/>
    </row>
    <row r="253" spans="1:8" s="281" customFormat="1" ht="37.5">
      <c r="A253" s="281" t="s">
        <v>54</v>
      </c>
      <c r="B253" s="156">
        <f t="shared" si="37"/>
        <v>16.060000000000009</v>
      </c>
      <c r="C253" s="331" t="s">
        <v>631</v>
      </c>
      <c r="D253" s="334">
        <v>10</v>
      </c>
      <c r="E253" s="335" t="s">
        <v>143</v>
      </c>
      <c r="F253" s="325"/>
      <c r="G253" s="308">
        <f t="shared" si="33"/>
        <v>0</v>
      </c>
      <c r="H253" s="326"/>
    </row>
    <row r="254" spans="1:8" s="281" customFormat="1" ht="37.5">
      <c r="A254" s="281" t="s">
        <v>54</v>
      </c>
      <c r="B254" s="156">
        <f t="shared" si="37"/>
        <v>16.070000000000011</v>
      </c>
      <c r="C254" s="331" t="s">
        <v>632</v>
      </c>
      <c r="D254" s="334">
        <v>2</v>
      </c>
      <c r="E254" s="335" t="s">
        <v>143</v>
      </c>
      <c r="F254" s="325"/>
      <c r="G254" s="308">
        <f t="shared" si="33"/>
        <v>0</v>
      </c>
      <c r="H254" s="326"/>
    </row>
    <row r="255" spans="1:8" s="281" customFormat="1" ht="37.5">
      <c r="A255" s="281" t="s">
        <v>54</v>
      </c>
      <c r="B255" s="156">
        <f t="shared" si="37"/>
        <v>16.080000000000013</v>
      </c>
      <c r="C255" s="331" t="s">
        <v>633</v>
      </c>
      <c r="D255" s="334">
        <v>1</v>
      </c>
      <c r="E255" s="335" t="s">
        <v>143</v>
      </c>
      <c r="F255" s="325"/>
      <c r="G255" s="308">
        <f t="shared" si="33"/>
        <v>0</v>
      </c>
      <c r="H255" s="326"/>
    </row>
    <row r="256" spans="1:8" s="281" customFormat="1" ht="56.25">
      <c r="A256" s="281" t="s">
        <v>54</v>
      </c>
      <c r="B256" s="156">
        <f t="shared" si="37"/>
        <v>16.090000000000014</v>
      </c>
      <c r="C256" s="331" t="s">
        <v>634</v>
      </c>
      <c r="D256" s="334">
        <v>1</v>
      </c>
      <c r="E256" s="335" t="s">
        <v>143</v>
      </c>
      <c r="F256" s="325"/>
      <c r="G256" s="308">
        <f t="shared" si="33"/>
        <v>0</v>
      </c>
      <c r="H256" s="326"/>
    </row>
    <row r="257" spans="1:8" s="281" customFormat="1" ht="37.5">
      <c r="A257" s="281" t="s">
        <v>54</v>
      </c>
      <c r="B257" s="156">
        <f t="shared" si="37"/>
        <v>16.100000000000016</v>
      </c>
      <c r="C257" s="331" t="s">
        <v>616</v>
      </c>
      <c r="D257" s="329">
        <v>8</v>
      </c>
      <c r="E257" s="335" t="s">
        <v>143</v>
      </c>
      <c r="F257" s="325"/>
      <c r="G257" s="308">
        <f t="shared" si="33"/>
        <v>0</v>
      </c>
      <c r="H257" s="326"/>
    </row>
    <row r="258" spans="1:8" s="281" customFormat="1" ht="75">
      <c r="A258" s="281" t="s">
        <v>54</v>
      </c>
      <c r="B258" s="170"/>
      <c r="C258" s="328" t="s">
        <v>617</v>
      </c>
      <c r="D258" s="334"/>
      <c r="E258" s="335"/>
      <c r="F258" s="325"/>
      <c r="G258" s="308">
        <f t="shared" si="33"/>
        <v>0</v>
      </c>
      <c r="H258" s="326"/>
    </row>
    <row r="259" spans="1:8" s="281" customFormat="1">
      <c r="A259" s="281" t="s">
        <v>54</v>
      </c>
      <c r="B259" s="156">
        <f>+B257+0.01</f>
        <v>16.110000000000017</v>
      </c>
      <c r="C259" s="331" t="s">
        <v>635</v>
      </c>
      <c r="D259" s="334">
        <v>2</v>
      </c>
      <c r="E259" s="335" t="s">
        <v>143</v>
      </c>
      <c r="F259" s="325"/>
      <c r="G259" s="308">
        <f t="shared" si="33"/>
        <v>0</v>
      </c>
      <c r="H259" s="326"/>
    </row>
    <row r="260" spans="1:8" s="281" customFormat="1">
      <c r="A260" s="281" t="s">
        <v>54</v>
      </c>
      <c r="B260" s="156">
        <f t="shared" ref="B260:B271" si="38">+B259+0.01</f>
        <v>16.120000000000019</v>
      </c>
      <c r="C260" s="331" t="s">
        <v>636</v>
      </c>
      <c r="D260" s="334">
        <v>4</v>
      </c>
      <c r="E260" s="335" t="s">
        <v>143</v>
      </c>
      <c r="F260" s="325"/>
      <c r="G260" s="308">
        <f t="shared" si="33"/>
        <v>0</v>
      </c>
      <c r="H260" s="326"/>
    </row>
    <row r="261" spans="1:8" s="281" customFormat="1">
      <c r="A261" s="281" t="s">
        <v>54</v>
      </c>
      <c r="B261" s="156">
        <f t="shared" si="38"/>
        <v>16.13000000000002</v>
      </c>
      <c r="C261" s="331" t="s">
        <v>637</v>
      </c>
      <c r="D261" s="329">
        <v>1</v>
      </c>
      <c r="E261" s="335" t="s">
        <v>143</v>
      </c>
      <c r="F261" s="325"/>
      <c r="G261" s="308">
        <f t="shared" si="33"/>
        <v>0</v>
      </c>
      <c r="H261" s="326"/>
    </row>
    <row r="262" spans="1:8" s="281" customFormat="1">
      <c r="A262" s="281" t="s">
        <v>54</v>
      </c>
      <c r="B262" s="156">
        <f t="shared" si="38"/>
        <v>16.140000000000022</v>
      </c>
      <c r="C262" s="331" t="s">
        <v>638</v>
      </c>
      <c r="D262" s="329">
        <v>1</v>
      </c>
      <c r="E262" s="335" t="s">
        <v>143</v>
      </c>
      <c r="F262" s="325"/>
      <c r="G262" s="308">
        <f t="shared" si="33"/>
        <v>0</v>
      </c>
      <c r="H262" s="326"/>
    </row>
    <row r="263" spans="1:8" s="281" customFormat="1">
      <c r="A263" s="281" t="s">
        <v>54</v>
      </c>
      <c r="B263" s="156">
        <f t="shared" si="38"/>
        <v>16.150000000000023</v>
      </c>
      <c r="C263" s="331" t="s">
        <v>639</v>
      </c>
      <c r="D263" s="329">
        <v>12</v>
      </c>
      <c r="E263" s="335" t="s">
        <v>143</v>
      </c>
      <c r="F263" s="325"/>
      <c r="G263" s="308">
        <f t="shared" si="33"/>
        <v>0</v>
      </c>
      <c r="H263" s="326"/>
    </row>
    <row r="264" spans="1:8" s="281" customFormat="1">
      <c r="A264" s="281" t="s">
        <v>54</v>
      </c>
      <c r="B264" s="156">
        <f t="shared" si="38"/>
        <v>16.160000000000025</v>
      </c>
      <c r="C264" s="331" t="s">
        <v>640</v>
      </c>
      <c r="D264" s="329">
        <v>12</v>
      </c>
      <c r="E264" s="335" t="s">
        <v>143</v>
      </c>
      <c r="F264" s="325"/>
      <c r="G264" s="308">
        <f t="shared" si="33"/>
        <v>0</v>
      </c>
      <c r="H264" s="326"/>
    </row>
    <row r="265" spans="1:8" s="281" customFormat="1">
      <c r="A265" s="281" t="s">
        <v>54</v>
      </c>
      <c r="B265" s="156">
        <f t="shared" si="38"/>
        <v>16.170000000000027</v>
      </c>
      <c r="C265" s="331" t="s">
        <v>641</v>
      </c>
      <c r="D265" s="329">
        <v>5</v>
      </c>
      <c r="E265" s="335" t="s">
        <v>143</v>
      </c>
      <c r="F265" s="325"/>
      <c r="G265" s="308">
        <f t="shared" si="33"/>
        <v>0</v>
      </c>
      <c r="H265" s="326"/>
    </row>
    <row r="266" spans="1:8" s="281" customFormat="1">
      <c r="A266" s="281" t="s">
        <v>54</v>
      </c>
      <c r="B266" s="156">
        <f t="shared" si="38"/>
        <v>16.180000000000028</v>
      </c>
      <c r="C266" s="331" t="s">
        <v>642</v>
      </c>
      <c r="D266" s="329">
        <v>11</v>
      </c>
      <c r="E266" s="335" t="s">
        <v>143</v>
      </c>
      <c r="F266" s="325"/>
      <c r="G266" s="308">
        <f t="shared" si="33"/>
        <v>0</v>
      </c>
      <c r="H266" s="326"/>
    </row>
    <row r="267" spans="1:8" s="281" customFormat="1">
      <c r="A267" s="281" t="s">
        <v>54</v>
      </c>
      <c r="B267" s="156">
        <f t="shared" si="38"/>
        <v>16.19000000000003</v>
      </c>
      <c r="C267" s="331" t="s">
        <v>643</v>
      </c>
      <c r="D267" s="329">
        <v>11</v>
      </c>
      <c r="E267" s="335" t="s">
        <v>143</v>
      </c>
      <c r="F267" s="325"/>
      <c r="G267" s="308">
        <f t="shared" si="33"/>
        <v>0</v>
      </c>
      <c r="H267" s="326"/>
    </row>
    <row r="268" spans="1:8" s="281" customFormat="1">
      <c r="A268" s="281" t="s">
        <v>54</v>
      </c>
      <c r="B268" s="156">
        <f t="shared" si="38"/>
        <v>16.200000000000031</v>
      </c>
      <c r="C268" s="331" t="s">
        <v>644</v>
      </c>
      <c r="D268" s="334">
        <v>2</v>
      </c>
      <c r="E268" s="335" t="s">
        <v>143</v>
      </c>
      <c r="F268" s="325"/>
      <c r="G268" s="308">
        <f t="shared" si="33"/>
        <v>0</v>
      </c>
      <c r="H268" s="326"/>
    </row>
    <row r="269" spans="1:8" s="281" customFormat="1">
      <c r="A269" s="281" t="s">
        <v>54</v>
      </c>
      <c r="B269" s="156">
        <f t="shared" si="38"/>
        <v>16.210000000000033</v>
      </c>
      <c r="C269" s="331" t="s">
        <v>645</v>
      </c>
      <c r="D269" s="334">
        <v>1</v>
      </c>
      <c r="E269" s="335" t="s">
        <v>143</v>
      </c>
      <c r="F269" s="325"/>
      <c r="G269" s="308">
        <f t="shared" si="33"/>
        <v>0</v>
      </c>
      <c r="H269" s="326"/>
    </row>
    <row r="270" spans="1:8" s="281" customFormat="1">
      <c r="A270" s="281" t="s">
        <v>54</v>
      </c>
      <c r="B270" s="156">
        <f t="shared" si="38"/>
        <v>16.220000000000034</v>
      </c>
      <c r="C270" s="331" t="s">
        <v>646</v>
      </c>
      <c r="D270" s="329">
        <v>2</v>
      </c>
      <c r="E270" s="335" t="s">
        <v>143</v>
      </c>
      <c r="F270" s="325"/>
      <c r="G270" s="308">
        <f t="shared" si="33"/>
        <v>0</v>
      </c>
      <c r="H270" s="326"/>
    </row>
    <row r="271" spans="1:8" s="281" customFormat="1">
      <c r="A271" s="281" t="s">
        <v>54</v>
      </c>
      <c r="B271" s="156">
        <f t="shared" si="38"/>
        <v>16.230000000000036</v>
      </c>
      <c r="C271" s="331" t="s">
        <v>647</v>
      </c>
      <c r="D271" s="329">
        <v>3</v>
      </c>
      <c r="E271" s="335" t="s">
        <v>143</v>
      </c>
      <c r="F271" s="325"/>
      <c r="G271" s="308">
        <f t="shared" si="33"/>
        <v>0</v>
      </c>
      <c r="H271" s="326"/>
    </row>
    <row r="272" spans="1:8" s="281" customFormat="1">
      <c r="A272" s="281" t="s">
        <v>54</v>
      </c>
      <c r="B272" s="170"/>
      <c r="C272" s="331"/>
      <c r="D272" s="334"/>
      <c r="E272" s="335"/>
      <c r="F272" s="325"/>
      <c r="G272" s="308">
        <f t="shared" si="33"/>
        <v>0</v>
      </c>
      <c r="H272" s="326">
        <f>SUM(G248:G271)</f>
        <v>0</v>
      </c>
    </row>
    <row r="273" spans="1:8" s="281" customFormat="1">
      <c r="A273" s="281" t="s">
        <v>54</v>
      </c>
      <c r="B273" s="169">
        <v>17</v>
      </c>
      <c r="C273" s="328" t="s">
        <v>657</v>
      </c>
      <c r="D273" s="334"/>
      <c r="E273" s="335"/>
      <c r="F273" s="325"/>
      <c r="G273" s="308">
        <f t="shared" si="33"/>
        <v>0</v>
      </c>
      <c r="H273" s="326"/>
    </row>
    <row r="274" spans="1:8" s="281" customFormat="1" ht="56.25">
      <c r="A274" s="281" t="s">
        <v>54</v>
      </c>
      <c r="B274" s="156">
        <f t="shared" ref="B274:B283" si="39">+B273+0.01</f>
        <v>17.010000000000002</v>
      </c>
      <c r="C274" s="331" t="s">
        <v>651</v>
      </c>
      <c r="D274" s="334">
        <f>5.12*2+8.75</f>
        <v>18.990000000000002</v>
      </c>
      <c r="E274" s="335" t="s">
        <v>65</v>
      </c>
      <c r="F274" s="325"/>
      <c r="G274" s="308">
        <f t="shared" si="33"/>
        <v>0</v>
      </c>
      <c r="H274" s="326"/>
    </row>
    <row r="275" spans="1:8" s="281" customFormat="1" ht="56.25">
      <c r="A275" s="281" t="s">
        <v>54</v>
      </c>
      <c r="B275" s="156">
        <f t="shared" si="39"/>
        <v>17.020000000000003</v>
      </c>
      <c r="C275" s="331" t="s">
        <v>652</v>
      </c>
      <c r="D275" s="334">
        <f>5.12+5.66</f>
        <v>10.780000000000001</v>
      </c>
      <c r="E275" s="335" t="s">
        <v>65</v>
      </c>
      <c r="F275" s="325"/>
      <c r="G275" s="308">
        <f t="shared" si="33"/>
        <v>0</v>
      </c>
      <c r="H275" s="326"/>
    </row>
    <row r="276" spans="1:8" s="281" customFormat="1" ht="56.25">
      <c r="A276" s="281" t="s">
        <v>54</v>
      </c>
      <c r="B276" s="156">
        <f t="shared" si="39"/>
        <v>17.030000000000005</v>
      </c>
      <c r="C276" s="331" t="s">
        <v>653</v>
      </c>
      <c r="D276" s="334">
        <f>4.75+0.5</f>
        <v>5.25</v>
      </c>
      <c r="E276" s="335" t="s">
        <v>65</v>
      </c>
      <c r="F276" s="325"/>
      <c r="G276" s="308">
        <f t="shared" si="33"/>
        <v>0</v>
      </c>
      <c r="H276" s="326"/>
    </row>
    <row r="277" spans="1:8" s="281" customFormat="1" ht="37.5">
      <c r="A277" s="281" t="s">
        <v>54</v>
      </c>
      <c r="B277" s="156">
        <f t="shared" si="39"/>
        <v>17.040000000000006</v>
      </c>
      <c r="C277" s="331" t="s">
        <v>629</v>
      </c>
      <c r="D277" s="334">
        <v>8</v>
      </c>
      <c r="E277" s="335" t="s">
        <v>143</v>
      </c>
      <c r="F277" s="325"/>
      <c r="G277" s="308">
        <f t="shared" si="33"/>
        <v>0</v>
      </c>
      <c r="H277" s="326"/>
    </row>
    <row r="278" spans="1:8" s="281" customFormat="1" ht="37.5">
      <c r="A278" s="281" t="s">
        <v>54</v>
      </c>
      <c r="B278" s="156">
        <f t="shared" si="39"/>
        <v>17.050000000000008</v>
      </c>
      <c r="C278" s="331" t="s">
        <v>630</v>
      </c>
      <c r="D278" s="334">
        <v>3</v>
      </c>
      <c r="E278" s="335" t="s">
        <v>143</v>
      </c>
      <c r="F278" s="325"/>
      <c r="G278" s="308">
        <f t="shared" si="33"/>
        <v>0</v>
      </c>
      <c r="H278" s="326"/>
    </row>
    <row r="279" spans="1:8" s="281" customFormat="1" ht="37.5">
      <c r="A279" s="281" t="s">
        <v>54</v>
      </c>
      <c r="B279" s="156">
        <f t="shared" si="39"/>
        <v>17.060000000000009</v>
      </c>
      <c r="C279" s="331" t="s">
        <v>631</v>
      </c>
      <c r="D279" s="334">
        <v>10</v>
      </c>
      <c r="E279" s="335" t="s">
        <v>143</v>
      </c>
      <c r="F279" s="325"/>
      <c r="G279" s="308">
        <f t="shared" si="33"/>
        <v>0</v>
      </c>
      <c r="H279" s="326"/>
    </row>
    <row r="280" spans="1:8" s="281" customFormat="1" ht="37.5">
      <c r="A280" s="281" t="s">
        <v>54</v>
      </c>
      <c r="B280" s="156">
        <f t="shared" si="39"/>
        <v>17.070000000000011</v>
      </c>
      <c r="C280" s="331" t="s">
        <v>632</v>
      </c>
      <c r="D280" s="334">
        <v>2</v>
      </c>
      <c r="E280" s="335" t="s">
        <v>143</v>
      </c>
      <c r="F280" s="325"/>
      <c r="G280" s="308">
        <f t="shared" si="33"/>
        <v>0</v>
      </c>
      <c r="H280" s="326"/>
    </row>
    <row r="281" spans="1:8" s="281" customFormat="1" ht="37.5">
      <c r="A281" s="281" t="s">
        <v>54</v>
      </c>
      <c r="B281" s="156">
        <f t="shared" si="39"/>
        <v>17.080000000000013</v>
      </c>
      <c r="C281" s="331" t="s">
        <v>633</v>
      </c>
      <c r="D281" s="334">
        <v>1</v>
      </c>
      <c r="E281" s="335" t="s">
        <v>143</v>
      </c>
      <c r="F281" s="325"/>
      <c r="G281" s="308">
        <f t="shared" si="33"/>
        <v>0</v>
      </c>
      <c r="H281" s="326"/>
    </row>
    <row r="282" spans="1:8" s="281" customFormat="1" ht="56.25">
      <c r="A282" s="281" t="s">
        <v>54</v>
      </c>
      <c r="B282" s="156">
        <f t="shared" si="39"/>
        <v>17.090000000000014</v>
      </c>
      <c r="C282" s="331" t="s">
        <v>634</v>
      </c>
      <c r="D282" s="334">
        <v>1</v>
      </c>
      <c r="E282" s="335" t="s">
        <v>143</v>
      </c>
      <c r="F282" s="325"/>
      <c r="G282" s="308">
        <f t="shared" si="33"/>
        <v>0</v>
      </c>
      <c r="H282" s="326"/>
    </row>
    <row r="283" spans="1:8" s="281" customFormat="1" ht="37.5">
      <c r="A283" s="281" t="s">
        <v>54</v>
      </c>
      <c r="B283" s="156">
        <f t="shared" si="39"/>
        <v>17.100000000000016</v>
      </c>
      <c r="C283" s="331" t="s">
        <v>616</v>
      </c>
      <c r="D283" s="329">
        <v>8</v>
      </c>
      <c r="E283" s="335" t="s">
        <v>143</v>
      </c>
      <c r="F283" s="325"/>
      <c r="G283" s="308">
        <f t="shared" ref="G283:G308" si="40">ROUND(F283*D283,2)</f>
        <v>0</v>
      </c>
      <c r="H283" s="326"/>
    </row>
    <row r="284" spans="1:8" s="281" customFormat="1" ht="75">
      <c r="A284" s="281" t="s">
        <v>54</v>
      </c>
      <c r="B284" s="170"/>
      <c r="C284" s="328" t="s">
        <v>617</v>
      </c>
      <c r="D284" s="334"/>
      <c r="E284" s="335"/>
      <c r="F284" s="325"/>
      <c r="G284" s="308">
        <f t="shared" si="40"/>
        <v>0</v>
      </c>
      <c r="H284" s="326"/>
    </row>
    <row r="285" spans="1:8" s="281" customFormat="1">
      <c r="A285" s="281" t="s">
        <v>54</v>
      </c>
      <c r="B285" s="156">
        <f>+B283+0.01</f>
        <v>17.110000000000017</v>
      </c>
      <c r="C285" s="331" t="s">
        <v>635</v>
      </c>
      <c r="D285" s="334">
        <v>2</v>
      </c>
      <c r="E285" s="335" t="s">
        <v>143</v>
      </c>
      <c r="F285" s="325"/>
      <c r="G285" s="308">
        <f t="shared" si="40"/>
        <v>0</v>
      </c>
      <c r="H285" s="326"/>
    </row>
    <row r="286" spans="1:8" s="281" customFormat="1">
      <c r="A286" s="281" t="s">
        <v>54</v>
      </c>
      <c r="B286" s="156">
        <f t="shared" ref="B286:B297" si="41">+B285+0.01</f>
        <v>17.120000000000019</v>
      </c>
      <c r="C286" s="331" t="s">
        <v>636</v>
      </c>
      <c r="D286" s="334">
        <v>4</v>
      </c>
      <c r="E286" s="335" t="s">
        <v>143</v>
      </c>
      <c r="F286" s="325"/>
      <c r="G286" s="308">
        <f t="shared" si="40"/>
        <v>0</v>
      </c>
      <c r="H286" s="326"/>
    </row>
    <row r="287" spans="1:8" s="281" customFormat="1">
      <c r="A287" s="281" t="s">
        <v>54</v>
      </c>
      <c r="B287" s="156">
        <f t="shared" si="41"/>
        <v>17.13000000000002</v>
      </c>
      <c r="C287" s="331" t="s">
        <v>637</v>
      </c>
      <c r="D287" s="329">
        <v>1</v>
      </c>
      <c r="E287" s="335" t="s">
        <v>143</v>
      </c>
      <c r="F287" s="325"/>
      <c r="G287" s="308">
        <f t="shared" si="40"/>
        <v>0</v>
      </c>
      <c r="H287" s="326"/>
    </row>
    <row r="288" spans="1:8" s="281" customFormat="1">
      <c r="A288" s="281" t="s">
        <v>54</v>
      </c>
      <c r="B288" s="156">
        <f t="shared" si="41"/>
        <v>17.140000000000022</v>
      </c>
      <c r="C288" s="331" t="s">
        <v>638</v>
      </c>
      <c r="D288" s="329">
        <v>1</v>
      </c>
      <c r="E288" s="335" t="s">
        <v>143</v>
      </c>
      <c r="F288" s="325"/>
      <c r="G288" s="308">
        <f t="shared" si="40"/>
        <v>0</v>
      </c>
      <c r="H288" s="326"/>
    </row>
    <row r="289" spans="1:8" s="281" customFormat="1">
      <c r="A289" s="281" t="s">
        <v>54</v>
      </c>
      <c r="B289" s="156">
        <f t="shared" si="41"/>
        <v>17.150000000000023</v>
      </c>
      <c r="C289" s="331" t="s">
        <v>639</v>
      </c>
      <c r="D289" s="329">
        <v>12</v>
      </c>
      <c r="E289" s="335" t="s">
        <v>143</v>
      </c>
      <c r="F289" s="325"/>
      <c r="G289" s="308">
        <f t="shared" si="40"/>
        <v>0</v>
      </c>
      <c r="H289" s="326"/>
    </row>
    <row r="290" spans="1:8" s="281" customFormat="1">
      <c r="A290" s="281" t="s">
        <v>54</v>
      </c>
      <c r="B290" s="156">
        <f t="shared" si="41"/>
        <v>17.160000000000025</v>
      </c>
      <c r="C290" s="331" t="s">
        <v>640</v>
      </c>
      <c r="D290" s="329">
        <v>12</v>
      </c>
      <c r="E290" s="335" t="s">
        <v>143</v>
      </c>
      <c r="F290" s="325"/>
      <c r="G290" s="308">
        <f t="shared" si="40"/>
        <v>0</v>
      </c>
      <c r="H290" s="326"/>
    </row>
    <row r="291" spans="1:8" s="281" customFormat="1">
      <c r="A291" s="281" t="s">
        <v>54</v>
      </c>
      <c r="B291" s="156">
        <f t="shared" si="41"/>
        <v>17.170000000000027</v>
      </c>
      <c r="C291" s="331" t="s">
        <v>641</v>
      </c>
      <c r="D291" s="329">
        <v>5</v>
      </c>
      <c r="E291" s="335" t="s">
        <v>143</v>
      </c>
      <c r="F291" s="325"/>
      <c r="G291" s="308">
        <f t="shared" si="40"/>
        <v>0</v>
      </c>
      <c r="H291" s="326"/>
    </row>
    <row r="292" spans="1:8" s="281" customFormat="1">
      <c r="A292" s="281" t="s">
        <v>54</v>
      </c>
      <c r="B292" s="156">
        <f t="shared" si="41"/>
        <v>17.180000000000028</v>
      </c>
      <c r="C292" s="331" t="s">
        <v>642</v>
      </c>
      <c r="D292" s="329">
        <v>11</v>
      </c>
      <c r="E292" s="335" t="s">
        <v>143</v>
      </c>
      <c r="F292" s="325"/>
      <c r="G292" s="308">
        <f t="shared" si="40"/>
        <v>0</v>
      </c>
      <c r="H292" s="326"/>
    </row>
    <row r="293" spans="1:8" s="281" customFormat="1">
      <c r="A293" s="281" t="s">
        <v>54</v>
      </c>
      <c r="B293" s="156">
        <f t="shared" si="41"/>
        <v>17.19000000000003</v>
      </c>
      <c r="C293" s="331" t="s">
        <v>643</v>
      </c>
      <c r="D293" s="329">
        <v>11</v>
      </c>
      <c r="E293" s="335" t="s">
        <v>143</v>
      </c>
      <c r="F293" s="325"/>
      <c r="G293" s="308">
        <f t="shared" si="40"/>
        <v>0</v>
      </c>
      <c r="H293" s="326"/>
    </row>
    <row r="294" spans="1:8" s="281" customFormat="1">
      <c r="A294" s="281" t="s">
        <v>54</v>
      </c>
      <c r="B294" s="156">
        <f t="shared" si="41"/>
        <v>17.200000000000031</v>
      </c>
      <c r="C294" s="331" t="s">
        <v>644</v>
      </c>
      <c r="D294" s="334">
        <v>2</v>
      </c>
      <c r="E294" s="335" t="s">
        <v>143</v>
      </c>
      <c r="F294" s="325"/>
      <c r="G294" s="308">
        <f t="shared" si="40"/>
        <v>0</v>
      </c>
      <c r="H294" s="326"/>
    </row>
    <row r="295" spans="1:8" s="281" customFormat="1">
      <c r="A295" s="281" t="s">
        <v>54</v>
      </c>
      <c r="B295" s="156">
        <f t="shared" si="41"/>
        <v>17.210000000000033</v>
      </c>
      <c r="C295" s="331" t="s">
        <v>645</v>
      </c>
      <c r="D295" s="334">
        <v>1</v>
      </c>
      <c r="E295" s="335" t="s">
        <v>143</v>
      </c>
      <c r="F295" s="325"/>
      <c r="G295" s="308">
        <f t="shared" si="40"/>
        <v>0</v>
      </c>
      <c r="H295" s="326"/>
    </row>
    <row r="296" spans="1:8" s="281" customFormat="1">
      <c r="A296" s="281" t="s">
        <v>54</v>
      </c>
      <c r="B296" s="156">
        <f t="shared" si="41"/>
        <v>17.220000000000034</v>
      </c>
      <c r="C296" s="331" t="s">
        <v>646</v>
      </c>
      <c r="D296" s="329">
        <v>2</v>
      </c>
      <c r="E296" s="335" t="s">
        <v>143</v>
      </c>
      <c r="F296" s="325"/>
      <c r="G296" s="308">
        <f t="shared" si="40"/>
        <v>0</v>
      </c>
      <c r="H296" s="326"/>
    </row>
    <row r="297" spans="1:8" s="281" customFormat="1">
      <c r="A297" s="281" t="s">
        <v>54</v>
      </c>
      <c r="B297" s="156">
        <f t="shared" si="41"/>
        <v>17.230000000000036</v>
      </c>
      <c r="C297" s="331" t="s">
        <v>647</v>
      </c>
      <c r="D297" s="329">
        <v>3</v>
      </c>
      <c r="E297" s="335" t="s">
        <v>143</v>
      </c>
      <c r="F297" s="325"/>
      <c r="G297" s="308">
        <f t="shared" si="40"/>
        <v>0</v>
      </c>
      <c r="H297" s="326"/>
    </row>
    <row r="298" spans="1:8" s="281" customFormat="1">
      <c r="A298" s="281" t="s">
        <v>54</v>
      </c>
      <c r="B298" s="171"/>
      <c r="C298" s="331"/>
      <c r="D298" s="334"/>
      <c r="E298" s="335"/>
      <c r="F298" s="325"/>
      <c r="G298" s="308">
        <f t="shared" si="40"/>
        <v>0</v>
      </c>
      <c r="H298" s="326">
        <f>SUM(G274:G297)</f>
        <v>0</v>
      </c>
    </row>
    <row r="299" spans="1:8" s="281" customFormat="1">
      <c r="A299" s="281" t="s">
        <v>54</v>
      </c>
      <c r="B299" s="167">
        <v>18</v>
      </c>
      <c r="C299" s="328" t="s">
        <v>604</v>
      </c>
      <c r="D299" s="329"/>
      <c r="E299" s="333"/>
      <c r="F299" s="325"/>
      <c r="G299" s="308">
        <f t="shared" si="40"/>
        <v>0</v>
      </c>
      <c r="H299" s="326"/>
    </row>
    <row r="300" spans="1:8" s="281" customFormat="1" ht="56.25">
      <c r="A300" s="281" t="s">
        <v>54</v>
      </c>
      <c r="B300" s="156">
        <f t="shared" ref="B300:B303" si="42">+B299+0.01</f>
        <v>18.010000000000002</v>
      </c>
      <c r="C300" s="331" t="s">
        <v>658</v>
      </c>
      <c r="D300" s="334">
        <f>29.85+21.59+15.31+7.34+23.08+10.43+60.68+15.75</f>
        <v>184.03</v>
      </c>
      <c r="E300" s="335" t="s">
        <v>65</v>
      </c>
      <c r="F300" s="325"/>
      <c r="G300" s="308">
        <f t="shared" si="40"/>
        <v>0</v>
      </c>
      <c r="H300" s="326"/>
    </row>
    <row r="301" spans="1:8" s="281" customFormat="1" ht="56.25">
      <c r="A301" s="281" t="s">
        <v>54</v>
      </c>
      <c r="B301" s="156">
        <f t="shared" si="42"/>
        <v>18.020000000000003</v>
      </c>
      <c r="C301" s="331" t="s">
        <v>659</v>
      </c>
      <c r="D301" s="334">
        <f>5.11+0.63+1.35+8.02</f>
        <v>15.11</v>
      </c>
      <c r="E301" s="335" t="s">
        <v>65</v>
      </c>
      <c r="F301" s="325"/>
      <c r="G301" s="308">
        <f t="shared" si="40"/>
        <v>0</v>
      </c>
      <c r="H301" s="326"/>
    </row>
    <row r="302" spans="1:8" s="281" customFormat="1" ht="56.25">
      <c r="A302" s="281" t="s">
        <v>54</v>
      </c>
      <c r="B302" s="156">
        <f t="shared" si="42"/>
        <v>18.030000000000005</v>
      </c>
      <c r="C302" s="331" t="s">
        <v>660</v>
      </c>
      <c r="D302" s="334">
        <f>8.01+6.28+13.81</f>
        <v>28.1</v>
      </c>
      <c r="E302" s="335" t="s">
        <v>65</v>
      </c>
      <c r="F302" s="325"/>
      <c r="G302" s="308">
        <f t="shared" si="40"/>
        <v>0</v>
      </c>
      <c r="H302" s="326"/>
    </row>
    <row r="303" spans="1:8" s="281" customFormat="1" ht="56.25">
      <c r="A303" s="281" t="s">
        <v>54</v>
      </c>
      <c r="B303" s="156">
        <f t="shared" si="42"/>
        <v>18.040000000000006</v>
      </c>
      <c r="C303" s="331" t="s">
        <v>661</v>
      </c>
      <c r="D303" s="334">
        <f>1.24*3+1.35*2+1.35*4</f>
        <v>11.82</v>
      </c>
      <c r="E303" s="335" t="s">
        <v>65</v>
      </c>
      <c r="F303" s="325"/>
      <c r="G303" s="308">
        <f t="shared" si="40"/>
        <v>0</v>
      </c>
      <c r="H303" s="326"/>
    </row>
    <row r="304" spans="1:8" s="281" customFormat="1" ht="37.5">
      <c r="A304" s="281" t="s">
        <v>54</v>
      </c>
      <c r="B304" s="170"/>
      <c r="C304" s="328" t="s">
        <v>606</v>
      </c>
      <c r="D304" s="334"/>
      <c r="E304" s="335"/>
      <c r="F304" s="325"/>
      <c r="G304" s="308">
        <f t="shared" si="40"/>
        <v>0</v>
      </c>
      <c r="H304" s="326"/>
    </row>
    <row r="305" spans="1:8" s="281" customFormat="1">
      <c r="A305" s="281" t="s">
        <v>54</v>
      </c>
      <c r="B305" s="156">
        <f>+B303+0.01</f>
        <v>18.050000000000008</v>
      </c>
      <c r="C305" s="305" t="s">
        <v>662</v>
      </c>
      <c r="D305" s="334">
        <v>21</v>
      </c>
      <c r="E305" s="335" t="s">
        <v>143</v>
      </c>
      <c r="F305" s="325"/>
      <c r="G305" s="308">
        <f t="shared" si="40"/>
        <v>0</v>
      </c>
      <c r="H305" s="326"/>
    </row>
    <row r="306" spans="1:8" s="281" customFormat="1">
      <c r="A306" s="281" t="s">
        <v>54</v>
      </c>
      <c r="B306" s="170"/>
      <c r="C306" s="331"/>
      <c r="D306" s="334"/>
      <c r="E306" s="335"/>
      <c r="F306" s="325"/>
      <c r="G306" s="308">
        <f t="shared" si="40"/>
        <v>0</v>
      </c>
      <c r="H306" s="326">
        <f>SUM(G300:G305)</f>
        <v>0</v>
      </c>
    </row>
    <row r="307" spans="1:8" s="281" customFormat="1">
      <c r="A307" s="281" t="s">
        <v>54</v>
      </c>
      <c r="B307" s="167">
        <v>19</v>
      </c>
      <c r="C307" s="328" t="s">
        <v>848</v>
      </c>
      <c r="D307" s="334"/>
      <c r="E307" s="335"/>
      <c r="F307" s="325"/>
      <c r="G307" s="308">
        <f t="shared" si="40"/>
        <v>0</v>
      </c>
      <c r="H307" s="326"/>
    </row>
    <row r="308" spans="1:8" s="281" customFormat="1">
      <c r="A308" s="281" t="s">
        <v>54</v>
      </c>
      <c r="B308" s="156">
        <f t="shared" ref="B308" si="43">+B307+0.01</f>
        <v>19.010000000000002</v>
      </c>
      <c r="C308" s="331" t="s">
        <v>663</v>
      </c>
      <c r="D308" s="334">
        <v>1</v>
      </c>
      <c r="E308" s="332" t="s">
        <v>199</v>
      </c>
      <c r="F308" s="325"/>
      <c r="G308" s="308">
        <f t="shared" si="40"/>
        <v>0</v>
      </c>
      <c r="H308" s="326"/>
    </row>
    <row r="309" spans="1:8" s="281" customFormat="1">
      <c r="A309" s="281" t="s">
        <v>54</v>
      </c>
      <c r="B309" s="170"/>
      <c r="C309" s="331"/>
      <c r="D309" s="334"/>
      <c r="E309" s="335"/>
      <c r="F309" s="325"/>
      <c r="G309" s="337"/>
      <c r="H309" s="326">
        <f>SUM(G308)</f>
        <v>0</v>
      </c>
    </row>
    <row r="310" spans="1:8" s="281" customFormat="1" ht="19.5" thickBot="1">
      <c r="A310" s="281" t="s">
        <v>54</v>
      </c>
      <c r="B310" s="168"/>
      <c r="C310" s="331"/>
      <c r="D310" s="329"/>
      <c r="E310" s="333"/>
      <c r="F310" s="325"/>
      <c r="G310" s="337"/>
      <c r="H310" s="326"/>
    </row>
    <row r="311" spans="1:8" s="281" customFormat="1" ht="19.5" thickBot="1">
      <c r="A311" s="281" t="s">
        <v>54</v>
      </c>
      <c r="B311" s="338"/>
      <c r="C311" s="339" t="s">
        <v>664</v>
      </c>
      <c r="D311" s="340"/>
      <c r="E311" s="341"/>
      <c r="F311" s="340"/>
      <c r="G311" s="340"/>
      <c r="H311" s="343">
        <f>SUM(H52:H310)</f>
        <v>0</v>
      </c>
    </row>
    <row r="312" spans="1:8" s="281" customFormat="1">
      <c r="A312" s="281" t="s">
        <v>54</v>
      </c>
      <c r="B312" s="319"/>
      <c r="C312" s="298"/>
      <c r="D312" s="320"/>
      <c r="E312" s="321"/>
      <c r="F312" s="325"/>
      <c r="G312" s="320"/>
      <c r="H312" s="297"/>
    </row>
    <row r="313" spans="1:8" s="281" customFormat="1">
      <c r="A313" s="281" t="s">
        <v>54</v>
      </c>
      <c r="B313" s="319"/>
      <c r="C313" s="322" t="s">
        <v>665</v>
      </c>
      <c r="D313" s="320"/>
      <c r="E313" s="321"/>
      <c r="F313" s="325"/>
      <c r="G313" s="320"/>
      <c r="H313" s="297"/>
    </row>
    <row r="314" spans="1:8" s="281" customFormat="1">
      <c r="A314" s="281" t="s">
        <v>54</v>
      </c>
      <c r="B314" s="319"/>
      <c r="C314" s="344"/>
      <c r="D314" s="320"/>
      <c r="E314" s="321"/>
      <c r="F314" s="325"/>
      <c r="G314" s="320"/>
      <c r="H314" s="297"/>
    </row>
    <row r="315" spans="1:8" s="281" customFormat="1">
      <c r="A315" s="281" t="s">
        <v>54</v>
      </c>
      <c r="B315" s="319"/>
      <c r="C315" s="344" t="s">
        <v>666</v>
      </c>
      <c r="D315" s="320"/>
      <c r="E315" s="321"/>
      <c r="F315" s="325"/>
      <c r="G315" s="320"/>
      <c r="H315" s="297"/>
    </row>
    <row r="316" spans="1:8" s="281" customFormat="1">
      <c r="A316" s="281" t="s">
        <v>54</v>
      </c>
      <c r="B316" s="319"/>
      <c r="C316" s="344"/>
      <c r="D316" s="320"/>
      <c r="E316" s="321"/>
      <c r="F316" s="325"/>
      <c r="G316" s="320"/>
      <c r="H316" s="297"/>
    </row>
    <row r="317" spans="1:8" s="281" customFormat="1">
      <c r="A317" s="281" t="s">
        <v>54</v>
      </c>
      <c r="B317" s="167">
        <v>1</v>
      </c>
      <c r="C317" s="328" t="s">
        <v>27</v>
      </c>
      <c r="D317" s="329"/>
      <c r="E317" s="330"/>
      <c r="F317" s="325"/>
      <c r="G317" s="337"/>
      <c r="H317" s="326"/>
    </row>
    <row r="318" spans="1:8" s="281" customFormat="1">
      <c r="A318" s="281" t="s">
        <v>54</v>
      </c>
      <c r="B318" s="156">
        <f t="shared" ref="B318:B323" si="44">+B317+0.01</f>
        <v>1.01</v>
      </c>
      <c r="C318" s="331" t="s">
        <v>598</v>
      </c>
      <c r="D318" s="329">
        <v>1</v>
      </c>
      <c r="E318" s="332" t="s">
        <v>199</v>
      </c>
      <c r="F318" s="325"/>
      <c r="G318" s="337">
        <f>+ROUND(D318*F318,2)</f>
        <v>0</v>
      </c>
      <c r="H318" s="326"/>
    </row>
    <row r="319" spans="1:8" s="281" customFormat="1" ht="56.25">
      <c r="A319" s="281" t="s">
        <v>54</v>
      </c>
      <c r="B319" s="156">
        <f t="shared" si="44"/>
        <v>1.02</v>
      </c>
      <c r="C319" s="331" t="s">
        <v>667</v>
      </c>
      <c r="D319" s="334">
        <f>15.93*2+22.67+12.53+1.7+50.21+9.61+2.89</f>
        <v>131.46999999999997</v>
      </c>
      <c r="E319" s="335" t="s">
        <v>65</v>
      </c>
      <c r="F319" s="325"/>
      <c r="G319" s="337">
        <f t="shared" ref="G319:G383" si="45">+ROUND(D319*F319,2)</f>
        <v>0</v>
      </c>
      <c r="H319" s="326"/>
    </row>
    <row r="320" spans="1:8" s="281" customFormat="1" ht="56.25">
      <c r="A320" s="281" t="s">
        <v>54</v>
      </c>
      <c r="B320" s="156">
        <f t="shared" si="44"/>
        <v>1.03</v>
      </c>
      <c r="C320" s="331" t="s">
        <v>668</v>
      </c>
      <c r="D320" s="334">
        <f>26.35+6.87</f>
        <v>33.22</v>
      </c>
      <c r="E320" s="335" t="s">
        <v>65</v>
      </c>
      <c r="F320" s="325"/>
      <c r="G320" s="337">
        <f t="shared" si="45"/>
        <v>0</v>
      </c>
      <c r="H320" s="326"/>
    </row>
    <row r="321" spans="1:8" s="281" customFormat="1" ht="56.25">
      <c r="A321" s="281" t="s">
        <v>54</v>
      </c>
      <c r="B321" s="156">
        <f t="shared" si="44"/>
        <v>1.04</v>
      </c>
      <c r="C321" s="331" t="s">
        <v>669</v>
      </c>
      <c r="D321" s="329">
        <f>16.64+1.7*3+16.76+2.89*3+14.99+2.28*3</f>
        <v>69</v>
      </c>
      <c r="E321" s="335" t="s">
        <v>65</v>
      </c>
      <c r="F321" s="325"/>
      <c r="G321" s="337">
        <f t="shared" si="45"/>
        <v>0</v>
      </c>
      <c r="H321" s="326"/>
    </row>
    <row r="322" spans="1:8" s="281" customFormat="1" ht="56.25">
      <c r="A322" s="281" t="s">
        <v>54</v>
      </c>
      <c r="B322" s="156">
        <f t="shared" si="44"/>
        <v>1.05</v>
      </c>
      <c r="C322" s="331" t="s">
        <v>670</v>
      </c>
      <c r="D322" s="329">
        <v>6</v>
      </c>
      <c r="E322" s="335" t="s">
        <v>65</v>
      </c>
      <c r="F322" s="325"/>
      <c r="G322" s="337">
        <f t="shared" si="45"/>
        <v>0</v>
      </c>
      <c r="H322" s="326"/>
    </row>
    <row r="323" spans="1:8" s="281" customFormat="1" ht="37.5">
      <c r="A323" s="281" t="s">
        <v>54</v>
      </c>
      <c r="B323" s="156">
        <f t="shared" si="44"/>
        <v>1.06</v>
      </c>
      <c r="C323" s="331" t="s">
        <v>671</v>
      </c>
      <c r="D323" s="329">
        <v>3</v>
      </c>
      <c r="E323" s="335" t="s">
        <v>143</v>
      </c>
      <c r="F323" s="325"/>
      <c r="G323" s="337">
        <f t="shared" si="45"/>
        <v>0</v>
      </c>
      <c r="H323" s="326"/>
    </row>
    <row r="324" spans="1:8" s="281" customFormat="1" ht="56.25">
      <c r="A324" s="281" t="s">
        <v>54</v>
      </c>
      <c r="B324" s="168"/>
      <c r="C324" s="328" t="s">
        <v>672</v>
      </c>
      <c r="D324" s="329"/>
      <c r="E324" s="333"/>
      <c r="F324" s="325"/>
      <c r="G324" s="337">
        <f t="shared" si="45"/>
        <v>0</v>
      </c>
      <c r="H324" s="326"/>
    </row>
    <row r="325" spans="1:8" s="281" customFormat="1">
      <c r="A325" s="281" t="s">
        <v>54</v>
      </c>
      <c r="B325" s="156">
        <f>+B323+0.01</f>
        <v>1.07</v>
      </c>
      <c r="C325" s="331" t="s">
        <v>849</v>
      </c>
      <c r="D325" s="329">
        <v>2</v>
      </c>
      <c r="E325" s="335" t="s">
        <v>143</v>
      </c>
      <c r="F325" s="325"/>
      <c r="G325" s="337">
        <f t="shared" si="45"/>
        <v>0</v>
      </c>
      <c r="H325" s="326"/>
    </row>
    <row r="326" spans="1:8" s="281" customFormat="1">
      <c r="A326" s="281" t="s">
        <v>54</v>
      </c>
      <c r="B326" s="156">
        <f t="shared" ref="B326:B347" si="46">+B325+0.01</f>
        <v>1.08</v>
      </c>
      <c r="C326" s="331" t="s">
        <v>850</v>
      </c>
      <c r="D326" s="329">
        <v>2</v>
      </c>
      <c r="E326" s="335" t="s">
        <v>143</v>
      </c>
      <c r="F326" s="325"/>
      <c r="G326" s="337">
        <f t="shared" si="45"/>
        <v>0</v>
      </c>
      <c r="H326" s="326"/>
    </row>
    <row r="327" spans="1:8" s="281" customFormat="1">
      <c r="A327" s="281" t="s">
        <v>54</v>
      </c>
      <c r="B327" s="156">
        <f t="shared" si="46"/>
        <v>1.0900000000000001</v>
      </c>
      <c r="C327" s="331" t="s">
        <v>673</v>
      </c>
      <c r="D327" s="329">
        <v>1</v>
      </c>
      <c r="E327" s="335" t="s">
        <v>143</v>
      </c>
      <c r="F327" s="325"/>
      <c r="G327" s="337">
        <f t="shared" si="45"/>
        <v>0</v>
      </c>
      <c r="H327" s="326"/>
    </row>
    <row r="328" spans="1:8" s="281" customFormat="1">
      <c r="A328" s="281" t="s">
        <v>54</v>
      </c>
      <c r="B328" s="156">
        <f t="shared" si="46"/>
        <v>1.1000000000000001</v>
      </c>
      <c r="C328" s="331" t="s">
        <v>674</v>
      </c>
      <c r="D328" s="329">
        <v>3</v>
      </c>
      <c r="E328" s="335" t="s">
        <v>143</v>
      </c>
      <c r="F328" s="325"/>
      <c r="G328" s="337">
        <f t="shared" si="45"/>
        <v>0</v>
      </c>
      <c r="H328" s="326"/>
    </row>
    <row r="329" spans="1:8" s="281" customFormat="1">
      <c r="A329" s="281" t="s">
        <v>54</v>
      </c>
      <c r="B329" s="156">
        <f t="shared" si="46"/>
        <v>1.1100000000000001</v>
      </c>
      <c r="C329" s="331" t="s">
        <v>675</v>
      </c>
      <c r="D329" s="329">
        <v>8</v>
      </c>
      <c r="E329" s="335" t="s">
        <v>143</v>
      </c>
      <c r="F329" s="325"/>
      <c r="G329" s="337">
        <f t="shared" si="45"/>
        <v>0</v>
      </c>
      <c r="H329" s="326"/>
    </row>
    <row r="330" spans="1:8" s="281" customFormat="1">
      <c r="A330" s="281" t="s">
        <v>54</v>
      </c>
      <c r="B330" s="156">
        <f t="shared" si="46"/>
        <v>1.1200000000000001</v>
      </c>
      <c r="C330" s="331" t="s">
        <v>676</v>
      </c>
      <c r="D330" s="345"/>
      <c r="E330" s="335" t="s">
        <v>143</v>
      </c>
      <c r="F330" s="325"/>
      <c r="G330" s="337">
        <f t="shared" si="45"/>
        <v>0</v>
      </c>
      <c r="H330" s="326"/>
    </row>
    <row r="331" spans="1:8" s="281" customFormat="1">
      <c r="A331" s="281" t="s">
        <v>54</v>
      </c>
      <c r="B331" s="156">
        <f t="shared" si="46"/>
        <v>1.1300000000000001</v>
      </c>
      <c r="C331" s="331" t="s">
        <v>677</v>
      </c>
      <c r="D331" s="329">
        <v>2</v>
      </c>
      <c r="E331" s="335" t="s">
        <v>143</v>
      </c>
      <c r="F331" s="325"/>
      <c r="G331" s="337">
        <f t="shared" si="45"/>
        <v>0</v>
      </c>
      <c r="H331" s="326"/>
    </row>
    <row r="332" spans="1:8" s="281" customFormat="1">
      <c r="A332" s="281" t="s">
        <v>54</v>
      </c>
      <c r="B332" s="156">
        <f t="shared" si="46"/>
        <v>1.1400000000000001</v>
      </c>
      <c r="C332" s="331" t="s">
        <v>678</v>
      </c>
      <c r="D332" s="329">
        <f>4+4+3</f>
        <v>11</v>
      </c>
      <c r="E332" s="335" t="s">
        <v>143</v>
      </c>
      <c r="F332" s="325"/>
      <c r="G332" s="337">
        <f t="shared" si="45"/>
        <v>0</v>
      </c>
      <c r="H332" s="326"/>
    </row>
    <row r="333" spans="1:8" s="281" customFormat="1">
      <c r="A333" s="281" t="s">
        <v>54</v>
      </c>
      <c r="B333" s="156">
        <f t="shared" si="46"/>
        <v>1.1500000000000001</v>
      </c>
      <c r="C333" s="331" t="s">
        <v>677</v>
      </c>
      <c r="D333" s="329">
        <v>2</v>
      </c>
      <c r="E333" s="335" t="s">
        <v>143</v>
      </c>
      <c r="F333" s="325"/>
      <c r="G333" s="337">
        <f t="shared" si="45"/>
        <v>0</v>
      </c>
      <c r="H333" s="326"/>
    </row>
    <row r="334" spans="1:8" s="281" customFormat="1">
      <c r="A334" s="281" t="s">
        <v>54</v>
      </c>
      <c r="B334" s="156">
        <f t="shared" si="46"/>
        <v>1.1600000000000001</v>
      </c>
      <c r="C334" s="331" t="s">
        <v>679</v>
      </c>
      <c r="D334" s="329">
        <f>4+4</f>
        <v>8</v>
      </c>
      <c r="E334" s="335" t="s">
        <v>143</v>
      </c>
      <c r="F334" s="325"/>
      <c r="G334" s="337">
        <f t="shared" si="45"/>
        <v>0</v>
      </c>
      <c r="H334" s="326"/>
    </row>
    <row r="335" spans="1:8" s="281" customFormat="1">
      <c r="A335" s="281" t="s">
        <v>54</v>
      </c>
      <c r="B335" s="156">
        <f t="shared" si="46"/>
        <v>1.1700000000000002</v>
      </c>
      <c r="C335" s="331" t="s">
        <v>680</v>
      </c>
      <c r="D335" s="329">
        <v>3</v>
      </c>
      <c r="E335" s="335" t="s">
        <v>143</v>
      </c>
      <c r="F335" s="325"/>
      <c r="G335" s="337">
        <f t="shared" si="45"/>
        <v>0</v>
      </c>
      <c r="H335" s="326"/>
    </row>
    <row r="336" spans="1:8" s="281" customFormat="1">
      <c r="A336" s="281" t="s">
        <v>54</v>
      </c>
      <c r="B336" s="156">
        <f t="shared" si="46"/>
        <v>1.1800000000000002</v>
      </c>
      <c r="C336" s="346" t="s">
        <v>681</v>
      </c>
      <c r="D336" s="320">
        <v>2</v>
      </c>
      <c r="E336" s="335" t="s">
        <v>143</v>
      </c>
      <c r="F336" s="320"/>
      <c r="G336" s="337">
        <f t="shared" si="45"/>
        <v>0</v>
      </c>
      <c r="H336" s="297"/>
    </row>
    <row r="337" spans="1:8" s="281" customFormat="1">
      <c r="A337" s="281" t="s">
        <v>54</v>
      </c>
      <c r="B337" s="156">
        <f t="shared" si="46"/>
        <v>1.1900000000000002</v>
      </c>
      <c r="C337" s="346" t="s">
        <v>682</v>
      </c>
      <c r="D337" s="320">
        <v>3</v>
      </c>
      <c r="E337" s="335" t="s">
        <v>143</v>
      </c>
      <c r="F337" s="320"/>
      <c r="G337" s="337">
        <f t="shared" si="45"/>
        <v>0</v>
      </c>
      <c r="H337" s="297"/>
    </row>
    <row r="338" spans="1:8" s="281" customFormat="1">
      <c r="A338" s="281" t="s">
        <v>54</v>
      </c>
      <c r="B338" s="156">
        <f t="shared" si="46"/>
        <v>1.2000000000000002</v>
      </c>
      <c r="C338" s="346" t="s">
        <v>683</v>
      </c>
      <c r="D338" s="320">
        <v>2</v>
      </c>
      <c r="E338" s="335" t="s">
        <v>143</v>
      </c>
      <c r="F338" s="320"/>
      <c r="G338" s="337">
        <f t="shared" si="45"/>
        <v>0</v>
      </c>
      <c r="H338" s="297"/>
    </row>
    <row r="339" spans="1:8" s="281" customFormat="1">
      <c r="A339" s="281" t="s">
        <v>54</v>
      </c>
      <c r="B339" s="156">
        <f t="shared" si="46"/>
        <v>1.2100000000000002</v>
      </c>
      <c r="C339" s="346" t="s">
        <v>684</v>
      </c>
      <c r="D339" s="320">
        <v>1</v>
      </c>
      <c r="E339" s="335" t="s">
        <v>143</v>
      </c>
      <c r="F339" s="320"/>
      <c r="G339" s="337">
        <f t="shared" si="45"/>
        <v>0</v>
      </c>
      <c r="H339" s="297"/>
    </row>
    <row r="340" spans="1:8" s="281" customFormat="1">
      <c r="A340" s="281" t="s">
        <v>54</v>
      </c>
      <c r="B340" s="156">
        <f t="shared" si="46"/>
        <v>1.2200000000000002</v>
      </c>
      <c r="C340" s="346" t="s">
        <v>685</v>
      </c>
      <c r="D340" s="320">
        <v>4</v>
      </c>
      <c r="E340" s="335" t="s">
        <v>143</v>
      </c>
      <c r="F340" s="320"/>
      <c r="G340" s="337">
        <f t="shared" si="45"/>
        <v>0</v>
      </c>
      <c r="H340" s="297"/>
    </row>
    <row r="341" spans="1:8" s="281" customFormat="1">
      <c r="A341" s="281" t="s">
        <v>54</v>
      </c>
      <c r="B341" s="156">
        <f t="shared" si="46"/>
        <v>1.2300000000000002</v>
      </c>
      <c r="C341" s="346" t="s">
        <v>686</v>
      </c>
      <c r="D341" s="320">
        <v>3</v>
      </c>
      <c r="E341" s="335" t="s">
        <v>143</v>
      </c>
      <c r="F341" s="320"/>
      <c r="G341" s="337">
        <f t="shared" si="45"/>
        <v>0</v>
      </c>
      <c r="H341" s="297"/>
    </row>
    <row r="342" spans="1:8" s="281" customFormat="1">
      <c r="A342" s="281" t="s">
        <v>54</v>
      </c>
      <c r="B342" s="156">
        <f t="shared" si="46"/>
        <v>1.2400000000000002</v>
      </c>
      <c r="C342" s="346" t="s">
        <v>687</v>
      </c>
      <c r="D342" s="320">
        <v>2</v>
      </c>
      <c r="E342" s="335" t="s">
        <v>143</v>
      </c>
      <c r="F342" s="320"/>
      <c r="G342" s="337">
        <f t="shared" si="45"/>
        <v>0</v>
      </c>
      <c r="H342" s="297"/>
    </row>
    <row r="343" spans="1:8" s="281" customFormat="1">
      <c r="A343" s="281" t="s">
        <v>54</v>
      </c>
      <c r="B343" s="156">
        <f t="shared" si="46"/>
        <v>1.2500000000000002</v>
      </c>
      <c r="C343" s="346" t="s">
        <v>688</v>
      </c>
      <c r="D343" s="320">
        <v>1</v>
      </c>
      <c r="E343" s="335" t="s">
        <v>143</v>
      </c>
      <c r="F343" s="320"/>
      <c r="G343" s="337">
        <f t="shared" si="45"/>
        <v>0</v>
      </c>
      <c r="H343" s="297"/>
    </row>
    <row r="344" spans="1:8" s="281" customFormat="1">
      <c r="A344" s="281" t="s">
        <v>54</v>
      </c>
      <c r="B344" s="156">
        <f t="shared" si="46"/>
        <v>1.2600000000000002</v>
      </c>
      <c r="C344" s="346" t="s">
        <v>689</v>
      </c>
      <c r="D344" s="320">
        <v>4</v>
      </c>
      <c r="E344" s="335" t="s">
        <v>143</v>
      </c>
      <c r="F344" s="320"/>
      <c r="G344" s="337">
        <f t="shared" si="45"/>
        <v>0</v>
      </c>
      <c r="H344" s="297"/>
    </row>
    <row r="345" spans="1:8" s="281" customFormat="1">
      <c r="A345" s="281" t="s">
        <v>54</v>
      </c>
      <c r="B345" s="156">
        <f t="shared" si="46"/>
        <v>1.2700000000000002</v>
      </c>
      <c r="C345" s="346" t="s">
        <v>690</v>
      </c>
      <c r="D345" s="320">
        <v>3</v>
      </c>
      <c r="E345" s="335" t="s">
        <v>143</v>
      </c>
      <c r="F345" s="320"/>
      <c r="G345" s="337">
        <f t="shared" si="45"/>
        <v>0</v>
      </c>
      <c r="H345" s="297"/>
    </row>
    <row r="346" spans="1:8" s="281" customFormat="1">
      <c r="A346" s="281" t="s">
        <v>54</v>
      </c>
      <c r="B346" s="156">
        <f t="shared" si="46"/>
        <v>1.2800000000000002</v>
      </c>
      <c r="C346" s="346" t="s">
        <v>691</v>
      </c>
      <c r="D346" s="320">
        <v>2</v>
      </c>
      <c r="E346" s="335" t="s">
        <v>143</v>
      </c>
      <c r="F346" s="320"/>
      <c r="G346" s="337">
        <f t="shared" si="45"/>
        <v>0</v>
      </c>
      <c r="H346" s="297"/>
    </row>
    <row r="347" spans="1:8" s="281" customFormat="1">
      <c r="A347" s="281" t="s">
        <v>54</v>
      </c>
      <c r="B347" s="156">
        <f t="shared" si="46"/>
        <v>1.2900000000000003</v>
      </c>
      <c r="C347" s="346" t="s">
        <v>692</v>
      </c>
      <c r="D347" s="320">
        <v>9</v>
      </c>
      <c r="E347" s="335" t="s">
        <v>143</v>
      </c>
      <c r="F347" s="320"/>
      <c r="G347" s="337">
        <f t="shared" si="45"/>
        <v>0</v>
      </c>
      <c r="H347" s="297"/>
    </row>
    <row r="348" spans="1:8" s="281" customFormat="1">
      <c r="A348" s="281" t="s">
        <v>54</v>
      </c>
      <c r="B348" s="347"/>
      <c r="C348" s="346"/>
      <c r="D348" s="320"/>
      <c r="E348" s="321"/>
      <c r="F348" s="320"/>
      <c r="G348" s="337">
        <f t="shared" si="45"/>
        <v>0</v>
      </c>
      <c r="H348" s="297">
        <f>SUM(G318:G347)</f>
        <v>0</v>
      </c>
    </row>
    <row r="349" spans="1:8" s="281" customFormat="1">
      <c r="A349" s="281" t="s">
        <v>54</v>
      </c>
      <c r="B349" s="167">
        <v>2</v>
      </c>
      <c r="C349" s="328" t="s">
        <v>608</v>
      </c>
      <c r="D349" s="334"/>
      <c r="E349" s="335"/>
      <c r="F349" s="325"/>
      <c r="G349" s="337">
        <f t="shared" si="45"/>
        <v>0</v>
      </c>
      <c r="H349" s="326"/>
    </row>
    <row r="350" spans="1:8" s="281" customFormat="1">
      <c r="A350" s="281" t="s">
        <v>54</v>
      </c>
      <c r="B350" s="156">
        <f t="shared" ref="B350" si="47">+B349+0.01</f>
        <v>2.0099999999999998</v>
      </c>
      <c r="C350" s="331" t="s">
        <v>693</v>
      </c>
      <c r="D350" s="334">
        <v>1</v>
      </c>
      <c r="E350" s="332" t="s">
        <v>199</v>
      </c>
      <c r="F350" s="325"/>
      <c r="G350" s="337">
        <f t="shared" si="45"/>
        <v>0</v>
      </c>
      <c r="H350" s="326"/>
    </row>
    <row r="351" spans="1:8" s="281" customFormat="1">
      <c r="A351" s="281" t="s">
        <v>54</v>
      </c>
      <c r="B351" s="170"/>
      <c r="C351" s="331"/>
      <c r="D351" s="334"/>
      <c r="E351" s="335"/>
      <c r="F351" s="325"/>
      <c r="G351" s="337">
        <f t="shared" si="45"/>
        <v>0</v>
      </c>
      <c r="H351" s="326">
        <f>SUM(G350)</f>
        <v>0</v>
      </c>
    </row>
    <row r="352" spans="1:8" s="281" customFormat="1">
      <c r="A352" s="281" t="s">
        <v>54</v>
      </c>
      <c r="B352" s="347"/>
      <c r="C352" s="344" t="s">
        <v>694</v>
      </c>
      <c r="D352" s="320"/>
      <c r="E352" s="321"/>
      <c r="F352" s="320"/>
      <c r="G352" s="337">
        <f t="shared" si="45"/>
        <v>0</v>
      </c>
      <c r="H352" s="297"/>
    </row>
    <row r="353" spans="1:8" s="281" customFormat="1">
      <c r="A353" s="281" t="s">
        <v>54</v>
      </c>
      <c r="B353" s="347"/>
      <c r="C353" s="328" t="s">
        <v>603</v>
      </c>
      <c r="D353" s="320"/>
      <c r="E353" s="321"/>
      <c r="F353" s="320"/>
      <c r="G353" s="337">
        <f t="shared" si="45"/>
        <v>0</v>
      </c>
      <c r="H353" s="297"/>
    </row>
    <row r="354" spans="1:8" s="281" customFormat="1">
      <c r="A354" s="281" t="s">
        <v>54</v>
      </c>
      <c r="B354" s="347"/>
      <c r="C354" s="348"/>
      <c r="D354" s="320"/>
      <c r="E354" s="321"/>
      <c r="F354" s="320"/>
      <c r="G354" s="337"/>
      <c r="H354" s="297"/>
    </row>
    <row r="355" spans="1:8" s="281" customFormat="1">
      <c r="A355" s="281" t="s">
        <v>54</v>
      </c>
      <c r="B355" s="169">
        <v>3</v>
      </c>
      <c r="C355" s="328" t="s">
        <v>649</v>
      </c>
      <c r="D355" s="320"/>
      <c r="E355" s="321"/>
      <c r="F355" s="320"/>
      <c r="G355" s="337">
        <f t="shared" si="45"/>
        <v>0</v>
      </c>
      <c r="H355" s="297"/>
    </row>
    <row r="356" spans="1:8" s="281" customFormat="1" ht="37.5">
      <c r="A356" s="281" t="s">
        <v>54</v>
      </c>
      <c r="B356" s="156">
        <f t="shared" ref="B356:B357" si="48">+B355+0.01</f>
        <v>3.01</v>
      </c>
      <c r="C356" s="331" t="s">
        <v>695</v>
      </c>
      <c r="D356" s="320">
        <v>2</v>
      </c>
      <c r="E356" s="335" t="s">
        <v>143</v>
      </c>
      <c r="F356" s="320"/>
      <c r="G356" s="337">
        <f t="shared" si="45"/>
        <v>0</v>
      </c>
      <c r="H356" s="297"/>
    </row>
    <row r="357" spans="1:8" s="281" customFormat="1" ht="37.5">
      <c r="A357" s="281" t="s">
        <v>54</v>
      </c>
      <c r="B357" s="156">
        <f t="shared" si="48"/>
        <v>3.0199999999999996</v>
      </c>
      <c r="C357" s="331" t="s">
        <v>696</v>
      </c>
      <c r="D357" s="320">
        <v>2</v>
      </c>
      <c r="E357" s="335" t="s">
        <v>143</v>
      </c>
      <c r="F357" s="320"/>
      <c r="G357" s="337">
        <f t="shared" si="45"/>
        <v>0</v>
      </c>
      <c r="H357" s="297"/>
    </row>
    <row r="358" spans="1:8" s="281" customFormat="1">
      <c r="A358" s="281" t="s">
        <v>54</v>
      </c>
      <c r="B358" s="170"/>
      <c r="C358" s="331"/>
      <c r="D358" s="320"/>
      <c r="E358" s="333"/>
      <c r="F358" s="320"/>
      <c r="G358" s="337">
        <f t="shared" si="45"/>
        <v>0</v>
      </c>
      <c r="H358" s="297">
        <f>SUM(G355:G358)</f>
        <v>0</v>
      </c>
    </row>
    <row r="359" spans="1:8" s="281" customFormat="1">
      <c r="A359" s="281" t="s">
        <v>54</v>
      </c>
      <c r="B359" s="169">
        <v>4</v>
      </c>
      <c r="C359" s="328" t="s">
        <v>612</v>
      </c>
      <c r="D359" s="320"/>
      <c r="E359" s="321"/>
      <c r="F359" s="320"/>
      <c r="G359" s="337">
        <f t="shared" si="45"/>
        <v>0</v>
      </c>
      <c r="H359" s="297"/>
    </row>
    <row r="360" spans="1:8" s="281" customFormat="1" ht="56.25">
      <c r="A360" s="281" t="s">
        <v>54</v>
      </c>
      <c r="B360" s="156">
        <f t="shared" ref="B360:B363" si="49">+B359+0.01</f>
        <v>4.01</v>
      </c>
      <c r="C360" s="331" t="s">
        <v>669</v>
      </c>
      <c r="D360" s="320">
        <v>3.86</v>
      </c>
      <c r="E360" s="335" t="s">
        <v>65</v>
      </c>
      <c r="F360" s="320"/>
      <c r="G360" s="337">
        <f t="shared" si="45"/>
        <v>0</v>
      </c>
      <c r="H360" s="297"/>
    </row>
    <row r="361" spans="1:8" s="281" customFormat="1" ht="56.25">
      <c r="A361" s="281" t="s">
        <v>54</v>
      </c>
      <c r="B361" s="156">
        <f t="shared" si="49"/>
        <v>4.0199999999999996</v>
      </c>
      <c r="C361" s="331" t="s">
        <v>697</v>
      </c>
      <c r="D361" s="320">
        <v>2.4</v>
      </c>
      <c r="E361" s="335" t="s">
        <v>65</v>
      </c>
      <c r="F361" s="320"/>
      <c r="G361" s="337">
        <f t="shared" si="45"/>
        <v>0</v>
      </c>
      <c r="H361" s="297"/>
    </row>
    <row r="362" spans="1:8" s="281" customFormat="1" ht="56.25">
      <c r="A362" s="281" t="s">
        <v>54</v>
      </c>
      <c r="B362" s="156">
        <f t="shared" si="49"/>
        <v>4.0299999999999994</v>
      </c>
      <c r="C362" s="331" t="s">
        <v>670</v>
      </c>
      <c r="D362" s="320">
        <v>2.33</v>
      </c>
      <c r="E362" s="335" t="s">
        <v>65</v>
      </c>
      <c r="F362" s="320"/>
      <c r="G362" s="337">
        <f t="shared" si="45"/>
        <v>0</v>
      </c>
      <c r="H362" s="297"/>
    </row>
    <row r="363" spans="1:8" s="281" customFormat="1" ht="37.5">
      <c r="A363" s="281" t="s">
        <v>54</v>
      </c>
      <c r="B363" s="156">
        <f t="shared" si="49"/>
        <v>4.0399999999999991</v>
      </c>
      <c r="C363" s="331" t="s">
        <v>698</v>
      </c>
      <c r="D363" s="320">
        <v>4</v>
      </c>
      <c r="E363" s="335" t="s">
        <v>143</v>
      </c>
      <c r="F363" s="320"/>
      <c r="G363" s="337">
        <f t="shared" si="45"/>
        <v>0</v>
      </c>
      <c r="H363" s="297"/>
    </row>
    <row r="364" spans="1:8" s="281" customFormat="1" ht="56.25">
      <c r="A364" s="281" t="s">
        <v>54</v>
      </c>
      <c r="B364" s="347"/>
      <c r="C364" s="328" t="s">
        <v>699</v>
      </c>
      <c r="D364" s="320"/>
      <c r="E364" s="321"/>
      <c r="F364" s="320"/>
      <c r="G364" s="337">
        <f t="shared" si="45"/>
        <v>0</v>
      </c>
      <c r="H364" s="297"/>
    </row>
    <row r="365" spans="1:8" s="281" customFormat="1">
      <c r="A365" s="281" t="s">
        <v>54</v>
      </c>
      <c r="B365" s="156">
        <f>+B363+0.01</f>
        <v>4.0499999999999989</v>
      </c>
      <c r="C365" s="349" t="s">
        <v>676</v>
      </c>
      <c r="D365" s="320">
        <v>2</v>
      </c>
      <c r="E365" s="335" t="s">
        <v>143</v>
      </c>
      <c r="F365" s="320"/>
      <c r="G365" s="337">
        <f t="shared" si="45"/>
        <v>0</v>
      </c>
      <c r="H365" s="297"/>
    </row>
    <row r="366" spans="1:8" s="281" customFormat="1">
      <c r="A366" s="281" t="s">
        <v>54</v>
      </c>
      <c r="B366" s="156">
        <f t="shared" ref="B366:B371" si="50">+B365+0.01</f>
        <v>4.0599999999999987</v>
      </c>
      <c r="C366" s="349" t="s">
        <v>700</v>
      </c>
      <c r="D366" s="320">
        <v>1</v>
      </c>
      <c r="E366" s="335" t="s">
        <v>143</v>
      </c>
      <c r="F366" s="320"/>
      <c r="G366" s="337">
        <f t="shared" si="45"/>
        <v>0</v>
      </c>
      <c r="H366" s="297"/>
    </row>
    <row r="367" spans="1:8" s="281" customFormat="1">
      <c r="A367" s="281" t="s">
        <v>54</v>
      </c>
      <c r="B367" s="156">
        <f t="shared" si="50"/>
        <v>4.0699999999999985</v>
      </c>
      <c r="C367" s="349" t="s">
        <v>701</v>
      </c>
      <c r="D367" s="320">
        <v>1</v>
      </c>
      <c r="E367" s="335" t="s">
        <v>143</v>
      </c>
      <c r="F367" s="320"/>
      <c r="G367" s="337">
        <f t="shared" si="45"/>
        <v>0</v>
      </c>
      <c r="H367" s="297"/>
    </row>
    <row r="368" spans="1:8" s="281" customFormat="1">
      <c r="A368" s="281" t="s">
        <v>54</v>
      </c>
      <c r="B368" s="156">
        <f t="shared" si="50"/>
        <v>4.0799999999999983</v>
      </c>
      <c r="C368" s="349" t="s">
        <v>702</v>
      </c>
      <c r="D368" s="320">
        <v>1</v>
      </c>
      <c r="E368" s="335" t="s">
        <v>143</v>
      </c>
      <c r="F368" s="320"/>
      <c r="G368" s="337">
        <f t="shared" si="45"/>
        <v>0</v>
      </c>
      <c r="H368" s="297"/>
    </row>
    <row r="369" spans="1:8" s="281" customFormat="1">
      <c r="A369" s="281" t="s">
        <v>54</v>
      </c>
      <c r="B369" s="156">
        <f t="shared" si="50"/>
        <v>4.0899999999999981</v>
      </c>
      <c r="C369" s="349" t="s">
        <v>703</v>
      </c>
      <c r="D369" s="320">
        <v>1</v>
      </c>
      <c r="E369" s="335" t="s">
        <v>143</v>
      </c>
      <c r="F369" s="320"/>
      <c r="G369" s="337">
        <f t="shared" si="45"/>
        <v>0</v>
      </c>
      <c r="H369" s="297"/>
    </row>
    <row r="370" spans="1:8" s="281" customFormat="1">
      <c r="A370" s="281" t="s">
        <v>54</v>
      </c>
      <c r="B370" s="156">
        <f t="shared" si="50"/>
        <v>4.0999999999999979</v>
      </c>
      <c r="C370" s="349" t="s">
        <v>704</v>
      </c>
      <c r="D370" s="320">
        <v>2</v>
      </c>
      <c r="E370" s="335" t="s">
        <v>143</v>
      </c>
      <c r="F370" s="320"/>
      <c r="G370" s="337">
        <f t="shared" si="45"/>
        <v>0</v>
      </c>
      <c r="H370" s="297"/>
    </row>
    <row r="371" spans="1:8" s="281" customFormat="1">
      <c r="A371" s="281" t="s">
        <v>54</v>
      </c>
      <c r="B371" s="156">
        <f t="shared" si="50"/>
        <v>4.1099999999999977</v>
      </c>
      <c r="C371" s="349" t="s">
        <v>705</v>
      </c>
      <c r="D371" s="320">
        <v>2</v>
      </c>
      <c r="E371" s="335" t="s">
        <v>143</v>
      </c>
      <c r="F371" s="320"/>
      <c r="G371" s="337">
        <f t="shared" si="45"/>
        <v>0</v>
      </c>
      <c r="H371" s="297"/>
    </row>
    <row r="372" spans="1:8" s="281" customFormat="1">
      <c r="A372" s="281" t="s">
        <v>54</v>
      </c>
      <c r="B372" s="347"/>
      <c r="C372" s="349"/>
      <c r="D372" s="320"/>
      <c r="E372" s="321"/>
      <c r="F372" s="320"/>
      <c r="G372" s="337">
        <f t="shared" si="45"/>
        <v>0</v>
      </c>
      <c r="H372" s="297">
        <f>SUM(G359:G372)</f>
        <v>0</v>
      </c>
    </row>
    <row r="373" spans="1:8" s="281" customFormat="1">
      <c r="A373" s="281" t="s">
        <v>54</v>
      </c>
      <c r="B373" s="169">
        <v>5</v>
      </c>
      <c r="C373" s="328" t="s">
        <v>622</v>
      </c>
      <c r="D373" s="320"/>
      <c r="E373" s="321"/>
      <c r="F373" s="320"/>
      <c r="G373" s="337">
        <f t="shared" si="45"/>
        <v>0</v>
      </c>
      <c r="H373" s="297"/>
    </row>
    <row r="374" spans="1:8" s="281" customFormat="1" ht="56.25">
      <c r="A374" s="281" t="s">
        <v>54</v>
      </c>
      <c r="B374" s="156">
        <f t="shared" ref="B374:B377" si="51">+B373+0.01</f>
        <v>5.01</v>
      </c>
      <c r="C374" s="331" t="s">
        <v>669</v>
      </c>
      <c r="D374" s="320">
        <v>3.86</v>
      </c>
      <c r="E374" s="335" t="s">
        <v>65</v>
      </c>
      <c r="F374" s="320"/>
      <c r="G374" s="337">
        <f t="shared" si="45"/>
        <v>0</v>
      </c>
      <c r="H374" s="297"/>
    </row>
    <row r="375" spans="1:8" s="281" customFormat="1" ht="56.25">
      <c r="A375" s="281" t="s">
        <v>54</v>
      </c>
      <c r="B375" s="156">
        <f t="shared" si="51"/>
        <v>5.0199999999999996</v>
      </c>
      <c r="C375" s="331" t="s">
        <v>697</v>
      </c>
      <c r="D375" s="320">
        <v>2.4</v>
      </c>
      <c r="E375" s="335" t="s">
        <v>65</v>
      </c>
      <c r="F375" s="320"/>
      <c r="G375" s="337">
        <f t="shared" si="45"/>
        <v>0</v>
      </c>
      <c r="H375" s="297"/>
    </row>
    <row r="376" spans="1:8" s="281" customFormat="1" ht="56.25">
      <c r="A376" s="281" t="s">
        <v>54</v>
      </c>
      <c r="B376" s="156">
        <f t="shared" si="51"/>
        <v>5.0299999999999994</v>
      </c>
      <c r="C376" s="331" t="s">
        <v>670</v>
      </c>
      <c r="D376" s="320">
        <v>2.33</v>
      </c>
      <c r="E376" s="335" t="s">
        <v>65</v>
      </c>
      <c r="F376" s="320"/>
      <c r="G376" s="337">
        <f t="shared" si="45"/>
        <v>0</v>
      </c>
      <c r="H376" s="297"/>
    </row>
    <row r="377" spans="1:8" s="281" customFormat="1" ht="37.5">
      <c r="A377" s="281" t="s">
        <v>54</v>
      </c>
      <c r="B377" s="156">
        <f t="shared" si="51"/>
        <v>5.0399999999999991</v>
      </c>
      <c r="C377" s="331" t="s">
        <v>698</v>
      </c>
      <c r="D377" s="320">
        <v>4</v>
      </c>
      <c r="E377" s="335" t="s">
        <v>143</v>
      </c>
      <c r="F377" s="320"/>
      <c r="G377" s="337">
        <f t="shared" si="45"/>
        <v>0</v>
      </c>
      <c r="H377" s="297"/>
    </row>
    <row r="378" spans="1:8" s="281" customFormat="1" ht="56.25">
      <c r="A378" s="281" t="s">
        <v>54</v>
      </c>
      <c r="B378" s="347"/>
      <c r="C378" s="328" t="s">
        <v>699</v>
      </c>
      <c r="D378" s="320"/>
      <c r="E378" s="321"/>
      <c r="F378" s="320"/>
      <c r="G378" s="337">
        <f t="shared" si="45"/>
        <v>0</v>
      </c>
      <c r="H378" s="297"/>
    </row>
    <row r="379" spans="1:8" s="281" customFormat="1">
      <c r="A379" s="281" t="s">
        <v>54</v>
      </c>
      <c r="B379" s="156">
        <f>+B377+0.01</f>
        <v>5.0499999999999989</v>
      </c>
      <c r="C379" s="349" t="s">
        <v>676</v>
      </c>
      <c r="D379" s="320">
        <v>2</v>
      </c>
      <c r="E379" s="335" t="s">
        <v>143</v>
      </c>
      <c r="F379" s="320"/>
      <c r="G379" s="337">
        <f t="shared" si="45"/>
        <v>0</v>
      </c>
      <c r="H379" s="297"/>
    </row>
    <row r="380" spans="1:8" s="281" customFormat="1">
      <c r="A380" s="281" t="s">
        <v>54</v>
      </c>
      <c r="B380" s="156">
        <f t="shared" ref="B380:B385" si="52">+B379+0.01</f>
        <v>5.0599999999999987</v>
      </c>
      <c r="C380" s="349" t="s">
        <v>700</v>
      </c>
      <c r="D380" s="320">
        <v>1</v>
      </c>
      <c r="E380" s="335" t="s">
        <v>143</v>
      </c>
      <c r="F380" s="320"/>
      <c r="G380" s="337">
        <f t="shared" si="45"/>
        <v>0</v>
      </c>
      <c r="H380" s="297"/>
    </row>
    <row r="381" spans="1:8" s="281" customFormat="1">
      <c r="A381" s="281" t="s">
        <v>54</v>
      </c>
      <c r="B381" s="156">
        <f t="shared" si="52"/>
        <v>5.0699999999999985</v>
      </c>
      <c r="C381" s="349" t="s">
        <v>701</v>
      </c>
      <c r="D381" s="320">
        <v>1</v>
      </c>
      <c r="E381" s="335" t="s">
        <v>143</v>
      </c>
      <c r="F381" s="320"/>
      <c r="G381" s="337">
        <f t="shared" si="45"/>
        <v>0</v>
      </c>
      <c r="H381" s="297"/>
    </row>
    <row r="382" spans="1:8" s="281" customFormat="1">
      <c r="A382" s="281" t="s">
        <v>54</v>
      </c>
      <c r="B382" s="156">
        <f t="shared" si="52"/>
        <v>5.0799999999999983</v>
      </c>
      <c r="C382" s="349" t="s">
        <v>702</v>
      </c>
      <c r="D382" s="320">
        <v>1</v>
      </c>
      <c r="E382" s="335" t="s">
        <v>143</v>
      </c>
      <c r="F382" s="320"/>
      <c r="G382" s="337">
        <f t="shared" si="45"/>
        <v>0</v>
      </c>
      <c r="H382" s="297"/>
    </row>
    <row r="383" spans="1:8" s="281" customFormat="1">
      <c r="A383" s="281" t="s">
        <v>54</v>
      </c>
      <c r="B383" s="156">
        <f t="shared" si="52"/>
        <v>5.0899999999999981</v>
      </c>
      <c r="C383" s="349" t="s">
        <v>703</v>
      </c>
      <c r="D383" s="320">
        <v>1</v>
      </c>
      <c r="E383" s="335" t="s">
        <v>143</v>
      </c>
      <c r="F383" s="320"/>
      <c r="G383" s="337">
        <f t="shared" si="45"/>
        <v>0</v>
      </c>
      <c r="H383" s="297"/>
    </row>
    <row r="384" spans="1:8" s="281" customFormat="1">
      <c r="A384" s="281" t="s">
        <v>54</v>
      </c>
      <c r="B384" s="156">
        <f t="shared" si="52"/>
        <v>5.0999999999999979</v>
      </c>
      <c r="C384" s="349" t="s">
        <v>704</v>
      </c>
      <c r="D384" s="320">
        <v>2</v>
      </c>
      <c r="E384" s="335" t="s">
        <v>143</v>
      </c>
      <c r="F384" s="320"/>
      <c r="G384" s="337">
        <f t="shared" ref="G384:G447" si="53">+ROUND(D384*F384,2)</f>
        <v>0</v>
      </c>
      <c r="H384" s="297"/>
    </row>
    <row r="385" spans="1:8" s="281" customFormat="1">
      <c r="A385" s="281" t="s">
        <v>54</v>
      </c>
      <c r="B385" s="156">
        <f t="shared" si="52"/>
        <v>5.1099999999999977</v>
      </c>
      <c r="C385" s="349" t="s">
        <v>705</v>
      </c>
      <c r="D385" s="320">
        <v>2</v>
      </c>
      <c r="E385" s="335" t="s">
        <v>143</v>
      </c>
      <c r="F385" s="320"/>
      <c r="G385" s="337">
        <f t="shared" si="53"/>
        <v>0</v>
      </c>
      <c r="H385" s="297"/>
    </row>
    <row r="386" spans="1:8" s="281" customFormat="1">
      <c r="A386" s="281" t="s">
        <v>54</v>
      </c>
      <c r="B386" s="347"/>
      <c r="C386" s="349"/>
      <c r="D386" s="320"/>
      <c r="E386" s="321"/>
      <c r="F386" s="320"/>
      <c r="G386" s="337">
        <f t="shared" si="53"/>
        <v>0</v>
      </c>
      <c r="H386" s="297">
        <f>SUM(G373:G386)</f>
        <v>0</v>
      </c>
    </row>
    <row r="387" spans="1:8" s="281" customFormat="1">
      <c r="A387" s="281" t="s">
        <v>54</v>
      </c>
      <c r="B387" s="169">
        <v>6</v>
      </c>
      <c r="C387" s="328" t="s">
        <v>623</v>
      </c>
      <c r="D387" s="320"/>
      <c r="E387" s="321"/>
      <c r="F387" s="320"/>
      <c r="G387" s="337">
        <f t="shared" si="53"/>
        <v>0</v>
      </c>
      <c r="H387" s="297"/>
    </row>
    <row r="388" spans="1:8" s="281" customFormat="1" ht="56.25">
      <c r="A388" s="281" t="s">
        <v>54</v>
      </c>
      <c r="B388" s="156">
        <f t="shared" ref="B388:B391" si="54">+B387+0.01</f>
        <v>6.01</v>
      </c>
      <c r="C388" s="331" t="s">
        <v>669</v>
      </c>
      <c r="D388" s="320">
        <v>3.86</v>
      </c>
      <c r="E388" s="335" t="s">
        <v>65</v>
      </c>
      <c r="F388" s="320"/>
      <c r="G388" s="337">
        <f t="shared" si="53"/>
        <v>0</v>
      </c>
      <c r="H388" s="297"/>
    </row>
    <row r="389" spans="1:8" s="281" customFormat="1" ht="56.25">
      <c r="A389" s="281" t="s">
        <v>54</v>
      </c>
      <c r="B389" s="156">
        <f t="shared" si="54"/>
        <v>6.02</v>
      </c>
      <c r="C389" s="331" t="s">
        <v>697</v>
      </c>
      <c r="D389" s="320">
        <v>2.4</v>
      </c>
      <c r="E389" s="335" t="s">
        <v>65</v>
      </c>
      <c r="F389" s="320"/>
      <c r="G389" s="337">
        <f t="shared" si="53"/>
        <v>0</v>
      </c>
      <c r="H389" s="297"/>
    </row>
    <row r="390" spans="1:8" s="281" customFormat="1" ht="56.25">
      <c r="A390" s="281" t="s">
        <v>54</v>
      </c>
      <c r="B390" s="156">
        <f t="shared" si="54"/>
        <v>6.0299999999999994</v>
      </c>
      <c r="C390" s="331" t="s">
        <v>670</v>
      </c>
      <c r="D390" s="320">
        <v>2.33</v>
      </c>
      <c r="E390" s="335" t="s">
        <v>65</v>
      </c>
      <c r="F390" s="320"/>
      <c r="G390" s="337">
        <f t="shared" si="53"/>
        <v>0</v>
      </c>
      <c r="H390" s="297"/>
    </row>
    <row r="391" spans="1:8" s="281" customFormat="1" ht="37.5">
      <c r="A391" s="281" t="s">
        <v>54</v>
      </c>
      <c r="B391" s="156">
        <f t="shared" si="54"/>
        <v>6.0399999999999991</v>
      </c>
      <c r="C391" s="331" t="s">
        <v>698</v>
      </c>
      <c r="D391" s="320">
        <v>4</v>
      </c>
      <c r="E391" s="335" t="s">
        <v>143</v>
      </c>
      <c r="F391" s="320"/>
      <c r="G391" s="337">
        <f t="shared" si="53"/>
        <v>0</v>
      </c>
      <c r="H391" s="297"/>
    </row>
    <row r="392" spans="1:8" s="281" customFormat="1" ht="56.25">
      <c r="A392" s="281" t="s">
        <v>54</v>
      </c>
      <c r="B392" s="347"/>
      <c r="C392" s="328" t="s">
        <v>699</v>
      </c>
      <c r="D392" s="320"/>
      <c r="E392" s="321"/>
      <c r="F392" s="320"/>
      <c r="G392" s="337">
        <f t="shared" si="53"/>
        <v>0</v>
      </c>
      <c r="H392" s="297"/>
    </row>
    <row r="393" spans="1:8" s="281" customFormat="1">
      <c r="A393" s="281" t="s">
        <v>54</v>
      </c>
      <c r="B393" s="156">
        <f>+B391+0.01</f>
        <v>6.0499999999999989</v>
      </c>
      <c r="C393" s="349" t="s">
        <v>676</v>
      </c>
      <c r="D393" s="320">
        <v>2</v>
      </c>
      <c r="E393" s="335" t="s">
        <v>143</v>
      </c>
      <c r="F393" s="320"/>
      <c r="G393" s="337">
        <f t="shared" si="53"/>
        <v>0</v>
      </c>
      <c r="H393" s="297"/>
    </row>
    <row r="394" spans="1:8" s="281" customFormat="1">
      <c r="A394" s="281" t="s">
        <v>54</v>
      </c>
      <c r="B394" s="156">
        <f t="shared" ref="B394:B399" si="55">+B393+0.01</f>
        <v>6.0599999999999987</v>
      </c>
      <c r="C394" s="349" t="s">
        <v>700</v>
      </c>
      <c r="D394" s="320">
        <v>1</v>
      </c>
      <c r="E394" s="335" t="s">
        <v>143</v>
      </c>
      <c r="F394" s="320"/>
      <c r="G394" s="337">
        <f t="shared" si="53"/>
        <v>0</v>
      </c>
      <c r="H394" s="297"/>
    </row>
    <row r="395" spans="1:8" s="281" customFormat="1">
      <c r="A395" s="281" t="s">
        <v>54</v>
      </c>
      <c r="B395" s="156">
        <f t="shared" si="55"/>
        <v>6.0699999999999985</v>
      </c>
      <c r="C395" s="349" t="s">
        <v>701</v>
      </c>
      <c r="D395" s="320">
        <v>1</v>
      </c>
      <c r="E395" s="335" t="s">
        <v>143</v>
      </c>
      <c r="F395" s="320"/>
      <c r="G395" s="337">
        <f t="shared" si="53"/>
        <v>0</v>
      </c>
      <c r="H395" s="297"/>
    </row>
    <row r="396" spans="1:8" s="281" customFormat="1">
      <c r="A396" s="281" t="s">
        <v>54</v>
      </c>
      <c r="B396" s="156">
        <f t="shared" si="55"/>
        <v>6.0799999999999983</v>
      </c>
      <c r="C396" s="349" t="s">
        <v>702</v>
      </c>
      <c r="D396" s="320">
        <v>1</v>
      </c>
      <c r="E396" s="335" t="s">
        <v>143</v>
      </c>
      <c r="F396" s="320"/>
      <c r="G396" s="337">
        <f t="shared" si="53"/>
        <v>0</v>
      </c>
      <c r="H396" s="297"/>
    </row>
    <row r="397" spans="1:8" s="281" customFormat="1">
      <c r="A397" s="281" t="s">
        <v>54</v>
      </c>
      <c r="B397" s="156">
        <f t="shared" si="55"/>
        <v>6.0899999999999981</v>
      </c>
      <c r="C397" s="349" t="s">
        <v>703</v>
      </c>
      <c r="D397" s="320">
        <v>1</v>
      </c>
      <c r="E397" s="335" t="s">
        <v>143</v>
      </c>
      <c r="F397" s="320"/>
      <c r="G397" s="337">
        <f t="shared" si="53"/>
        <v>0</v>
      </c>
      <c r="H397" s="297"/>
    </row>
    <row r="398" spans="1:8" s="281" customFormat="1">
      <c r="A398" s="281" t="s">
        <v>54</v>
      </c>
      <c r="B398" s="156">
        <f t="shared" si="55"/>
        <v>6.0999999999999979</v>
      </c>
      <c r="C398" s="349" t="s">
        <v>704</v>
      </c>
      <c r="D398" s="320">
        <v>2</v>
      </c>
      <c r="E398" s="335" t="s">
        <v>143</v>
      </c>
      <c r="F398" s="320"/>
      <c r="G398" s="337">
        <f t="shared" si="53"/>
        <v>0</v>
      </c>
      <c r="H398" s="297"/>
    </row>
    <row r="399" spans="1:8" s="281" customFormat="1">
      <c r="A399" s="281" t="s">
        <v>54</v>
      </c>
      <c r="B399" s="156">
        <f t="shared" si="55"/>
        <v>6.1099999999999977</v>
      </c>
      <c r="C399" s="349" t="s">
        <v>705</v>
      </c>
      <c r="D399" s="320">
        <v>2</v>
      </c>
      <c r="E399" s="335" t="s">
        <v>143</v>
      </c>
      <c r="F399" s="320"/>
      <c r="G399" s="337">
        <f t="shared" si="53"/>
        <v>0</v>
      </c>
      <c r="H399" s="297"/>
    </row>
    <row r="400" spans="1:8" s="281" customFormat="1">
      <c r="A400" s="281" t="s">
        <v>54</v>
      </c>
      <c r="B400" s="347"/>
      <c r="C400" s="349"/>
      <c r="D400" s="320"/>
      <c r="E400" s="321"/>
      <c r="F400" s="320"/>
      <c r="G400" s="337">
        <f t="shared" si="53"/>
        <v>0</v>
      </c>
      <c r="H400" s="297">
        <f>SUM(G387:G400)</f>
        <v>0</v>
      </c>
    </row>
    <row r="401" spans="1:8" s="281" customFormat="1">
      <c r="A401" s="281" t="s">
        <v>54</v>
      </c>
      <c r="B401" s="169">
        <v>7</v>
      </c>
      <c r="C401" s="328" t="s">
        <v>624</v>
      </c>
      <c r="D401" s="320"/>
      <c r="E401" s="321"/>
      <c r="F401" s="320"/>
      <c r="G401" s="337">
        <f t="shared" si="53"/>
        <v>0</v>
      </c>
      <c r="H401" s="297"/>
    </row>
    <row r="402" spans="1:8" s="281" customFormat="1" ht="56.25">
      <c r="A402" s="281" t="s">
        <v>54</v>
      </c>
      <c r="B402" s="156">
        <f t="shared" ref="B402:B405" si="56">+B401+0.01</f>
        <v>7.01</v>
      </c>
      <c r="C402" s="331" t="s">
        <v>669</v>
      </c>
      <c r="D402" s="320">
        <v>3.86</v>
      </c>
      <c r="E402" s="335" t="s">
        <v>65</v>
      </c>
      <c r="F402" s="320"/>
      <c r="G402" s="337">
        <f t="shared" si="53"/>
        <v>0</v>
      </c>
      <c r="H402" s="297"/>
    </row>
    <row r="403" spans="1:8" s="281" customFormat="1" ht="56.25">
      <c r="A403" s="281" t="s">
        <v>54</v>
      </c>
      <c r="B403" s="156">
        <f t="shared" si="56"/>
        <v>7.02</v>
      </c>
      <c r="C403" s="331" t="s">
        <v>697</v>
      </c>
      <c r="D403" s="320">
        <v>2.4</v>
      </c>
      <c r="E403" s="335" t="s">
        <v>65</v>
      </c>
      <c r="F403" s="320"/>
      <c r="G403" s="337">
        <f t="shared" si="53"/>
        <v>0</v>
      </c>
      <c r="H403" s="297"/>
    </row>
    <row r="404" spans="1:8" s="281" customFormat="1" ht="56.25">
      <c r="A404" s="281" t="s">
        <v>54</v>
      </c>
      <c r="B404" s="156">
        <f t="shared" si="56"/>
        <v>7.0299999999999994</v>
      </c>
      <c r="C404" s="331" t="s">
        <v>670</v>
      </c>
      <c r="D404" s="320">
        <v>2.33</v>
      </c>
      <c r="E404" s="335" t="s">
        <v>65</v>
      </c>
      <c r="F404" s="320"/>
      <c r="G404" s="337">
        <f t="shared" si="53"/>
        <v>0</v>
      </c>
      <c r="H404" s="297"/>
    </row>
    <row r="405" spans="1:8" s="281" customFormat="1" ht="37.5">
      <c r="A405" s="281" t="s">
        <v>54</v>
      </c>
      <c r="B405" s="156">
        <f t="shared" si="56"/>
        <v>7.0399999999999991</v>
      </c>
      <c r="C405" s="331" t="s">
        <v>698</v>
      </c>
      <c r="D405" s="320">
        <v>4</v>
      </c>
      <c r="E405" s="335" t="s">
        <v>143</v>
      </c>
      <c r="F405" s="320"/>
      <c r="G405" s="337">
        <f t="shared" si="53"/>
        <v>0</v>
      </c>
      <c r="H405" s="297"/>
    </row>
    <row r="406" spans="1:8" s="281" customFormat="1" ht="56.25">
      <c r="A406" s="281" t="s">
        <v>54</v>
      </c>
      <c r="B406" s="347"/>
      <c r="C406" s="328" t="s">
        <v>699</v>
      </c>
      <c r="D406" s="320"/>
      <c r="E406" s="321"/>
      <c r="F406" s="320"/>
      <c r="G406" s="337">
        <f t="shared" si="53"/>
        <v>0</v>
      </c>
      <c r="H406" s="297"/>
    </row>
    <row r="407" spans="1:8" s="281" customFormat="1">
      <c r="A407" s="281" t="s">
        <v>54</v>
      </c>
      <c r="B407" s="156">
        <f>+B405+0.01</f>
        <v>7.0499999999999989</v>
      </c>
      <c r="C407" s="349" t="s">
        <v>676</v>
      </c>
      <c r="D407" s="320">
        <v>2</v>
      </c>
      <c r="E407" s="335" t="s">
        <v>143</v>
      </c>
      <c r="F407" s="320"/>
      <c r="G407" s="337">
        <f t="shared" si="53"/>
        <v>0</v>
      </c>
      <c r="H407" s="297"/>
    </row>
    <row r="408" spans="1:8" s="281" customFormat="1">
      <c r="A408" s="281" t="s">
        <v>54</v>
      </c>
      <c r="B408" s="156">
        <f t="shared" ref="B408:B413" si="57">+B407+0.01</f>
        <v>7.0599999999999987</v>
      </c>
      <c r="C408" s="349" t="s">
        <v>700</v>
      </c>
      <c r="D408" s="320">
        <v>1</v>
      </c>
      <c r="E408" s="335" t="s">
        <v>143</v>
      </c>
      <c r="F408" s="320"/>
      <c r="G408" s="337">
        <f t="shared" si="53"/>
        <v>0</v>
      </c>
      <c r="H408" s="297"/>
    </row>
    <row r="409" spans="1:8" s="281" customFormat="1">
      <c r="A409" s="281" t="s">
        <v>54</v>
      </c>
      <c r="B409" s="156">
        <f t="shared" si="57"/>
        <v>7.0699999999999985</v>
      </c>
      <c r="C409" s="349" t="s">
        <v>701</v>
      </c>
      <c r="D409" s="320">
        <v>1</v>
      </c>
      <c r="E409" s="335" t="s">
        <v>143</v>
      </c>
      <c r="F409" s="320"/>
      <c r="G409" s="337">
        <f t="shared" si="53"/>
        <v>0</v>
      </c>
      <c r="H409" s="297"/>
    </row>
    <row r="410" spans="1:8" s="281" customFormat="1">
      <c r="A410" s="281" t="s">
        <v>54</v>
      </c>
      <c r="B410" s="156">
        <f t="shared" si="57"/>
        <v>7.0799999999999983</v>
      </c>
      <c r="C410" s="349" t="s">
        <v>702</v>
      </c>
      <c r="D410" s="320">
        <v>1</v>
      </c>
      <c r="E410" s="335" t="s">
        <v>143</v>
      </c>
      <c r="F410" s="320"/>
      <c r="G410" s="337">
        <f t="shared" si="53"/>
        <v>0</v>
      </c>
      <c r="H410" s="297"/>
    </row>
    <row r="411" spans="1:8" s="281" customFormat="1">
      <c r="A411" s="281" t="s">
        <v>54</v>
      </c>
      <c r="B411" s="156">
        <f t="shared" si="57"/>
        <v>7.0899999999999981</v>
      </c>
      <c r="C411" s="349" t="s">
        <v>703</v>
      </c>
      <c r="D411" s="320">
        <v>1</v>
      </c>
      <c r="E411" s="335" t="s">
        <v>143</v>
      </c>
      <c r="F411" s="320"/>
      <c r="G411" s="337">
        <f t="shared" si="53"/>
        <v>0</v>
      </c>
      <c r="H411" s="297"/>
    </row>
    <row r="412" spans="1:8" s="281" customFormat="1">
      <c r="A412" s="281" t="s">
        <v>54</v>
      </c>
      <c r="B412" s="156">
        <f t="shared" si="57"/>
        <v>7.0999999999999979</v>
      </c>
      <c r="C412" s="349" t="s">
        <v>704</v>
      </c>
      <c r="D412" s="320">
        <v>2</v>
      </c>
      <c r="E412" s="335" t="s">
        <v>143</v>
      </c>
      <c r="F412" s="320"/>
      <c r="G412" s="337">
        <f t="shared" si="53"/>
        <v>0</v>
      </c>
      <c r="H412" s="297"/>
    </row>
    <row r="413" spans="1:8" s="281" customFormat="1">
      <c r="A413" s="281" t="s">
        <v>54</v>
      </c>
      <c r="B413" s="156">
        <f t="shared" si="57"/>
        <v>7.1099999999999977</v>
      </c>
      <c r="C413" s="349" t="s">
        <v>705</v>
      </c>
      <c r="D413" s="320">
        <v>2</v>
      </c>
      <c r="E413" s="335" t="s">
        <v>143</v>
      </c>
      <c r="F413" s="320"/>
      <c r="G413" s="337">
        <f t="shared" si="53"/>
        <v>0</v>
      </c>
      <c r="H413" s="297"/>
    </row>
    <row r="414" spans="1:8" s="281" customFormat="1">
      <c r="A414" s="281" t="s">
        <v>54</v>
      </c>
      <c r="B414" s="347"/>
      <c r="C414" s="349"/>
      <c r="D414" s="320"/>
      <c r="E414" s="321"/>
      <c r="F414" s="320"/>
      <c r="G414" s="337">
        <f t="shared" si="53"/>
        <v>0</v>
      </c>
      <c r="H414" s="297">
        <f>SUM(G401:G414)</f>
        <v>0</v>
      </c>
    </row>
    <row r="415" spans="1:8" s="281" customFormat="1">
      <c r="A415" s="281" t="s">
        <v>54</v>
      </c>
      <c r="B415" s="169">
        <v>8</v>
      </c>
      <c r="C415" s="328" t="s">
        <v>625</v>
      </c>
      <c r="D415" s="320"/>
      <c r="E415" s="321"/>
      <c r="F415" s="320"/>
      <c r="G415" s="337">
        <f t="shared" si="53"/>
        <v>0</v>
      </c>
      <c r="H415" s="297"/>
    </row>
    <row r="416" spans="1:8" s="281" customFormat="1" ht="56.25">
      <c r="A416" s="281" t="s">
        <v>54</v>
      </c>
      <c r="B416" s="156">
        <f t="shared" ref="B416:B419" si="58">+B415+0.01</f>
        <v>8.01</v>
      </c>
      <c r="C416" s="331" t="s">
        <v>669</v>
      </c>
      <c r="D416" s="320">
        <v>3.86</v>
      </c>
      <c r="E416" s="335" t="s">
        <v>65</v>
      </c>
      <c r="F416" s="320"/>
      <c r="G416" s="337">
        <f t="shared" si="53"/>
        <v>0</v>
      </c>
      <c r="H416" s="297"/>
    </row>
    <row r="417" spans="1:8" s="281" customFormat="1" ht="56.25">
      <c r="A417" s="281" t="s">
        <v>54</v>
      </c>
      <c r="B417" s="156">
        <f t="shared" si="58"/>
        <v>8.02</v>
      </c>
      <c r="C417" s="331" t="s">
        <v>697</v>
      </c>
      <c r="D417" s="320">
        <v>2.4</v>
      </c>
      <c r="E417" s="335" t="s">
        <v>65</v>
      </c>
      <c r="F417" s="320"/>
      <c r="G417" s="337">
        <f t="shared" si="53"/>
        <v>0</v>
      </c>
      <c r="H417" s="297"/>
    </row>
    <row r="418" spans="1:8" s="281" customFormat="1" ht="56.25">
      <c r="A418" s="281" t="s">
        <v>54</v>
      </c>
      <c r="B418" s="156">
        <f t="shared" si="58"/>
        <v>8.0299999999999994</v>
      </c>
      <c r="C418" s="331" t="s">
        <v>670</v>
      </c>
      <c r="D418" s="320">
        <v>2.33</v>
      </c>
      <c r="E418" s="335" t="s">
        <v>65</v>
      </c>
      <c r="F418" s="320"/>
      <c r="G418" s="337">
        <f t="shared" si="53"/>
        <v>0</v>
      </c>
      <c r="H418" s="297"/>
    </row>
    <row r="419" spans="1:8" s="281" customFormat="1" ht="37.5">
      <c r="A419" s="281" t="s">
        <v>54</v>
      </c>
      <c r="B419" s="156">
        <f t="shared" si="58"/>
        <v>8.0399999999999991</v>
      </c>
      <c r="C419" s="331" t="s">
        <v>698</v>
      </c>
      <c r="D419" s="320">
        <v>4</v>
      </c>
      <c r="E419" s="335" t="s">
        <v>143</v>
      </c>
      <c r="F419" s="320"/>
      <c r="G419" s="337">
        <f t="shared" si="53"/>
        <v>0</v>
      </c>
      <c r="H419" s="297"/>
    </row>
    <row r="420" spans="1:8" s="281" customFormat="1" ht="56.25">
      <c r="A420" s="281" t="s">
        <v>54</v>
      </c>
      <c r="B420" s="347"/>
      <c r="C420" s="328" t="s">
        <v>699</v>
      </c>
      <c r="D420" s="320"/>
      <c r="E420" s="321"/>
      <c r="F420" s="320"/>
      <c r="G420" s="337">
        <f t="shared" si="53"/>
        <v>0</v>
      </c>
      <c r="H420" s="297"/>
    </row>
    <row r="421" spans="1:8" s="281" customFormat="1">
      <c r="A421" s="281" t="s">
        <v>54</v>
      </c>
      <c r="B421" s="156">
        <f>+B419+0.01</f>
        <v>8.0499999999999989</v>
      </c>
      <c r="C421" s="349" t="s">
        <v>676</v>
      </c>
      <c r="D421" s="320">
        <v>2</v>
      </c>
      <c r="E421" s="335" t="s">
        <v>143</v>
      </c>
      <c r="F421" s="320"/>
      <c r="G421" s="337">
        <f t="shared" si="53"/>
        <v>0</v>
      </c>
      <c r="H421" s="297"/>
    </row>
    <row r="422" spans="1:8" s="281" customFormat="1">
      <c r="A422" s="281" t="s">
        <v>54</v>
      </c>
      <c r="B422" s="156">
        <f t="shared" ref="B422:B427" si="59">+B421+0.01</f>
        <v>8.0599999999999987</v>
      </c>
      <c r="C422" s="349" t="s">
        <v>700</v>
      </c>
      <c r="D422" s="320">
        <v>1</v>
      </c>
      <c r="E422" s="335" t="s">
        <v>143</v>
      </c>
      <c r="F422" s="320"/>
      <c r="G422" s="337">
        <f t="shared" si="53"/>
        <v>0</v>
      </c>
      <c r="H422" s="297"/>
    </row>
    <row r="423" spans="1:8" s="281" customFormat="1">
      <c r="A423" s="281" t="s">
        <v>54</v>
      </c>
      <c r="B423" s="156">
        <f t="shared" si="59"/>
        <v>8.0699999999999985</v>
      </c>
      <c r="C423" s="349" t="s">
        <v>701</v>
      </c>
      <c r="D423" s="320">
        <v>1</v>
      </c>
      <c r="E423" s="335" t="s">
        <v>143</v>
      </c>
      <c r="F423" s="320"/>
      <c r="G423" s="337">
        <f t="shared" si="53"/>
        <v>0</v>
      </c>
      <c r="H423" s="297"/>
    </row>
    <row r="424" spans="1:8" s="281" customFormat="1">
      <c r="A424" s="281" t="s">
        <v>54</v>
      </c>
      <c r="B424" s="156">
        <f t="shared" si="59"/>
        <v>8.0799999999999983</v>
      </c>
      <c r="C424" s="349" t="s">
        <v>702</v>
      </c>
      <c r="D424" s="320">
        <v>1</v>
      </c>
      <c r="E424" s="335" t="s">
        <v>143</v>
      </c>
      <c r="F424" s="320"/>
      <c r="G424" s="337">
        <f t="shared" si="53"/>
        <v>0</v>
      </c>
      <c r="H424" s="297"/>
    </row>
    <row r="425" spans="1:8" s="281" customFormat="1">
      <c r="A425" s="281" t="s">
        <v>54</v>
      </c>
      <c r="B425" s="156">
        <f t="shared" si="59"/>
        <v>8.0899999999999981</v>
      </c>
      <c r="C425" s="349" t="s">
        <v>703</v>
      </c>
      <c r="D425" s="320">
        <v>1</v>
      </c>
      <c r="E425" s="335" t="s">
        <v>143</v>
      </c>
      <c r="F425" s="320"/>
      <c r="G425" s="337">
        <f t="shared" si="53"/>
        <v>0</v>
      </c>
      <c r="H425" s="297"/>
    </row>
    <row r="426" spans="1:8" s="281" customFormat="1">
      <c r="A426" s="281" t="s">
        <v>54</v>
      </c>
      <c r="B426" s="156">
        <f t="shared" si="59"/>
        <v>8.0999999999999979</v>
      </c>
      <c r="C426" s="349" t="s">
        <v>704</v>
      </c>
      <c r="D426" s="320">
        <v>2</v>
      </c>
      <c r="E426" s="335" t="s">
        <v>143</v>
      </c>
      <c r="F426" s="320"/>
      <c r="G426" s="337">
        <f t="shared" si="53"/>
        <v>0</v>
      </c>
      <c r="H426" s="297"/>
    </row>
    <row r="427" spans="1:8" s="281" customFormat="1">
      <c r="A427" s="281" t="s">
        <v>54</v>
      </c>
      <c r="B427" s="156">
        <f t="shared" si="59"/>
        <v>8.1099999999999977</v>
      </c>
      <c r="C427" s="349" t="s">
        <v>705</v>
      </c>
      <c r="D427" s="320">
        <v>2</v>
      </c>
      <c r="E427" s="335" t="s">
        <v>143</v>
      </c>
      <c r="F427" s="320"/>
      <c r="G427" s="337">
        <f t="shared" si="53"/>
        <v>0</v>
      </c>
      <c r="H427" s="297"/>
    </row>
    <row r="428" spans="1:8" s="281" customFormat="1">
      <c r="A428" s="281" t="s">
        <v>54</v>
      </c>
      <c r="B428" s="347"/>
      <c r="C428" s="349"/>
      <c r="D428" s="320"/>
      <c r="E428" s="321"/>
      <c r="F428" s="320"/>
      <c r="G428" s="337">
        <f t="shared" si="53"/>
        <v>0</v>
      </c>
      <c r="H428" s="297">
        <f>SUM(G415:G428)</f>
        <v>0</v>
      </c>
    </row>
    <row r="429" spans="1:8" s="281" customFormat="1">
      <c r="A429" s="281" t="s">
        <v>54</v>
      </c>
      <c r="B429" s="169">
        <v>9</v>
      </c>
      <c r="C429" s="328" t="s">
        <v>626</v>
      </c>
      <c r="D429" s="320"/>
      <c r="E429" s="321"/>
      <c r="F429" s="320"/>
      <c r="G429" s="337">
        <f t="shared" si="53"/>
        <v>0</v>
      </c>
      <c r="H429" s="297"/>
    </row>
    <row r="430" spans="1:8" s="281" customFormat="1" ht="56.25">
      <c r="A430" s="281" t="s">
        <v>54</v>
      </c>
      <c r="B430" s="156">
        <f t="shared" ref="B430:B433" si="60">+B429+0.01</f>
        <v>9.01</v>
      </c>
      <c r="C430" s="331" t="s">
        <v>669</v>
      </c>
      <c r="D430" s="320">
        <v>3.86</v>
      </c>
      <c r="E430" s="335" t="s">
        <v>65</v>
      </c>
      <c r="F430" s="320"/>
      <c r="G430" s="337">
        <f t="shared" si="53"/>
        <v>0</v>
      </c>
      <c r="H430" s="297"/>
    </row>
    <row r="431" spans="1:8" s="281" customFormat="1" ht="56.25">
      <c r="A431" s="281" t="s">
        <v>54</v>
      </c>
      <c r="B431" s="156">
        <f t="shared" si="60"/>
        <v>9.02</v>
      </c>
      <c r="C431" s="331" t="s">
        <v>697</v>
      </c>
      <c r="D431" s="320">
        <v>2.4</v>
      </c>
      <c r="E431" s="335" t="s">
        <v>65</v>
      </c>
      <c r="F431" s="320"/>
      <c r="G431" s="337">
        <f t="shared" si="53"/>
        <v>0</v>
      </c>
      <c r="H431" s="297"/>
    </row>
    <row r="432" spans="1:8" s="281" customFormat="1" ht="56.25">
      <c r="A432" s="281" t="s">
        <v>54</v>
      </c>
      <c r="B432" s="156">
        <f t="shared" si="60"/>
        <v>9.0299999999999994</v>
      </c>
      <c r="C432" s="331" t="s">
        <v>670</v>
      </c>
      <c r="D432" s="320">
        <v>2.33</v>
      </c>
      <c r="E432" s="335" t="s">
        <v>65</v>
      </c>
      <c r="F432" s="320"/>
      <c r="G432" s="337">
        <f t="shared" si="53"/>
        <v>0</v>
      </c>
      <c r="H432" s="297"/>
    </row>
    <row r="433" spans="1:8" s="281" customFormat="1" ht="37.5">
      <c r="A433" s="281" t="s">
        <v>54</v>
      </c>
      <c r="B433" s="156">
        <f t="shared" si="60"/>
        <v>9.0399999999999991</v>
      </c>
      <c r="C433" s="331" t="s">
        <v>698</v>
      </c>
      <c r="D433" s="320">
        <v>4</v>
      </c>
      <c r="E433" s="335" t="s">
        <v>143</v>
      </c>
      <c r="F433" s="320"/>
      <c r="G433" s="337">
        <f t="shared" si="53"/>
        <v>0</v>
      </c>
      <c r="H433" s="297"/>
    </row>
    <row r="434" spans="1:8" s="281" customFormat="1" ht="56.25">
      <c r="A434" s="281" t="s">
        <v>54</v>
      </c>
      <c r="B434" s="347"/>
      <c r="C434" s="328" t="s">
        <v>699</v>
      </c>
      <c r="D434" s="320"/>
      <c r="E434" s="321"/>
      <c r="F434" s="320"/>
      <c r="G434" s="337">
        <f t="shared" si="53"/>
        <v>0</v>
      </c>
      <c r="H434" s="297"/>
    </row>
    <row r="435" spans="1:8" s="281" customFormat="1">
      <c r="A435" s="281" t="s">
        <v>54</v>
      </c>
      <c r="B435" s="156">
        <f>+B433+0.01</f>
        <v>9.0499999999999989</v>
      </c>
      <c r="C435" s="349" t="s">
        <v>676</v>
      </c>
      <c r="D435" s="320">
        <v>2</v>
      </c>
      <c r="E435" s="335" t="s">
        <v>143</v>
      </c>
      <c r="F435" s="320"/>
      <c r="G435" s="337">
        <f t="shared" si="53"/>
        <v>0</v>
      </c>
      <c r="H435" s="297"/>
    </row>
    <row r="436" spans="1:8" s="281" customFormat="1">
      <c r="A436" s="281" t="s">
        <v>54</v>
      </c>
      <c r="B436" s="156">
        <f t="shared" ref="B436:B441" si="61">+B435+0.01</f>
        <v>9.0599999999999987</v>
      </c>
      <c r="C436" s="349" t="s">
        <v>700</v>
      </c>
      <c r="D436" s="320">
        <v>1</v>
      </c>
      <c r="E436" s="335" t="s">
        <v>143</v>
      </c>
      <c r="F436" s="320"/>
      <c r="G436" s="337">
        <f t="shared" si="53"/>
        <v>0</v>
      </c>
      <c r="H436" s="297"/>
    </row>
    <row r="437" spans="1:8" s="281" customFormat="1">
      <c r="A437" s="281" t="s">
        <v>54</v>
      </c>
      <c r="B437" s="156">
        <f t="shared" si="61"/>
        <v>9.0699999999999985</v>
      </c>
      <c r="C437" s="349" t="s">
        <v>701</v>
      </c>
      <c r="D437" s="320">
        <v>1</v>
      </c>
      <c r="E437" s="335" t="s">
        <v>143</v>
      </c>
      <c r="F437" s="320"/>
      <c r="G437" s="337">
        <f t="shared" si="53"/>
        <v>0</v>
      </c>
      <c r="H437" s="297"/>
    </row>
    <row r="438" spans="1:8" s="281" customFormat="1">
      <c r="A438" s="281" t="s">
        <v>54</v>
      </c>
      <c r="B438" s="156">
        <f t="shared" si="61"/>
        <v>9.0799999999999983</v>
      </c>
      <c r="C438" s="349" t="s">
        <v>702</v>
      </c>
      <c r="D438" s="320">
        <v>1</v>
      </c>
      <c r="E438" s="335" t="s">
        <v>143</v>
      </c>
      <c r="F438" s="320"/>
      <c r="G438" s="337">
        <f t="shared" si="53"/>
        <v>0</v>
      </c>
      <c r="H438" s="297"/>
    </row>
    <row r="439" spans="1:8" s="281" customFormat="1">
      <c r="A439" s="281" t="s">
        <v>54</v>
      </c>
      <c r="B439" s="156">
        <f t="shared" si="61"/>
        <v>9.0899999999999981</v>
      </c>
      <c r="C439" s="349" t="s">
        <v>703</v>
      </c>
      <c r="D439" s="320">
        <v>1</v>
      </c>
      <c r="E439" s="335" t="s">
        <v>143</v>
      </c>
      <c r="F439" s="320"/>
      <c r="G439" s="337">
        <f t="shared" si="53"/>
        <v>0</v>
      </c>
      <c r="H439" s="297"/>
    </row>
    <row r="440" spans="1:8" s="281" customFormat="1">
      <c r="A440" s="281" t="s">
        <v>54</v>
      </c>
      <c r="B440" s="156">
        <f t="shared" si="61"/>
        <v>9.0999999999999979</v>
      </c>
      <c r="C440" s="349" t="s">
        <v>704</v>
      </c>
      <c r="D440" s="320">
        <v>2</v>
      </c>
      <c r="E440" s="335" t="s">
        <v>143</v>
      </c>
      <c r="F440" s="320"/>
      <c r="G440" s="337">
        <f t="shared" si="53"/>
        <v>0</v>
      </c>
      <c r="H440" s="297"/>
    </row>
    <row r="441" spans="1:8" s="281" customFormat="1">
      <c r="A441" s="281" t="s">
        <v>54</v>
      </c>
      <c r="B441" s="156">
        <f t="shared" si="61"/>
        <v>9.1099999999999977</v>
      </c>
      <c r="C441" s="349" t="s">
        <v>705</v>
      </c>
      <c r="D441" s="320">
        <v>2</v>
      </c>
      <c r="E441" s="335" t="s">
        <v>143</v>
      </c>
      <c r="F441" s="320"/>
      <c r="G441" s="337">
        <f t="shared" si="53"/>
        <v>0</v>
      </c>
      <c r="H441" s="297"/>
    </row>
    <row r="442" spans="1:8" s="281" customFormat="1">
      <c r="A442" s="281" t="s">
        <v>54</v>
      </c>
      <c r="B442" s="347"/>
      <c r="C442" s="349"/>
      <c r="D442" s="320"/>
      <c r="E442" s="321"/>
      <c r="F442" s="320"/>
      <c r="G442" s="337">
        <f t="shared" si="53"/>
        <v>0</v>
      </c>
      <c r="H442" s="297">
        <f>SUM(G429:G442)</f>
        <v>0</v>
      </c>
    </row>
    <row r="443" spans="1:8" s="281" customFormat="1">
      <c r="A443" s="281" t="s">
        <v>54</v>
      </c>
      <c r="B443" s="169">
        <v>10</v>
      </c>
      <c r="C443" s="328" t="s">
        <v>627</v>
      </c>
      <c r="D443" s="320"/>
      <c r="E443" s="321"/>
      <c r="F443" s="320"/>
      <c r="G443" s="337">
        <f t="shared" si="53"/>
        <v>0</v>
      </c>
      <c r="H443" s="297"/>
    </row>
    <row r="444" spans="1:8" s="281" customFormat="1" ht="56.25">
      <c r="A444" s="281" t="s">
        <v>54</v>
      </c>
      <c r="B444" s="156">
        <f t="shared" ref="B444:B447" si="62">+B443+0.01</f>
        <v>10.01</v>
      </c>
      <c r="C444" s="331" t="s">
        <v>669</v>
      </c>
      <c r="D444" s="320">
        <v>3.86</v>
      </c>
      <c r="E444" s="335" t="s">
        <v>65</v>
      </c>
      <c r="F444" s="320"/>
      <c r="G444" s="337">
        <f t="shared" si="53"/>
        <v>0</v>
      </c>
      <c r="H444" s="297"/>
    </row>
    <row r="445" spans="1:8" s="281" customFormat="1" ht="56.25">
      <c r="A445" s="281" t="s">
        <v>54</v>
      </c>
      <c r="B445" s="156">
        <f t="shared" si="62"/>
        <v>10.02</v>
      </c>
      <c r="C445" s="331" t="s">
        <v>697</v>
      </c>
      <c r="D445" s="320">
        <v>2.4</v>
      </c>
      <c r="E445" s="335" t="s">
        <v>65</v>
      </c>
      <c r="F445" s="320"/>
      <c r="G445" s="337">
        <f t="shared" si="53"/>
        <v>0</v>
      </c>
      <c r="H445" s="297"/>
    </row>
    <row r="446" spans="1:8" s="281" customFormat="1" ht="56.25">
      <c r="A446" s="281" t="s">
        <v>54</v>
      </c>
      <c r="B446" s="156">
        <f t="shared" si="62"/>
        <v>10.029999999999999</v>
      </c>
      <c r="C446" s="331" t="s">
        <v>670</v>
      </c>
      <c r="D446" s="320">
        <v>2.33</v>
      </c>
      <c r="E446" s="335" t="s">
        <v>65</v>
      </c>
      <c r="F446" s="320"/>
      <c r="G446" s="337">
        <f t="shared" si="53"/>
        <v>0</v>
      </c>
      <c r="H446" s="297"/>
    </row>
    <row r="447" spans="1:8" s="281" customFormat="1" ht="37.5">
      <c r="A447" s="281" t="s">
        <v>54</v>
      </c>
      <c r="B447" s="156">
        <f t="shared" si="62"/>
        <v>10.039999999999999</v>
      </c>
      <c r="C447" s="331" t="s">
        <v>698</v>
      </c>
      <c r="D447" s="320">
        <v>4</v>
      </c>
      <c r="E447" s="335" t="s">
        <v>143</v>
      </c>
      <c r="F447" s="320"/>
      <c r="G447" s="337">
        <f t="shared" si="53"/>
        <v>0</v>
      </c>
      <c r="H447" s="297"/>
    </row>
    <row r="448" spans="1:8" s="281" customFormat="1" ht="56.25">
      <c r="A448" s="281" t="s">
        <v>54</v>
      </c>
      <c r="B448" s="347"/>
      <c r="C448" s="328" t="s">
        <v>699</v>
      </c>
      <c r="D448" s="320"/>
      <c r="E448" s="321"/>
      <c r="F448" s="320"/>
      <c r="G448" s="337">
        <f t="shared" ref="G448:G512" si="63">+ROUND(D448*F448,2)</f>
        <v>0</v>
      </c>
      <c r="H448" s="297"/>
    </row>
    <row r="449" spans="1:8" s="281" customFormat="1">
      <c r="A449" s="281" t="s">
        <v>54</v>
      </c>
      <c r="B449" s="156">
        <f>+B447+0.01</f>
        <v>10.049999999999999</v>
      </c>
      <c r="C449" s="349" t="s">
        <v>676</v>
      </c>
      <c r="D449" s="320">
        <v>2</v>
      </c>
      <c r="E449" s="335" t="s">
        <v>143</v>
      </c>
      <c r="F449" s="320"/>
      <c r="G449" s="337">
        <f t="shared" si="63"/>
        <v>0</v>
      </c>
      <c r="H449" s="297"/>
    </row>
    <row r="450" spans="1:8" s="281" customFormat="1">
      <c r="A450" s="281" t="s">
        <v>54</v>
      </c>
      <c r="B450" s="156">
        <f t="shared" ref="B450:B455" si="64">+B449+0.01</f>
        <v>10.059999999999999</v>
      </c>
      <c r="C450" s="349" t="s">
        <v>700</v>
      </c>
      <c r="D450" s="320">
        <v>1</v>
      </c>
      <c r="E450" s="335" t="s">
        <v>143</v>
      </c>
      <c r="F450" s="320"/>
      <c r="G450" s="337">
        <f t="shared" si="63"/>
        <v>0</v>
      </c>
      <c r="H450" s="297"/>
    </row>
    <row r="451" spans="1:8" s="281" customFormat="1">
      <c r="A451" s="281" t="s">
        <v>54</v>
      </c>
      <c r="B451" s="156">
        <f t="shared" si="64"/>
        <v>10.069999999999999</v>
      </c>
      <c r="C451" s="349" t="s">
        <v>701</v>
      </c>
      <c r="D451" s="320">
        <v>1</v>
      </c>
      <c r="E451" s="335" t="s">
        <v>143</v>
      </c>
      <c r="F451" s="320"/>
      <c r="G451" s="337">
        <f t="shared" si="63"/>
        <v>0</v>
      </c>
      <c r="H451" s="297"/>
    </row>
    <row r="452" spans="1:8" s="281" customFormat="1">
      <c r="A452" s="281" t="s">
        <v>54</v>
      </c>
      <c r="B452" s="156">
        <f t="shared" si="64"/>
        <v>10.079999999999998</v>
      </c>
      <c r="C452" s="349" t="s">
        <v>702</v>
      </c>
      <c r="D452" s="320">
        <v>1</v>
      </c>
      <c r="E452" s="335" t="s">
        <v>143</v>
      </c>
      <c r="F452" s="320"/>
      <c r="G452" s="337">
        <f t="shared" si="63"/>
        <v>0</v>
      </c>
      <c r="H452" s="297"/>
    </row>
    <row r="453" spans="1:8" s="281" customFormat="1">
      <c r="A453" s="281" t="s">
        <v>54</v>
      </c>
      <c r="B453" s="156">
        <f t="shared" si="64"/>
        <v>10.089999999999998</v>
      </c>
      <c r="C453" s="349" t="s">
        <v>703</v>
      </c>
      <c r="D453" s="320">
        <v>1</v>
      </c>
      <c r="E453" s="335" t="s">
        <v>143</v>
      </c>
      <c r="F453" s="320"/>
      <c r="G453" s="337">
        <f t="shared" si="63"/>
        <v>0</v>
      </c>
      <c r="H453" s="297"/>
    </row>
    <row r="454" spans="1:8" s="281" customFormat="1">
      <c r="A454" s="281" t="s">
        <v>54</v>
      </c>
      <c r="B454" s="156">
        <f t="shared" si="64"/>
        <v>10.099999999999998</v>
      </c>
      <c r="C454" s="349" t="s">
        <v>704</v>
      </c>
      <c r="D454" s="320">
        <v>2</v>
      </c>
      <c r="E454" s="335" t="s">
        <v>143</v>
      </c>
      <c r="F454" s="320"/>
      <c r="G454" s="337">
        <f t="shared" si="63"/>
        <v>0</v>
      </c>
      <c r="H454" s="297"/>
    </row>
    <row r="455" spans="1:8" s="281" customFormat="1">
      <c r="A455" s="281" t="s">
        <v>54</v>
      </c>
      <c r="B455" s="156">
        <f t="shared" si="64"/>
        <v>10.109999999999998</v>
      </c>
      <c r="C455" s="349" t="s">
        <v>705</v>
      </c>
      <c r="D455" s="320">
        <v>2</v>
      </c>
      <c r="E455" s="335" t="s">
        <v>143</v>
      </c>
      <c r="F455" s="320"/>
      <c r="G455" s="337">
        <f t="shared" si="63"/>
        <v>0</v>
      </c>
      <c r="H455" s="297"/>
    </row>
    <row r="456" spans="1:8" s="281" customFormat="1">
      <c r="A456" s="281" t="s">
        <v>54</v>
      </c>
      <c r="B456" s="347"/>
      <c r="C456" s="349"/>
      <c r="D456" s="320"/>
      <c r="E456" s="321"/>
      <c r="F456" s="320"/>
      <c r="G456" s="337">
        <f t="shared" si="63"/>
        <v>0</v>
      </c>
      <c r="H456" s="297">
        <f>SUM(G443:G456)</f>
        <v>0</v>
      </c>
    </row>
    <row r="457" spans="1:8" s="281" customFormat="1">
      <c r="A457" s="281" t="s">
        <v>54</v>
      </c>
      <c r="B457" s="169">
        <v>11</v>
      </c>
      <c r="C457" s="328" t="s">
        <v>628</v>
      </c>
      <c r="D457" s="320"/>
      <c r="E457" s="321"/>
      <c r="F457" s="320"/>
      <c r="G457" s="337">
        <f t="shared" si="63"/>
        <v>0</v>
      </c>
      <c r="H457" s="297"/>
    </row>
    <row r="458" spans="1:8" s="281" customFormat="1" ht="56.25">
      <c r="A458" s="281" t="s">
        <v>54</v>
      </c>
      <c r="B458" s="156">
        <f t="shared" ref="B458:B467" si="65">+B457+0.01</f>
        <v>11.01</v>
      </c>
      <c r="C458" s="331" t="s">
        <v>706</v>
      </c>
      <c r="D458" s="320">
        <f>5.23</f>
        <v>5.23</v>
      </c>
      <c r="E458" s="335" t="s">
        <v>65</v>
      </c>
      <c r="F458" s="320"/>
      <c r="G458" s="337">
        <f t="shared" si="63"/>
        <v>0</v>
      </c>
      <c r="H458" s="297"/>
    </row>
    <row r="459" spans="1:8" s="281" customFormat="1" ht="56.25">
      <c r="A459" s="281" t="s">
        <v>54</v>
      </c>
      <c r="B459" s="156">
        <f t="shared" si="65"/>
        <v>11.02</v>
      </c>
      <c r="C459" s="331" t="s">
        <v>707</v>
      </c>
      <c r="D459" s="320">
        <f>2.09+2.09</f>
        <v>4.18</v>
      </c>
      <c r="E459" s="335" t="s">
        <v>65</v>
      </c>
      <c r="F459" s="320"/>
      <c r="G459" s="337">
        <f t="shared" si="63"/>
        <v>0</v>
      </c>
      <c r="H459" s="297"/>
    </row>
    <row r="460" spans="1:8" s="281" customFormat="1" ht="56.25">
      <c r="A460" s="281" t="s">
        <v>54</v>
      </c>
      <c r="B460" s="156">
        <f t="shared" si="65"/>
        <v>11.03</v>
      </c>
      <c r="C460" s="331" t="s">
        <v>668</v>
      </c>
      <c r="D460" s="320">
        <f>1.9+1.9</f>
        <v>3.8</v>
      </c>
      <c r="E460" s="335" t="s">
        <v>65</v>
      </c>
      <c r="F460" s="320"/>
      <c r="G460" s="337">
        <f t="shared" si="63"/>
        <v>0</v>
      </c>
      <c r="H460" s="297"/>
    </row>
    <row r="461" spans="1:8" s="281" customFormat="1" ht="56.25">
      <c r="A461" s="281" t="s">
        <v>54</v>
      </c>
      <c r="B461" s="156">
        <f t="shared" si="65"/>
        <v>11.04</v>
      </c>
      <c r="C461" s="331" t="s">
        <v>669</v>
      </c>
      <c r="D461" s="320">
        <f>0.96+0.96+4.15+1.49</f>
        <v>7.5600000000000005</v>
      </c>
      <c r="E461" s="335" t="s">
        <v>65</v>
      </c>
      <c r="F461" s="320"/>
      <c r="G461" s="337">
        <f t="shared" si="63"/>
        <v>0</v>
      </c>
      <c r="H461" s="297"/>
    </row>
    <row r="462" spans="1:8" s="281" customFormat="1" ht="56.25">
      <c r="A462" s="281" t="s">
        <v>54</v>
      </c>
      <c r="B462" s="156">
        <f t="shared" si="65"/>
        <v>11.049999999999999</v>
      </c>
      <c r="C462" s="331" t="s">
        <v>697</v>
      </c>
      <c r="D462" s="320">
        <f>1.03</f>
        <v>1.03</v>
      </c>
      <c r="E462" s="335" t="s">
        <v>65</v>
      </c>
      <c r="F462" s="320"/>
      <c r="G462" s="337">
        <f t="shared" si="63"/>
        <v>0</v>
      </c>
      <c r="H462" s="297"/>
    </row>
    <row r="463" spans="1:8" s="281" customFormat="1" ht="56.25">
      <c r="A463" s="281" t="s">
        <v>54</v>
      </c>
      <c r="B463" s="156">
        <f t="shared" si="65"/>
        <v>11.059999999999999</v>
      </c>
      <c r="C463" s="331" t="s">
        <v>670</v>
      </c>
      <c r="D463" s="320">
        <f>3.92+8.15+4.18</f>
        <v>16.25</v>
      </c>
      <c r="E463" s="335" t="s">
        <v>65</v>
      </c>
      <c r="F463" s="320"/>
      <c r="G463" s="337">
        <f t="shared" si="63"/>
        <v>0</v>
      </c>
      <c r="H463" s="297"/>
    </row>
    <row r="464" spans="1:8" s="281" customFormat="1" ht="37.5">
      <c r="A464" s="281" t="s">
        <v>54</v>
      </c>
      <c r="B464" s="156">
        <f t="shared" si="65"/>
        <v>11.069999999999999</v>
      </c>
      <c r="C464" s="331" t="s">
        <v>708</v>
      </c>
      <c r="D464" s="320">
        <v>10</v>
      </c>
      <c r="E464" s="335" t="s">
        <v>143</v>
      </c>
      <c r="F464" s="320"/>
      <c r="G464" s="337">
        <f t="shared" si="63"/>
        <v>0</v>
      </c>
      <c r="H464" s="297"/>
    </row>
    <row r="465" spans="1:8" s="281" customFormat="1" ht="37.5">
      <c r="A465" s="281" t="s">
        <v>54</v>
      </c>
      <c r="B465" s="156">
        <f t="shared" si="65"/>
        <v>11.079999999999998</v>
      </c>
      <c r="C465" s="331" t="s">
        <v>709</v>
      </c>
      <c r="D465" s="320">
        <v>1</v>
      </c>
      <c r="E465" s="335" t="s">
        <v>143</v>
      </c>
      <c r="F465" s="320"/>
      <c r="G465" s="337">
        <f t="shared" si="63"/>
        <v>0</v>
      </c>
      <c r="H465" s="297"/>
    </row>
    <row r="466" spans="1:8" s="281" customFormat="1" ht="37.5">
      <c r="A466" s="281" t="s">
        <v>54</v>
      </c>
      <c r="B466" s="156">
        <f t="shared" si="65"/>
        <v>11.089999999999998</v>
      </c>
      <c r="C466" s="331" t="s">
        <v>710</v>
      </c>
      <c r="D466" s="320">
        <v>3</v>
      </c>
      <c r="E466" s="335" t="s">
        <v>143</v>
      </c>
      <c r="F466" s="320"/>
      <c r="G466" s="337">
        <f t="shared" si="63"/>
        <v>0</v>
      </c>
      <c r="H466" s="297"/>
    </row>
    <row r="467" spans="1:8" s="281" customFormat="1" ht="37.5">
      <c r="A467" s="281" t="s">
        <v>54</v>
      </c>
      <c r="B467" s="156">
        <f t="shared" si="65"/>
        <v>11.099999999999998</v>
      </c>
      <c r="C467" s="331" t="s">
        <v>711</v>
      </c>
      <c r="D467" s="320">
        <v>8</v>
      </c>
      <c r="E467" s="335" t="s">
        <v>143</v>
      </c>
      <c r="F467" s="320"/>
      <c r="G467" s="337">
        <f t="shared" si="63"/>
        <v>0</v>
      </c>
      <c r="H467" s="297"/>
    </row>
    <row r="468" spans="1:8" s="281" customFormat="1" ht="56.25">
      <c r="A468" s="281" t="s">
        <v>54</v>
      </c>
      <c r="B468" s="347"/>
      <c r="C468" s="328" t="s">
        <v>699</v>
      </c>
      <c r="D468" s="320"/>
      <c r="E468" s="321"/>
      <c r="F468" s="320"/>
      <c r="G468" s="337">
        <f t="shared" si="63"/>
        <v>0</v>
      </c>
      <c r="H468" s="297"/>
    </row>
    <row r="469" spans="1:8" s="281" customFormat="1">
      <c r="A469" s="281" t="s">
        <v>54</v>
      </c>
      <c r="B469" s="156">
        <f>+B467+0.01</f>
        <v>11.109999999999998</v>
      </c>
      <c r="C469" s="331" t="s">
        <v>712</v>
      </c>
      <c r="D469" s="320">
        <v>1</v>
      </c>
      <c r="E469" s="335" t="s">
        <v>143</v>
      </c>
      <c r="F469" s="320"/>
      <c r="G469" s="337">
        <f t="shared" si="63"/>
        <v>0</v>
      </c>
      <c r="H469" s="297"/>
    </row>
    <row r="470" spans="1:8" s="281" customFormat="1">
      <c r="A470" s="281" t="s">
        <v>54</v>
      </c>
      <c r="B470" s="156">
        <f t="shared" ref="B470:B488" si="66">+B469+0.01</f>
        <v>11.119999999999997</v>
      </c>
      <c r="C470" s="331" t="s">
        <v>713</v>
      </c>
      <c r="D470" s="320">
        <v>2</v>
      </c>
      <c r="E470" s="335" t="s">
        <v>143</v>
      </c>
      <c r="F470" s="320"/>
      <c r="G470" s="337">
        <f t="shared" si="63"/>
        <v>0</v>
      </c>
      <c r="H470" s="297"/>
    </row>
    <row r="471" spans="1:8" s="281" customFormat="1">
      <c r="A471" s="281" t="s">
        <v>54</v>
      </c>
      <c r="B471" s="156">
        <f t="shared" si="66"/>
        <v>11.129999999999997</v>
      </c>
      <c r="C471" s="331" t="s">
        <v>714</v>
      </c>
      <c r="D471" s="320">
        <v>1</v>
      </c>
      <c r="E471" s="335" t="s">
        <v>143</v>
      </c>
      <c r="F471" s="320"/>
      <c r="G471" s="337">
        <f t="shared" si="63"/>
        <v>0</v>
      </c>
      <c r="H471" s="297"/>
    </row>
    <row r="472" spans="1:8" s="281" customFormat="1">
      <c r="A472" s="281" t="s">
        <v>54</v>
      </c>
      <c r="B472" s="156">
        <f t="shared" si="66"/>
        <v>11.139999999999997</v>
      </c>
      <c r="C472" s="331" t="s">
        <v>715</v>
      </c>
      <c r="D472" s="320">
        <v>1</v>
      </c>
      <c r="E472" s="335" t="s">
        <v>143</v>
      </c>
      <c r="F472" s="320"/>
      <c r="G472" s="337">
        <f t="shared" si="63"/>
        <v>0</v>
      </c>
      <c r="H472" s="297"/>
    </row>
    <row r="473" spans="1:8" s="281" customFormat="1">
      <c r="A473" s="281" t="s">
        <v>54</v>
      </c>
      <c r="B473" s="156">
        <f t="shared" si="66"/>
        <v>11.149999999999997</v>
      </c>
      <c r="C473" s="349" t="s">
        <v>716</v>
      </c>
      <c r="D473" s="320">
        <v>2</v>
      </c>
      <c r="E473" s="335" t="s">
        <v>143</v>
      </c>
      <c r="F473" s="320"/>
      <c r="G473" s="337">
        <f t="shared" si="63"/>
        <v>0</v>
      </c>
      <c r="H473" s="297"/>
    </row>
    <row r="474" spans="1:8" s="281" customFormat="1">
      <c r="A474" s="281" t="s">
        <v>54</v>
      </c>
      <c r="B474" s="156">
        <f t="shared" si="66"/>
        <v>11.159999999999997</v>
      </c>
      <c r="C474" s="349" t="s">
        <v>717</v>
      </c>
      <c r="D474" s="320">
        <v>2</v>
      </c>
      <c r="E474" s="335" t="s">
        <v>143</v>
      </c>
      <c r="F474" s="320"/>
      <c r="G474" s="337">
        <f t="shared" si="63"/>
        <v>0</v>
      </c>
      <c r="H474" s="297"/>
    </row>
    <row r="475" spans="1:8" s="281" customFormat="1">
      <c r="A475" s="281" t="s">
        <v>54</v>
      </c>
      <c r="B475" s="156">
        <f t="shared" si="66"/>
        <v>11.169999999999996</v>
      </c>
      <c r="C475" s="349" t="s">
        <v>718</v>
      </c>
      <c r="D475" s="320">
        <v>2</v>
      </c>
      <c r="E475" s="335" t="s">
        <v>143</v>
      </c>
      <c r="F475" s="320"/>
      <c r="G475" s="337">
        <f t="shared" si="63"/>
        <v>0</v>
      </c>
      <c r="H475" s="297"/>
    </row>
    <row r="476" spans="1:8" s="281" customFormat="1">
      <c r="A476" s="281" t="s">
        <v>54</v>
      </c>
      <c r="B476" s="156">
        <f t="shared" si="66"/>
        <v>11.179999999999996</v>
      </c>
      <c r="C476" s="349" t="s">
        <v>719</v>
      </c>
      <c r="D476" s="320">
        <v>1</v>
      </c>
      <c r="E476" s="335" t="s">
        <v>143</v>
      </c>
      <c r="F476" s="320"/>
      <c r="G476" s="337">
        <f t="shared" si="63"/>
        <v>0</v>
      </c>
      <c r="H476" s="297"/>
    </row>
    <row r="477" spans="1:8" s="281" customFormat="1">
      <c r="A477" s="281" t="s">
        <v>54</v>
      </c>
      <c r="B477" s="156">
        <f t="shared" si="66"/>
        <v>11.189999999999996</v>
      </c>
      <c r="C477" s="349" t="s">
        <v>720</v>
      </c>
      <c r="D477" s="320">
        <v>6</v>
      </c>
      <c r="E477" s="335" t="s">
        <v>143</v>
      </c>
      <c r="F477" s="320"/>
      <c r="G477" s="337">
        <f t="shared" si="63"/>
        <v>0</v>
      </c>
      <c r="H477" s="297"/>
    </row>
    <row r="478" spans="1:8" s="281" customFormat="1">
      <c r="A478" s="281" t="s">
        <v>54</v>
      </c>
      <c r="B478" s="156">
        <f t="shared" si="66"/>
        <v>11.199999999999996</v>
      </c>
      <c r="C478" s="349" t="s">
        <v>721</v>
      </c>
      <c r="D478" s="320">
        <v>2</v>
      </c>
      <c r="E478" s="335" t="s">
        <v>143</v>
      </c>
      <c r="F478" s="320"/>
      <c r="G478" s="337">
        <f t="shared" si="63"/>
        <v>0</v>
      </c>
      <c r="H478" s="297"/>
    </row>
    <row r="479" spans="1:8" s="281" customFormat="1">
      <c r="A479" s="281" t="s">
        <v>54</v>
      </c>
      <c r="B479" s="156">
        <f t="shared" si="66"/>
        <v>11.209999999999996</v>
      </c>
      <c r="C479" s="349" t="s">
        <v>722</v>
      </c>
      <c r="D479" s="320">
        <v>4</v>
      </c>
      <c r="E479" s="335" t="s">
        <v>143</v>
      </c>
      <c r="F479" s="320"/>
      <c r="G479" s="337">
        <f t="shared" si="63"/>
        <v>0</v>
      </c>
      <c r="H479" s="297"/>
    </row>
    <row r="480" spans="1:8" s="281" customFormat="1">
      <c r="A480" s="281" t="s">
        <v>54</v>
      </c>
      <c r="B480" s="156">
        <f t="shared" si="66"/>
        <v>11.219999999999995</v>
      </c>
      <c r="C480" s="349" t="s">
        <v>674</v>
      </c>
      <c r="D480" s="320">
        <v>2</v>
      </c>
      <c r="E480" s="335" t="s">
        <v>143</v>
      </c>
      <c r="F480" s="325"/>
      <c r="G480" s="337">
        <f t="shared" si="63"/>
        <v>0</v>
      </c>
      <c r="H480" s="297"/>
    </row>
    <row r="481" spans="1:8" s="281" customFormat="1">
      <c r="A481" s="281" t="s">
        <v>54</v>
      </c>
      <c r="B481" s="156">
        <f t="shared" si="66"/>
        <v>11.229999999999995</v>
      </c>
      <c r="C481" s="349" t="s">
        <v>702</v>
      </c>
      <c r="D481" s="320">
        <v>2</v>
      </c>
      <c r="E481" s="335" t="s">
        <v>143</v>
      </c>
      <c r="F481" s="320"/>
      <c r="G481" s="337">
        <f t="shared" si="63"/>
        <v>0</v>
      </c>
      <c r="H481" s="297"/>
    </row>
    <row r="482" spans="1:8" s="281" customFormat="1">
      <c r="A482" s="281" t="s">
        <v>54</v>
      </c>
      <c r="B482" s="156">
        <f t="shared" si="66"/>
        <v>11.239999999999995</v>
      </c>
      <c r="C482" s="349" t="s">
        <v>723</v>
      </c>
      <c r="D482" s="320">
        <v>2</v>
      </c>
      <c r="E482" s="335" t="s">
        <v>143</v>
      </c>
      <c r="F482" s="320"/>
      <c r="G482" s="337">
        <f t="shared" si="63"/>
        <v>0</v>
      </c>
      <c r="H482" s="297"/>
    </row>
    <row r="483" spans="1:8" s="281" customFormat="1">
      <c r="A483" s="281" t="s">
        <v>54</v>
      </c>
      <c r="B483" s="156">
        <f t="shared" si="66"/>
        <v>11.249999999999995</v>
      </c>
      <c r="C483" s="349" t="s">
        <v>724</v>
      </c>
      <c r="D483" s="320">
        <v>1</v>
      </c>
      <c r="E483" s="335" t="s">
        <v>143</v>
      </c>
      <c r="F483" s="320"/>
      <c r="G483" s="337">
        <f t="shared" si="63"/>
        <v>0</v>
      </c>
      <c r="H483" s="297"/>
    </row>
    <row r="484" spans="1:8" s="281" customFormat="1">
      <c r="A484" s="281" t="s">
        <v>54</v>
      </c>
      <c r="B484" s="156">
        <f t="shared" si="66"/>
        <v>11.259999999999994</v>
      </c>
      <c r="C484" s="349" t="s">
        <v>725</v>
      </c>
      <c r="D484" s="320">
        <v>2</v>
      </c>
      <c r="E484" s="335" t="s">
        <v>143</v>
      </c>
      <c r="F484" s="320"/>
      <c r="G484" s="337">
        <f t="shared" si="63"/>
        <v>0</v>
      </c>
      <c r="H484" s="297"/>
    </row>
    <row r="485" spans="1:8" s="281" customFormat="1">
      <c r="A485" s="281" t="s">
        <v>54</v>
      </c>
      <c r="B485" s="156">
        <f t="shared" si="66"/>
        <v>11.269999999999994</v>
      </c>
      <c r="C485" s="349" t="s">
        <v>703</v>
      </c>
      <c r="D485" s="320">
        <v>2</v>
      </c>
      <c r="E485" s="335" t="s">
        <v>143</v>
      </c>
      <c r="F485" s="320"/>
      <c r="G485" s="337">
        <f t="shared" si="63"/>
        <v>0</v>
      </c>
      <c r="H485" s="297"/>
    </row>
    <row r="486" spans="1:8" s="281" customFormat="1">
      <c r="A486" s="281" t="s">
        <v>54</v>
      </c>
      <c r="B486" s="156">
        <f t="shared" si="66"/>
        <v>11.279999999999994</v>
      </c>
      <c r="C486" s="349" t="s">
        <v>704</v>
      </c>
      <c r="D486" s="320">
        <v>3</v>
      </c>
      <c r="E486" s="335" t="s">
        <v>143</v>
      </c>
      <c r="F486" s="320"/>
      <c r="G486" s="337">
        <f t="shared" si="63"/>
        <v>0</v>
      </c>
      <c r="H486" s="297"/>
    </row>
    <row r="487" spans="1:8" s="281" customFormat="1">
      <c r="A487" s="281" t="s">
        <v>54</v>
      </c>
      <c r="B487" s="156">
        <f t="shared" si="66"/>
        <v>11.289999999999994</v>
      </c>
      <c r="C487" s="349" t="s">
        <v>705</v>
      </c>
      <c r="D487" s="320">
        <v>2</v>
      </c>
      <c r="E487" s="335" t="s">
        <v>143</v>
      </c>
      <c r="F487" s="320"/>
      <c r="G487" s="337">
        <f t="shared" si="63"/>
        <v>0</v>
      </c>
      <c r="H487" s="297"/>
    </row>
    <row r="488" spans="1:8" s="281" customFormat="1">
      <c r="A488" s="281" t="s">
        <v>54</v>
      </c>
      <c r="B488" s="156">
        <f t="shared" si="66"/>
        <v>11.299999999999994</v>
      </c>
      <c r="C488" s="349" t="s">
        <v>726</v>
      </c>
      <c r="D488" s="320">
        <v>2</v>
      </c>
      <c r="E488" s="335" t="s">
        <v>143</v>
      </c>
      <c r="F488" s="320"/>
      <c r="G488" s="337">
        <f t="shared" si="63"/>
        <v>0</v>
      </c>
      <c r="H488" s="297"/>
    </row>
    <row r="489" spans="1:8" s="281" customFormat="1">
      <c r="A489" s="281" t="s">
        <v>54</v>
      </c>
      <c r="B489" s="172"/>
      <c r="C489" s="349"/>
      <c r="D489" s="320"/>
      <c r="E489" s="321"/>
      <c r="F489" s="320"/>
      <c r="G489" s="337"/>
      <c r="H489" s="297">
        <f>SUM(G457:G489)</f>
        <v>0</v>
      </c>
    </row>
    <row r="490" spans="1:8" s="281" customFormat="1">
      <c r="A490" s="281" t="s">
        <v>54</v>
      </c>
      <c r="B490" s="169">
        <v>12</v>
      </c>
      <c r="C490" s="328" t="s">
        <v>648</v>
      </c>
      <c r="D490" s="320"/>
      <c r="E490" s="321"/>
      <c r="F490" s="320"/>
      <c r="G490" s="337">
        <f t="shared" si="63"/>
        <v>0</v>
      </c>
      <c r="H490" s="297"/>
    </row>
    <row r="491" spans="1:8" s="281" customFormat="1" ht="56.25">
      <c r="A491" s="281" t="s">
        <v>54</v>
      </c>
      <c r="B491" s="156">
        <f t="shared" ref="B491:B500" si="67">+B490+0.01</f>
        <v>12.01</v>
      </c>
      <c r="C491" s="331" t="s">
        <v>706</v>
      </c>
      <c r="D491" s="320">
        <f>5.23</f>
        <v>5.23</v>
      </c>
      <c r="E491" s="335" t="s">
        <v>65</v>
      </c>
      <c r="F491" s="320"/>
      <c r="G491" s="337">
        <f t="shared" si="63"/>
        <v>0</v>
      </c>
      <c r="H491" s="297"/>
    </row>
    <row r="492" spans="1:8" s="281" customFormat="1" ht="56.25">
      <c r="A492" s="281" t="s">
        <v>54</v>
      </c>
      <c r="B492" s="156">
        <f t="shared" si="67"/>
        <v>12.02</v>
      </c>
      <c r="C492" s="331" t="s">
        <v>707</v>
      </c>
      <c r="D492" s="320">
        <f>2.09+2.09</f>
        <v>4.18</v>
      </c>
      <c r="E492" s="335" t="s">
        <v>65</v>
      </c>
      <c r="F492" s="320"/>
      <c r="G492" s="337">
        <f t="shared" si="63"/>
        <v>0</v>
      </c>
      <c r="H492" s="297"/>
    </row>
    <row r="493" spans="1:8" s="281" customFormat="1" ht="56.25">
      <c r="A493" s="281" t="s">
        <v>54</v>
      </c>
      <c r="B493" s="156">
        <f t="shared" si="67"/>
        <v>12.03</v>
      </c>
      <c r="C493" s="331" t="s">
        <v>668</v>
      </c>
      <c r="D493" s="320">
        <f>1.9+1.9</f>
        <v>3.8</v>
      </c>
      <c r="E493" s="335" t="s">
        <v>65</v>
      </c>
      <c r="F493" s="320"/>
      <c r="G493" s="337">
        <f t="shared" si="63"/>
        <v>0</v>
      </c>
      <c r="H493" s="297"/>
    </row>
    <row r="494" spans="1:8" s="281" customFormat="1" ht="56.25">
      <c r="A494" s="281" t="s">
        <v>54</v>
      </c>
      <c r="B494" s="156">
        <f t="shared" si="67"/>
        <v>12.04</v>
      </c>
      <c r="C494" s="331" t="s">
        <v>669</v>
      </c>
      <c r="D494" s="320">
        <f>0.96+0.96+4.15+1.49</f>
        <v>7.5600000000000005</v>
      </c>
      <c r="E494" s="335" t="s">
        <v>65</v>
      </c>
      <c r="F494" s="320"/>
      <c r="G494" s="337">
        <f t="shared" si="63"/>
        <v>0</v>
      </c>
      <c r="H494" s="297"/>
    </row>
    <row r="495" spans="1:8" s="281" customFormat="1" ht="56.25">
      <c r="A495" s="281" t="s">
        <v>54</v>
      </c>
      <c r="B495" s="156">
        <f t="shared" si="67"/>
        <v>12.049999999999999</v>
      </c>
      <c r="C495" s="331" t="s">
        <v>697</v>
      </c>
      <c r="D495" s="320">
        <f>1.03</f>
        <v>1.03</v>
      </c>
      <c r="E495" s="335" t="s">
        <v>65</v>
      </c>
      <c r="F495" s="320"/>
      <c r="G495" s="337">
        <f t="shared" si="63"/>
        <v>0</v>
      </c>
      <c r="H495" s="297"/>
    </row>
    <row r="496" spans="1:8" s="281" customFormat="1" ht="56.25">
      <c r="A496" s="281" t="s">
        <v>54</v>
      </c>
      <c r="B496" s="156">
        <f t="shared" si="67"/>
        <v>12.059999999999999</v>
      </c>
      <c r="C496" s="331" t="s">
        <v>670</v>
      </c>
      <c r="D496" s="320">
        <f>3.92+8.15+4.18</f>
        <v>16.25</v>
      </c>
      <c r="E496" s="335" t="s">
        <v>65</v>
      </c>
      <c r="F496" s="320"/>
      <c r="G496" s="337">
        <f t="shared" si="63"/>
        <v>0</v>
      </c>
      <c r="H496" s="297"/>
    </row>
    <row r="497" spans="1:8" s="281" customFormat="1" ht="37.5">
      <c r="A497" s="281" t="s">
        <v>54</v>
      </c>
      <c r="B497" s="156">
        <f t="shared" si="67"/>
        <v>12.069999999999999</v>
      </c>
      <c r="C497" s="331" t="s">
        <v>708</v>
      </c>
      <c r="D497" s="320">
        <v>10</v>
      </c>
      <c r="E497" s="335" t="s">
        <v>143</v>
      </c>
      <c r="F497" s="320"/>
      <c r="G497" s="337">
        <f t="shared" si="63"/>
        <v>0</v>
      </c>
      <c r="H497" s="297"/>
    </row>
    <row r="498" spans="1:8" s="281" customFormat="1" ht="37.5">
      <c r="A498" s="281" t="s">
        <v>54</v>
      </c>
      <c r="B498" s="156">
        <f t="shared" si="67"/>
        <v>12.079999999999998</v>
      </c>
      <c r="C498" s="331" t="s">
        <v>709</v>
      </c>
      <c r="D498" s="320">
        <v>1</v>
      </c>
      <c r="E498" s="335" t="s">
        <v>143</v>
      </c>
      <c r="F498" s="320"/>
      <c r="G498" s="337">
        <f t="shared" si="63"/>
        <v>0</v>
      </c>
      <c r="H498" s="297"/>
    </row>
    <row r="499" spans="1:8" s="281" customFormat="1" ht="37.5">
      <c r="A499" s="281" t="s">
        <v>54</v>
      </c>
      <c r="B499" s="156">
        <f t="shared" si="67"/>
        <v>12.089999999999998</v>
      </c>
      <c r="C499" s="331" t="s">
        <v>710</v>
      </c>
      <c r="D499" s="320">
        <v>3</v>
      </c>
      <c r="E499" s="335" t="s">
        <v>143</v>
      </c>
      <c r="F499" s="320"/>
      <c r="G499" s="337">
        <f t="shared" si="63"/>
        <v>0</v>
      </c>
      <c r="H499" s="297"/>
    </row>
    <row r="500" spans="1:8" s="281" customFormat="1" ht="37.5">
      <c r="A500" s="281" t="s">
        <v>54</v>
      </c>
      <c r="B500" s="156">
        <f t="shared" si="67"/>
        <v>12.099999999999998</v>
      </c>
      <c r="C500" s="331" t="s">
        <v>711</v>
      </c>
      <c r="D500" s="320">
        <v>8</v>
      </c>
      <c r="E500" s="335" t="s">
        <v>143</v>
      </c>
      <c r="F500" s="320"/>
      <c r="G500" s="337">
        <f t="shared" si="63"/>
        <v>0</v>
      </c>
      <c r="H500" s="297"/>
    </row>
    <row r="501" spans="1:8" s="281" customFormat="1" ht="56.25">
      <c r="A501" s="281" t="s">
        <v>54</v>
      </c>
      <c r="B501" s="347"/>
      <c r="C501" s="328" t="s">
        <v>699</v>
      </c>
      <c r="D501" s="320"/>
      <c r="E501" s="321"/>
      <c r="F501" s="320"/>
      <c r="G501" s="337">
        <f t="shared" si="63"/>
        <v>0</v>
      </c>
      <c r="H501" s="297"/>
    </row>
    <row r="502" spans="1:8" s="281" customFormat="1">
      <c r="A502" s="281" t="s">
        <v>54</v>
      </c>
      <c r="B502" s="156">
        <f>+B500+0.01</f>
        <v>12.109999999999998</v>
      </c>
      <c r="C502" s="331" t="s">
        <v>712</v>
      </c>
      <c r="D502" s="320">
        <v>1</v>
      </c>
      <c r="E502" s="335" t="s">
        <v>143</v>
      </c>
      <c r="F502" s="320"/>
      <c r="G502" s="337">
        <f t="shared" si="63"/>
        <v>0</v>
      </c>
      <c r="H502" s="297"/>
    </row>
    <row r="503" spans="1:8" s="281" customFormat="1">
      <c r="A503" s="281" t="s">
        <v>54</v>
      </c>
      <c r="B503" s="156">
        <f t="shared" ref="B503:B521" si="68">+B502+0.01</f>
        <v>12.119999999999997</v>
      </c>
      <c r="C503" s="331" t="s">
        <v>713</v>
      </c>
      <c r="D503" s="320">
        <v>2</v>
      </c>
      <c r="E503" s="335" t="s">
        <v>143</v>
      </c>
      <c r="F503" s="320"/>
      <c r="G503" s="337">
        <f t="shared" si="63"/>
        <v>0</v>
      </c>
      <c r="H503" s="297"/>
    </row>
    <row r="504" spans="1:8" s="281" customFormat="1">
      <c r="A504" s="281" t="s">
        <v>54</v>
      </c>
      <c r="B504" s="156">
        <f t="shared" si="68"/>
        <v>12.129999999999997</v>
      </c>
      <c r="C504" s="331" t="s">
        <v>714</v>
      </c>
      <c r="D504" s="320">
        <v>1</v>
      </c>
      <c r="E504" s="335" t="s">
        <v>143</v>
      </c>
      <c r="F504" s="320"/>
      <c r="G504" s="337">
        <f t="shared" si="63"/>
        <v>0</v>
      </c>
      <c r="H504" s="297"/>
    </row>
    <row r="505" spans="1:8" s="281" customFormat="1">
      <c r="A505" s="281" t="s">
        <v>54</v>
      </c>
      <c r="B505" s="156">
        <f t="shared" si="68"/>
        <v>12.139999999999997</v>
      </c>
      <c r="C505" s="331" t="s">
        <v>715</v>
      </c>
      <c r="D505" s="320">
        <v>1</v>
      </c>
      <c r="E505" s="335" t="s">
        <v>143</v>
      </c>
      <c r="F505" s="320"/>
      <c r="G505" s="337">
        <f t="shared" si="63"/>
        <v>0</v>
      </c>
      <c r="H505" s="297"/>
    </row>
    <row r="506" spans="1:8" s="281" customFormat="1">
      <c r="A506" s="281" t="s">
        <v>54</v>
      </c>
      <c r="B506" s="156">
        <f t="shared" si="68"/>
        <v>12.149999999999997</v>
      </c>
      <c r="C506" s="349" t="s">
        <v>716</v>
      </c>
      <c r="D506" s="320">
        <v>2</v>
      </c>
      <c r="E506" s="335" t="s">
        <v>143</v>
      </c>
      <c r="F506" s="320"/>
      <c r="G506" s="337">
        <f t="shared" si="63"/>
        <v>0</v>
      </c>
      <c r="H506" s="297"/>
    </row>
    <row r="507" spans="1:8" s="281" customFormat="1">
      <c r="A507" s="281" t="s">
        <v>54</v>
      </c>
      <c r="B507" s="156">
        <f t="shared" si="68"/>
        <v>12.159999999999997</v>
      </c>
      <c r="C507" s="349" t="s">
        <v>717</v>
      </c>
      <c r="D507" s="320">
        <v>2</v>
      </c>
      <c r="E507" s="335" t="s">
        <v>143</v>
      </c>
      <c r="F507" s="320"/>
      <c r="G507" s="337">
        <f t="shared" si="63"/>
        <v>0</v>
      </c>
      <c r="H507" s="297"/>
    </row>
    <row r="508" spans="1:8" s="281" customFormat="1">
      <c r="A508" s="281" t="s">
        <v>54</v>
      </c>
      <c r="B508" s="156">
        <f t="shared" si="68"/>
        <v>12.169999999999996</v>
      </c>
      <c r="C508" s="349" t="s">
        <v>718</v>
      </c>
      <c r="D508" s="320">
        <v>2</v>
      </c>
      <c r="E508" s="335" t="s">
        <v>143</v>
      </c>
      <c r="F508" s="320"/>
      <c r="G508" s="337">
        <f t="shared" si="63"/>
        <v>0</v>
      </c>
      <c r="H508" s="297"/>
    </row>
    <row r="509" spans="1:8" s="281" customFormat="1">
      <c r="A509" s="281" t="s">
        <v>54</v>
      </c>
      <c r="B509" s="156">
        <f t="shared" si="68"/>
        <v>12.179999999999996</v>
      </c>
      <c r="C509" s="349" t="s">
        <v>719</v>
      </c>
      <c r="D509" s="320">
        <v>1</v>
      </c>
      <c r="E509" s="335" t="s">
        <v>143</v>
      </c>
      <c r="F509" s="320"/>
      <c r="G509" s="337">
        <f t="shared" si="63"/>
        <v>0</v>
      </c>
      <c r="H509" s="297"/>
    </row>
    <row r="510" spans="1:8" s="281" customFormat="1">
      <c r="A510" s="281" t="s">
        <v>54</v>
      </c>
      <c r="B510" s="156">
        <f t="shared" si="68"/>
        <v>12.189999999999996</v>
      </c>
      <c r="C510" s="349" t="s">
        <v>720</v>
      </c>
      <c r="D510" s="320">
        <v>6</v>
      </c>
      <c r="E510" s="335" t="s">
        <v>143</v>
      </c>
      <c r="F510" s="320"/>
      <c r="G510" s="337">
        <f t="shared" si="63"/>
        <v>0</v>
      </c>
      <c r="H510" s="297"/>
    </row>
    <row r="511" spans="1:8" s="281" customFormat="1">
      <c r="A511" s="281" t="s">
        <v>54</v>
      </c>
      <c r="B511" s="156">
        <f t="shared" si="68"/>
        <v>12.199999999999996</v>
      </c>
      <c r="C511" s="349" t="s">
        <v>721</v>
      </c>
      <c r="D511" s="320">
        <v>2</v>
      </c>
      <c r="E511" s="335" t="s">
        <v>143</v>
      </c>
      <c r="F511" s="320"/>
      <c r="G511" s="337">
        <f t="shared" si="63"/>
        <v>0</v>
      </c>
      <c r="H511" s="297"/>
    </row>
    <row r="512" spans="1:8" s="281" customFormat="1">
      <c r="A512" s="281" t="s">
        <v>54</v>
      </c>
      <c r="B512" s="156">
        <f t="shared" si="68"/>
        <v>12.209999999999996</v>
      </c>
      <c r="C512" s="349" t="s">
        <v>722</v>
      </c>
      <c r="D512" s="320">
        <v>4</v>
      </c>
      <c r="E512" s="335" t="s">
        <v>143</v>
      </c>
      <c r="F512" s="320"/>
      <c r="G512" s="337">
        <f t="shared" si="63"/>
        <v>0</v>
      </c>
      <c r="H512" s="297"/>
    </row>
    <row r="513" spans="1:8" s="281" customFormat="1">
      <c r="A513" s="281" t="s">
        <v>54</v>
      </c>
      <c r="B513" s="156">
        <f t="shared" si="68"/>
        <v>12.219999999999995</v>
      </c>
      <c r="C513" s="349" t="s">
        <v>674</v>
      </c>
      <c r="D513" s="320">
        <v>2</v>
      </c>
      <c r="E513" s="335" t="s">
        <v>143</v>
      </c>
      <c r="F513" s="325"/>
      <c r="G513" s="337">
        <f t="shared" ref="G513:G580" si="69">+ROUND(D513*F513,2)</f>
        <v>0</v>
      </c>
      <c r="H513" s="297"/>
    </row>
    <row r="514" spans="1:8" s="281" customFormat="1">
      <c r="A514" s="281" t="s">
        <v>54</v>
      </c>
      <c r="B514" s="156">
        <f t="shared" si="68"/>
        <v>12.229999999999995</v>
      </c>
      <c r="C514" s="349" t="s">
        <v>702</v>
      </c>
      <c r="D514" s="320">
        <v>2</v>
      </c>
      <c r="E514" s="335" t="s">
        <v>143</v>
      </c>
      <c r="F514" s="320"/>
      <c r="G514" s="337">
        <f t="shared" si="69"/>
        <v>0</v>
      </c>
      <c r="H514" s="297"/>
    </row>
    <row r="515" spans="1:8" s="281" customFormat="1">
      <c r="A515" s="281" t="s">
        <v>54</v>
      </c>
      <c r="B515" s="156">
        <f t="shared" si="68"/>
        <v>12.239999999999995</v>
      </c>
      <c r="C515" s="349" t="s">
        <v>723</v>
      </c>
      <c r="D515" s="320">
        <v>2</v>
      </c>
      <c r="E515" s="335" t="s">
        <v>143</v>
      </c>
      <c r="F515" s="320"/>
      <c r="G515" s="337">
        <f t="shared" si="69"/>
        <v>0</v>
      </c>
      <c r="H515" s="297"/>
    </row>
    <row r="516" spans="1:8" s="281" customFormat="1">
      <c r="A516" s="281" t="s">
        <v>54</v>
      </c>
      <c r="B516" s="156">
        <f t="shared" si="68"/>
        <v>12.249999999999995</v>
      </c>
      <c r="C516" s="349" t="s">
        <v>724</v>
      </c>
      <c r="D516" s="320">
        <v>1</v>
      </c>
      <c r="E516" s="335" t="s">
        <v>143</v>
      </c>
      <c r="F516" s="320"/>
      <c r="G516" s="337">
        <f t="shared" si="69"/>
        <v>0</v>
      </c>
      <c r="H516" s="297"/>
    </row>
    <row r="517" spans="1:8" s="281" customFormat="1">
      <c r="A517" s="281" t="s">
        <v>54</v>
      </c>
      <c r="B517" s="156">
        <f t="shared" si="68"/>
        <v>12.259999999999994</v>
      </c>
      <c r="C517" s="349" t="s">
        <v>725</v>
      </c>
      <c r="D517" s="320">
        <v>2</v>
      </c>
      <c r="E517" s="335" t="s">
        <v>143</v>
      </c>
      <c r="F517" s="320"/>
      <c r="G517" s="337">
        <f t="shared" si="69"/>
        <v>0</v>
      </c>
      <c r="H517" s="297"/>
    </row>
    <row r="518" spans="1:8" s="281" customFormat="1">
      <c r="A518" s="281" t="s">
        <v>54</v>
      </c>
      <c r="B518" s="156">
        <f t="shared" si="68"/>
        <v>12.269999999999994</v>
      </c>
      <c r="C518" s="349" t="s">
        <v>703</v>
      </c>
      <c r="D518" s="320">
        <v>2</v>
      </c>
      <c r="E518" s="335" t="s">
        <v>143</v>
      </c>
      <c r="F518" s="320"/>
      <c r="G518" s="337">
        <f t="shared" si="69"/>
        <v>0</v>
      </c>
      <c r="H518" s="297"/>
    </row>
    <row r="519" spans="1:8" s="281" customFormat="1">
      <c r="A519" s="281" t="s">
        <v>54</v>
      </c>
      <c r="B519" s="156">
        <f t="shared" si="68"/>
        <v>12.279999999999994</v>
      </c>
      <c r="C519" s="349" t="s">
        <v>704</v>
      </c>
      <c r="D519" s="320">
        <v>3</v>
      </c>
      <c r="E519" s="335" t="s">
        <v>143</v>
      </c>
      <c r="F519" s="320"/>
      <c r="G519" s="337">
        <f t="shared" si="69"/>
        <v>0</v>
      </c>
      <c r="H519" s="297"/>
    </row>
    <row r="520" spans="1:8" s="281" customFormat="1">
      <c r="A520" s="281" t="s">
        <v>54</v>
      </c>
      <c r="B520" s="156">
        <f t="shared" si="68"/>
        <v>12.289999999999994</v>
      </c>
      <c r="C520" s="349" t="s">
        <v>705</v>
      </c>
      <c r="D520" s="320">
        <v>2</v>
      </c>
      <c r="E520" s="335" t="s">
        <v>143</v>
      </c>
      <c r="F520" s="320"/>
      <c r="G520" s="337">
        <f t="shared" si="69"/>
        <v>0</v>
      </c>
      <c r="H520" s="297"/>
    </row>
    <row r="521" spans="1:8" s="281" customFormat="1">
      <c r="A521" s="281" t="s">
        <v>54</v>
      </c>
      <c r="B521" s="156">
        <f t="shared" si="68"/>
        <v>12.299999999999994</v>
      </c>
      <c r="C521" s="349" t="s">
        <v>726</v>
      </c>
      <c r="D521" s="320">
        <v>2</v>
      </c>
      <c r="E521" s="335" t="s">
        <v>143</v>
      </c>
      <c r="F521" s="320"/>
      <c r="G521" s="337">
        <f t="shared" si="69"/>
        <v>0</v>
      </c>
      <c r="H521" s="297"/>
    </row>
    <row r="522" spans="1:8" s="281" customFormat="1">
      <c r="A522" s="281" t="s">
        <v>54</v>
      </c>
      <c r="B522" s="347"/>
      <c r="C522" s="349"/>
      <c r="D522" s="320"/>
      <c r="E522" s="321"/>
      <c r="F522" s="320"/>
      <c r="G522" s="337">
        <f t="shared" si="69"/>
        <v>0</v>
      </c>
      <c r="H522" s="297">
        <f>SUM(G490:G522)</f>
        <v>0</v>
      </c>
    </row>
    <row r="523" spans="1:8" s="281" customFormat="1">
      <c r="A523" s="281" t="s">
        <v>54</v>
      </c>
      <c r="B523" s="347"/>
      <c r="C523" s="328" t="s">
        <v>602</v>
      </c>
      <c r="D523" s="320"/>
      <c r="E523" s="321"/>
      <c r="F523" s="320"/>
      <c r="G523" s="337"/>
      <c r="H523" s="297"/>
    </row>
    <row r="524" spans="1:8" s="281" customFormat="1">
      <c r="A524" s="281" t="s">
        <v>54</v>
      </c>
      <c r="B524" s="347"/>
      <c r="C524" s="348"/>
      <c r="D524" s="320"/>
      <c r="E524" s="321"/>
      <c r="F524" s="320"/>
      <c r="G524" s="337"/>
      <c r="H524" s="297"/>
    </row>
    <row r="525" spans="1:8" s="281" customFormat="1">
      <c r="A525" s="281" t="s">
        <v>54</v>
      </c>
      <c r="B525" s="169">
        <v>13</v>
      </c>
      <c r="C525" s="328" t="s">
        <v>649</v>
      </c>
      <c r="D525" s="320"/>
      <c r="E525" s="321"/>
      <c r="F525" s="320"/>
      <c r="G525" s="337">
        <f t="shared" si="69"/>
        <v>0</v>
      </c>
      <c r="H525" s="297"/>
    </row>
    <row r="526" spans="1:8" s="281" customFormat="1" ht="37.5">
      <c r="A526" s="281" t="s">
        <v>54</v>
      </c>
      <c r="B526" s="156">
        <f t="shared" ref="B526:B527" si="70">+B525+0.01</f>
        <v>13.01</v>
      </c>
      <c r="C526" s="331" t="s">
        <v>695</v>
      </c>
      <c r="D526" s="320">
        <v>2</v>
      </c>
      <c r="E526" s="335" t="s">
        <v>143</v>
      </c>
      <c r="F526" s="320"/>
      <c r="G526" s="337">
        <f t="shared" si="69"/>
        <v>0</v>
      </c>
      <c r="H526" s="297"/>
    </row>
    <row r="527" spans="1:8" s="281" customFormat="1" ht="37.5">
      <c r="A527" s="281" t="s">
        <v>54</v>
      </c>
      <c r="B527" s="156">
        <f t="shared" si="70"/>
        <v>13.02</v>
      </c>
      <c r="C527" s="331" t="s">
        <v>696</v>
      </c>
      <c r="D527" s="320">
        <v>2</v>
      </c>
      <c r="E527" s="335" t="s">
        <v>143</v>
      </c>
      <c r="F527" s="320"/>
      <c r="G527" s="337">
        <f t="shared" si="69"/>
        <v>0</v>
      </c>
      <c r="H527" s="297"/>
    </row>
    <row r="528" spans="1:8" s="281" customFormat="1">
      <c r="A528" s="281" t="s">
        <v>54</v>
      </c>
      <c r="B528" s="170"/>
      <c r="C528" s="331"/>
      <c r="D528" s="320"/>
      <c r="E528" s="333"/>
      <c r="F528" s="320"/>
      <c r="G528" s="337"/>
      <c r="H528" s="297">
        <f>SUM(G525:G528)</f>
        <v>0</v>
      </c>
    </row>
    <row r="529" spans="1:8" s="281" customFormat="1">
      <c r="A529" s="281" t="s">
        <v>54</v>
      </c>
      <c r="B529" s="169">
        <v>14</v>
      </c>
      <c r="C529" s="328" t="s">
        <v>650</v>
      </c>
      <c r="D529" s="320"/>
      <c r="E529" s="321"/>
      <c r="F529" s="320"/>
      <c r="G529" s="337">
        <f t="shared" si="69"/>
        <v>0</v>
      </c>
      <c r="H529" s="297"/>
    </row>
    <row r="530" spans="1:8" s="281" customFormat="1" ht="56.25">
      <c r="A530" s="281" t="s">
        <v>54</v>
      </c>
      <c r="B530" s="156">
        <f t="shared" ref="B530:B539" si="71">+B529+0.01</f>
        <v>14.01</v>
      </c>
      <c r="C530" s="331" t="s">
        <v>727</v>
      </c>
      <c r="D530" s="320">
        <f>5.23</f>
        <v>5.23</v>
      </c>
      <c r="E530" s="335" t="s">
        <v>65</v>
      </c>
      <c r="F530" s="320"/>
      <c r="G530" s="337">
        <f t="shared" si="69"/>
        <v>0</v>
      </c>
      <c r="H530" s="297"/>
    </row>
    <row r="531" spans="1:8" s="281" customFormat="1" ht="56.25">
      <c r="A531" s="281" t="s">
        <v>54</v>
      </c>
      <c r="B531" s="156">
        <f t="shared" si="71"/>
        <v>14.02</v>
      </c>
      <c r="C531" s="331" t="s">
        <v>728</v>
      </c>
      <c r="D531" s="320">
        <f>2.09+2.09</f>
        <v>4.18</v>
      </c>
      <c r="E531" s="335" t="s">
        <v>65</v>
      </c>
      <c r="F531" s="320"/>
      <c r="G531" s="337">
        <f t="shared" si="69"/>
        <v>0</v>
      </c>
      <c r="H531" s="297"/>
    </row>
    <row r="532" spans="1:8" s="281" customFormat="1" ht="56.25">
      <c r="A532" s="281" t="s">
        <v>54</v>
      </c>
      <c r="B532" s="156">
        <f t="shared" si="71"/>
        <v>14.03</v>
      </c>
      <c r="C532" s="331" t="s">
        <v>729</v>
      </c>
      <c r="D532" s="320">
        <f>1.9+1.9</f>
        <v>3.8</v>
      </c>
      <c r="E532" s="335" t="s">
        <v>65</v>
      </c>
      <c r="F532" s="320"/>
      <c r="G532" s="337">
        <f t="shared" si="69"/>
        <v>0</v>
      </c>
      <c r="H532" s="297"/>
    </row>
    <row r="533" spans="1:8" s="281" customFormat="1" ht="56.25">
      <c r="A533" s="281" t="s">
        <v>54</v>
      </c>
      <c r="B533" s="156">
        <f t="shared" si="71"/>
        <v>14.04</v>
      </c>
      <c r="C533" s="331" t="s">
        <v>730</v>
      </c>
      <c r="D533" s="320">
        <f>0.96+0.96+4.15+1.49</f>
        <v>7.5600000000000005</v>
      </c>
      <c r="E533" s="335" t="s">
        <v>65</v>
      </c>
      <c r="F533" s="320"/>
      <c r="G533" s="337">
        <f t="shared" si="69"/>
        <v>0</v>
      </c>
      <c r="H533" s="297"/>
    </row>
    <row r="534" spans="1:8" s="281" customFormat="1" ht="56.25">
      <c r="A534" s="281" t="s">
        <v>54</v>
      </c>
      <c r="B534" s="156">
        <f t="shared" si="71"/>
        <v>14.049999999999999</v>
      </c>
      <c r="C534" s="331" t="s">
        <v>731</v>
      </c>
      <c r="D534" s="320">
        <f>1.03</f>
        <v>1.03</v>
      </c>
      <c r="E534" s="335" t="s">
        <v>65</v>
      </c>
      <c r="F534" s="320"/>
      <c r="G534" s="337">
        <f t="shared" si="69"/>
        <v>0</v>
      </c>
      <c r="H534" s="297"/>
    </row>
    <row r="535" spans="1:8" s="281" customFormat="1" ht="56.25">
      <c r="A535" s="281" t="s">
        <v>54</v>
      </c>
      <c r="B535" s="156">
        <f t="shared" si="71"/>
        <v>14.059999999999999</v>
      </c>
      <c r="C535" s="331" t="s">
        <v>732</v>
      </c>
      <c r="D535" s="320">
        <f>3.92+8.15+4.18</f>
        <v>16.25</v>
      </c>
      <c r="E535" s="335" t="s">
        <v>65</v>
      </c>
      <c r="F535" s="320"/>
      <c r="G535" s="337">
        <f t="shared" si="69"/>
        <v>0</v>
      </c>
      <c r="H535" s="297"/>
    </row>
    <row r="536" spans="1:8" s="281" customFormat="1" ht="37.5">
      <c r="A536" s="281" t="s">
        <v>54</v>
      </c>
      <c r="B536" s="156">
        <f t="shared" si="71"/>
        <v>14.069999999999999</v>
      </c>
      <c r="C536" s="331" t="s">
        <v>708</v>
      </c>
      <c r="D536" s="320">
        <v>10</v>
      </c>
      <c r="E536" s="335" t="s">
        <v>143</v>
      </c>
      <c r="F536" s="320"/>
      <c r="G536" s="337">
        <f t="shared" si="69"/>
        <v>0</v>
      </c>
      <c r="H536" s="297"/>
    </row>
    <row r="537" spans="1:8" s="281" customFormat="1" ht="37.5">
      <c r="A537" s="281" t="s">
        <v>54</v>
      </c>
      <c r="B537" s="156">
        <f t="shared" si="71"/>
        <v>14.079999999999998</v>
      </c>
      <c r="C537" s="331" t="s">
        <v>709</v>
      </c>
      <c r="D537" s="320">
        <v>1</v>
      </c>
      <c r="E537" s="335" t="s">
        <v>143</v>
      </c>
      <c r="F537" s="320"/>
      <c r="G537" s="337">
        <f t="shared" si="69"/>
        <v>0</v>
      </c>
      <c r="H537" s="297"/>
    </row>
    <row r="538" spans="1:8" s="281" customFormat="1" ht="37.5">
      <c r="A538" s="281" t="s">
        <v>54</v>
      </c>
      <c r="B538" s="156">
        <f t="shared" si="71"/>
        <v>14.089999999999998</v>
      </c>
      <c r="C538" s="331" t="s">
        <v>710</v>
      </c>
      <c r="D538" s="320">
        <v>3</v>
      </c>
      <c r="E538" s="335" t="s">
        <v>143</v>
      </c>
      <c r="F538" s="320"/>
      <c r="G538" s="337">
        <f t="shared" si="69"/>
        <v>0</v>
      </c>
      <c r="H538" s="297"/>
    </row>
    <row r="539" spans="1:8" s="281" customFormat="1" ht="37.5">
      <c r="A539" s="281" t="s">
        <v>54</v>
      </c>
      <c r="B539" s="156">
        <f t="shared" si="71"/>
        <v>14.099999999999998</v>
      </c>
      <c r="C539" s="331" t="s">
        <v>711</v>
      </c>
      <c r="D539" s="320">
        <v>8</v>
      </c>
      <c r="E539" s="335" t="s">
        <v>143</v>
      </c>
      <c r="F539" s="320"/>
      <c r="G539" s="337">
        <f t="shared" si="69"/>
        <v>0</v>
      </c>
      <c r="H539" s="297"/>
    </row>
    <row r="540" spans="1:8" s="281" customFormat="1" ht="56.25">
      <c r="A540" s="281" t="s">
        <v>54</v>
      </c>
      <c r="B540" s="347"/>
      <c r="C540" s="328" t="s">
        <v>699</v>
      </c>
      <c r="D540" s="320"/>
      <c r="E540" s="321"/>
      <c r="F540" s="320"/>
      <c r="G540" s="337">
        <f t="shared" si="69"/>
        <v>0</v>
      </c>
      <c r="H540" s="297"/>
    </row>
    <row r="541" spans="1:8" s="281" customFormat="1">
      <c r="A541" s="281" t="s">
        <v>54</v>
      </c>
      <c r="B541" s="156">
        <f>+B539+0.01</f>
        <v>14.109999999999998</v>
      </c>
      <c r="C541" s="331" t="s">
        <v>712</v>
      </c>
      <c r="D541" s="320">
        <v>1</v>
      </c>
      <c r="E541" s="335" t="s">
        <v>143</v>
      </c>
      <c r="F541" s="320"/>
      <c r="G541" s="337">
        <f t="shared" si="69"/>
        <v>0</v>
      </c>
      <c r="H541" s="297"/>
    </row>
    <row r="542" spans="1:8" s="281" customFormat="1">
      <c r="A542" s="281" t="s">
        <v>54</v>
      </c>
      <c r="B542" s="156">
        <f t="shared" ref="B542:B568" si="72">+B541+0.01</f>
        <v>14.119999999999997</v>
      </c>
      <c r="C542" s="331" t="s">
        <v>713</v>
      </c>
      <c r="D542" s="320">
        <v>2</v>
      </c>
      <c r="E542" s="335" t="s">
        <v>143</v>
      </c>
      <c r="F542" s="320"/>
      <c r="G542" s="337">
        <f t="shared" si="69"/>
        <v>0</v>
      </c>
      <c r="H542" s="297"/>
    </row>
    <row r="543" spans="1:8" s="281" customFormat="1">
      <c r="A543" s="281" t="s">
        <v>54</v>
      </c>
      <c r="B543" s="156">
        <f t="shared" si="72"/>
        <v>14.129999999999997</v>
      </c>
      <c r="C543" s="331" t="s">
        <v>714</v>
      </c>
      <c r="D543" s="320">
        <v>1</v>
      </c>
      <c r="E543" s="335" t="s">
        <v>143</v>
      </c>
      <c r="F543" s="320"/>
      <c r="G543" s="337">
        <f t="shared" si="69"/>
        <v>0</v>
      </c>
      <c r="H543" s="297"/>
    </row>
    <row r="544" spans="1:8" s="281" customFormat="1">
      <c r="A544" s="281" t="s">
        <v>54</v>
      </c>
      <c r="B544" s="156">
        <f t="shared" si="72"/>
        <v>14.139999999999997</v>
      </c>
      <c r="C544" s="331" t="s">
        <v>715</v>
      </c>
      <c r="D544" s="320">
        <v>1</v>
      </c>
      <c r="E544" s="335" t="s">
        <v>143</v>
      </c>
      <c r="F544" s="320"/>
      <c r="G544" s="337">
        <f t="shared" si="69"/>
        <v>0</v>
      </c>
      <c r="H544" s="297"/>
    </row>
    <row r="545" spans="1:8" s="281" customFormat="1">
      <c r="A545" s="281" t="s">
        <v>54</v>
      </c>
      <c r="B545" s="156">
        <f t="shared" si="72"/>
        <v>14.149999999999997</v>
      </c>
      <c r="C545" s="349" t="s">
        <v>716</v>
      </c>
      <c r="D545" s="320">
        <v>2</v>
      </c>
      <c r="E545" s="335" t="s">
        <v>143</v>
      </c>
      <c r="F545" s="320"/>
      <c r="G545" s="337">
        <f t="shared" si="69"/>
        <v>0</v>
      </c>
      <c r="H545" s="297"/>
    </row>
    <row r="546" spans="1:8" s="281" customFormat="1">
      <c r="A546" s="281" t="s">
        <v>54</v>
      </c>
      <c r="B546" s="156">
        <f t="shared" si="72"/>
        <v>14.159999999999997</v>
      </c>
      <c r="C546" s="349" t="s">
        <v>717</v>
      </c>
      <c r="D546" s="320">
        <v>2</v>
      </c>
      <c r="E546" s="335" t="s">
        <v>143</v>
      </c>
      <c r="F546" s="320"/>
      <c r="G546" s="337">
        <f t="shared" si="69"/>
        <v>0</v>
      </c>
      <c r="H546" s="297"/>
    </row>
    <row r="547" spans="1:8" s="281" customFormat="1">
      <c r="A547" s="281" t="s">
        <v>54</v>
      </c>
      <c r="B547" s="156">
        <f t="shared" si="72"/>
        <v>14.169999999999996</v>
      </c>
      <c r="C547" s="349" t="s">
        <v>718</v>
      </c>
      <c r="D547" s="320">
        <v>2</v>
      </c>
      <c r="E547" s="335" t="s">
        <v>143</v>
      </c>
      <c r="F547" s="320"/>
      <c r="G547" s="337">
        <f t="shared" si="69"/>
        <v>0</v>
      </c>
      <c r="H547" s="297"/>
    </row>
    <row r="548" spans="1:8" s="281" customFormat="1">
      <c r="A548" s="281" t="s">
        <v>54</v>
      </c>
      <c r="B548" s="156">
        <f t="shared" si="72"/>
        <v>14.179999999999996</v>
      </c>
      <c r="C548" s="349" t="s">
        <v>719</v>
      </c>
      <c r="D548" s="320">
        <v>1</v>
      </c>
      <c r="E548" s="335" t="s">
        <v>143</v>
      </c>
      <c r="F548" s="320"/>
      <c r="G548" s="337">
        <f t="shared" si="69"/>
        <v>0</v>
      </c>
      <c r="H548" s="297"/>
    </row>
    <row r="549" spans="1:8" s="281" customFormat="1">
      <c r="A549" s="281" t="s">
        <v>54</v>
      </c>
      <c r="B549" s="156">
        <f t="shared" si="72"/>
        <v>14.189999999999996</v>
      </c>
      <c r="C549" s="349" t="s">
        <v>720</v>
      </c>
      <c r="D549" s="320">
        <v>6</v>
      </c>
      <c r="E549" s="335" t="s">
        <v>143</v>
      </c>
      <c r="F549" s="320"/>
      <c r="G549" s="337">
        <f t="shared" si="69"/>
        <v>0</v>
      </c>
      <c r="H549" s="297"/>
    </row>
    <row r="550" spans="1:8" s="281" customFormat="1">
      <c r="A550" s="281" t="s">
        <v>54</v>
      </c>
      <c r="B550" s="156">
        <f t="shared" si="72"/>
        <v>14.199999999999996</v>
      </c>
      <c r="C550" s="349" t="s">
        <v>721</v>
      </c>
      <c r="D550" s="320">
        <v>2</v>
      </c>
      <c r="E550" s="335" t="s">
        <v>143</v>
      </c>
      <c r="F550" s="320"/>
      <c r="G550" s="337">
        <f t="shared" si="69"/>
        <v>0</v>
      </c>
      <c r="H550" s="297"/>
    </row>
    <row r="551" spans="1:8" s="281" customFormat="1">
      <c r="A551" s="281" t="s">
        <v>54</v>
      </c>
      <c r="B551" s="156">
        <f t="shared" si="72"/>
        <v>14.209999999999996</v>
      </c>
      <c r="C551" s="349" t="s">
        <v>722</v>
      </c>
      <c r="D551" s="320">
        <v>4</v>
      </c>
      <c r="E551" s="335" t="s">
        <v>143</v>
      </c>
      <c r="F551" s="320"/>
      <c r="G551" s="337">
        <f t="shared" si="69"/>
        <v>0</v>
      </c>
      <c r="H551" s="297"/>
    </row>
    <row r="552" spans="1:8" s="281" customFormat="1">
      <c r="A552" s="281" t="s">
        <v>54</v>
      </c>
      <c r="B552" s="156">
        <f t="shared" si="72"/>
        <v>14.219999999999995</v>
      </c>
      <c r="C552" s="349" t="s">
        <v>674</v>
      </c>
      <c r="D552" s="320">
        <v>2</v>
      </c>
      <c r="E552" s="335" t="s">
        <v>143</v>
      </c>
      <c r="F552" s="325"/>
      <c r="G552" s="337">
        <f t="shared" si="69"/>
        <v>0</v>
      </c>
      <c r="H552" s="297"/>
    </row>
    <row r="553" spans="1:8" s="281" customFormat="1">
      <c r="A553" s="281" t="s">
        <v>54</v>
      </c>
      <c r="B553" s="156">
        <f t="shared" si="72"/>
        <v>14.229999999999995</v>
      </c>
      <c r="C553" s="349" t="s">
        <v>702</v>
      </c>
      <c r="D553" s="320">
        <v>2</v>
      </c>
      <c r="E553" s="335" t="s">
        <v>143</v>
      </c>
      <c r="F553" s="320"/>
      <c r="G553" s="337">
        <f t="shared" si="69"/>
        <v>0</v>
      </c>
      <c r="H553" s="297"/>
    </row>
    <row r="554" spans="1:8" s="281" customFormat="1">
      <c r="A554" s="281" t="s">
        <v>54</v>
      </c>
      <c r="B554" s="156">
        <f t="shared" si="72"/>
        <v>14.239999999999995</v>
      </c>
      <c r="C554" s="349" t="s">
        <v>723</v>
      </c>
      <c r="D554" s="320">
        <v>2</v>
      </c>
      <c r="E554" s="335" t="s">
        <v>143</v>
      </c>
      <c r="F554" s="320"/>
      <c r="G554" s="337">
        <f t="shared" si="69"/>
        <v>0</v>
      </c>
      <c r="H554" s="297"/>
    </row>
    <row r="555" spans="1:8" s="281" customFormat="1">
      <c r="A555" s="281" t="s">
        <v>54</v>
      </c>
      <c r="B555" s="156">
        <f t="shared" si="72"/>
        <v>14.249999999999995</v>
      </c>
      <c r="C555" s="349" t="s">
        <v>724</v>
      </c>
      <c r="D555" s="320">
        <v>1</v>
      </c>
      <c r="E555" s="335" t="s">
        <v>143</v>
      </c>
      <c r="F555" s="320"/>
      <c r="G555" s="337">
        <f t="shared" si="69"/>
        <v>0</v>
      </c>
      <c r="H555" s="297"/>
    </row>
    <row r="556" spans="1:8" s="281" customFormat="1">
      <c r="A556" s="281" t="s">
        <v>54</v>
      </c>
      <c r="B556" s="156">
        <f t="shared" si="72"/>
        <v>14.259999999999994</v>
      </c>
      <c r="C556" s="349" t="s">
        <v>725</v>
      </c>
      <c r="D556" s="320">
        <v>2</v>
      </c>
      <c r="E556" s="335" t="s">
        <v>143</v>
      </c>
      <c r="F556" s="320"/>
      <c r="G556" s="337">
        <f t="shared" si="69"/>
        <v>0</v>
      </c>
      <c r="H556" s="297"/>
    </row>
    <row r="557" spans="1:8" s="281" customFormat="1">
      <c r="A557" s="281" t="s">
        <v>54</v>
      </c>
      <c r="B557" s="156">
        <f t="shared" si="72"/>
        <v>14.269999999999994</v>
      </c>
      <c r="C557" s="349" t="s">
        <v>703</v>
      </c>
      <c r="D557" s="320">
        <v>2</v>
      </c>
      <c r="E557" s="335" t="s">
        <v>143</v>
      </c>
      <c r="F557" s="320"/>
      <c r="G557" s="337">
        <f t="shared" si="69"/>
        <v>0</v>
      </c>
      <c r="H557" s="297"/>
    </row>
    <row r="558" spans="1:8" s="281" customFormat="1">
      <c r="A558" s="281" t="s">
        <v>54</v>
      </c>
      <c r="B558" s="156">
        <f t="shared" si="72"/>
        <v>14.279999999999994</v>
      </c>
      <c r="C558" s="349" t="s">
        <v>704</v>
      </c>
      <c r="D558" s="320">
        <v>3</v>
      </c>
      <c r="E558" s="335" t="s">
        <v>143</v>
      </c>
      <c r="F558" s="320"/>
      <c r="G558" s="337">
        <f t="shared" si="69"/>
        <v>0</v>
      </c>
      <c r="H558" s="297"/>
    </row>
    <row r="559" spans="1:8" s="281" customFormat="1">
      <c r="A559" s="281" t="s">
        <v>54</v>
      </c>
      <c r="B559" s="156">
        <f t="shared" si="72"/>
        <v>14.289999999999994</v>
      </c>
      <c r="C559" s="349" t="s">
        <v>705</v>
      </c>
      <c r="D559" s="320">
        <v>2</v>
      </c>
      <c r="E559" s="335" t="s">
        <v>143</v>
      </c>
      <c r="F559" s="320"/>
      <c r="G559" s="337">
        <f t="shared" si="69"/>
        <v>0</v>
      </c>
      <c r="H559" s="297"/>
    </row>
    <row r="560" spans="1:8" s="281" customFormat="1">
      <c r="A560" s="281" t="s">
        <v>54</v>
      </c>
      <c r="B560" s="156">
        <f t="shared" si="72"/>
        <v>14.299999999999994</v>
      </c>
      <c r="C560" s="349" t="s">
        <v>726</v>
      </c>
      <c r="D560" s="320">
        <v>2</v>
      </c>
      <c r="E560" s="335" t="s">
        <v>143</v>
      </c>
      <c r="F560" s="320"/>
      <c r="G560" s="337">
        <f t="shared" si="69"/>
        <v>0</v>
      </c>
      <c r="H560" s="297"/>
    </row>
    <row r="561" spans="1:8" s="281" customFormat="1">
      <c r="A561" s="281" t="s">
        <v>54</v>
      </c>
      <c r="B561" s="156">
        <f t="shared" si="72"/>
        <v>14.309999999999993</v>
      </c>
      <c r="C561" s="346" t="s">
        <v>683</v>
      </c>
      <c r="D561" s="320">
        <v>2</v>
      </c>
      <c r="E561" s="335" t="s">
        <v>143</v>
      </c>
      <c r="F561" s="320"/>
      <c r="G561" s="337">
        <f t="shared" si="69"/>
        <v>0</v>
      </c>
      <c r="H561" s="297"/>
    </row>
    <row r="562" spans="1:8" s="281" customFormat="1">
      <c r="A562" s="281" t="s">
        <v>54</v>
      </c>
      <c r="B562" s="156">
        <f t="shared" si="72"/>
        <v>14.319999999999993</v>
      </c>
      <c r="C562" s="346" t="s">
        <v>684</v>
      </c>
      <c r="D562" s="320">
        <v>1</v>
      </c>
      <c r="E562" s="335" t="s">
        <v>143</v>
      </c>
      <c r="F562" s="320"/>
      <c r="G562" s="337">
        <f t="shared" si="69"/>
        <v>0</v>
      </c>
      <c r="H562" s="297"/>
    </row>
    <row r="563" spans="1:8" s="281" customFormat="1">
      <c r="A563" s="281" t="s">
        <v>54</v>
      </c>
      <c r="B563" s="156">
        <f t="shared" si="72"/>
        <v>14.329999999999993</v>
      </c>
      <c r="C563" s="346" t="s">
        <v>685</v>
      </c>
      <c r="D563" s="320">
        <v>4</v>
      </c>
      <c r="E563" s="335" t="s">
        <v>143</v>
      </c>
      <c r="F563" s="320"/>
      <c r="G563" s="337">
        <f t="shared" si="69"/>
        <v>0</v>
      </c>
      <c r="H563" s="297"/>
    </row>
    <row r="564" spans="1:8" s="281" customFormat="1">
      <c r="A564" s="281" t="s">
        <v>54</v>
      </c>
      <c r="B564" s="156">
        <f t="shared" si="72"/>
        <v>14.339999999999993</v>
      </c>
      <c r="C564" s="346" t="s">
        <v>686</v>
      </c>
      <c r="D564" s="320">
        <v>3</v>
      </c>
      <c r="E564" s="335" t="s">
        <v>143</v>
      </c>
      <c r="F564" s="320"/>
      <c r="G564" s="337">
        <f t="shared" si="69"/>
        <v>0</v>
      </c>
      <c r="H564" s="297"/>
    </row>
    <row r="565" spans="1:8" s="281" customFormat="1">
      <c r="A565" s="281" t="s">
        <v>54</v>
      </c>
      <c r="B565" s="156">
        <f t="shared" si="72"/>
        <v>14.349999999999993</v>
      </c>
      <c r="C565" s="346" t="s">
        <v>687</v>
      </c>
      <c r="D565" s="320">
        <v>2</v>
      </c>
      <c r="E565" s="335" t="s">
        <v>143</v>
      </c>
      <c r="F565" s="320"/>
      <c r="G565" s="337">
        <f t="shared" si="69"/>
        <v>0</v>
      </c>
      <c r="H565" s="297"/>
    </row>
    <row r="566" spans="1:8" s="281" customFormat="1">
      <c r="A566" s="281" t="s">
        <v>54</v>
      </c>
      <c r="B566" s="156">
        <f t="shared" si="72"/>
        <v>14.359999999999992</v>
      </c>
      <c r="C566" s="346" t="s">
        <v>688</v>
      </c>
      <c r="D566" s="320">
        <v>1</v>
      </c>
      <c r="E566" s="335" t="s">
        <v>143</v>
      </c>
      <c r="F566" s="320"/>
      <c r="G566" s="337">
        <f t="shared" si="69"/>
        <v>0</v>
      </c>
      <c r="H566" s="297"/>
    </row>
    <row r="567" spans="1:8" s="281" customFormat="1">
      <c r="A567" s="281" t="s">
        <v>54</v>
      </c>
      <c r="B567" s="156">
        <f t="shared" si="72"/>
        <v>14.369999999999992</v>
      </c>
      <c r="C567" s="346" t="s">
        <v>689</v>
      </c>
      <c r="D567" s="320">
        <v>4</v>
      </c>
      <c r="E567" s="335" t="s">
        <v>143</v>
      </c>
      <c r="F567" s="350"/>
      <c r="G567" s="337">
        <f t="shared" si="69"/>
        <v>0</v>
      </c>
      <c r="H567" s="297"/>
    </row>
    <row r="568" spans="1:8" s="281" customFormat="1">
      <c r="A568" s="281" t="s">
        <v>54</v>
      </c>
      <c r="B568" s="156">
        <f t="shared" si="72"/>
        <v>14.379999999999992</v>
      </c>
      <c r="C568" s="346" t="s">
        <v>690</v>
      </c>
      <c r="D568" s="320">
        <v>3</v>
      </c>
      <c r="E568" s="335" t="s">
        <v>143</v>
      </c>
      <c r="F568" s="320"/>
      <c r="G568" s="337">
        <f t="shared" si="69"/>
        <v>0</v>
      </c>
      <c r="H568" s="297"/>
    </row>
    <row r="569" spans="1:8" s="281" customFormat="1">
      <c r="A569" s="281" t="s">
        <v>54</v>
      </c>
      <c r="B569" s="168"/>
      <c r="C569" s="346"/>
      <c r="D569" s="320"/>
      <c r="E569" s="333"/>
      <c r="F569" s="320"/>
      <c r="G569" s="337"/>
      <c r="H569" s="297">
        <f>SUM(G529:G569)</f>
        <v>0</v>
      </c>
    </row>
    <row r="570" spans="1:8" s="281" customFormat="1">
      <c r="A570" s="281" t="s">
        <v>54</v>
      </c>
      <c r="B570" s="169">
        <v>15</v>
      </c>
      <c r="C570" s="328" t="s">
        <v>654</v>
      </c>
      <c r="D570" s="320"/>
      <c r="E570" s="321"/>
      <c r="F570" s="320"/>
      <c r="G570" s="337">
        <f t="shared" si="69"/>
        <v>0</v>
      </c>
      <c r="H570" s="297"/>
    </row>
    <row r="571" spans="1:8" s="281" customFormat="1" ht="56.25">
      <c r="A571" s="281" t="s">
        <v>54</v>
      </c>
      <c r="B571" s="156">
        <f t="shared" ref="B571:B580" si="73">+B570+0.01</f>
        <v>15.01</v>
      </c>
      <c r="C571" s="331" t="s">
        <v>727</v>
      </c>
      <c r="D571" s="320">
        <f>5.23</f>
        <v>5.23</v>
      </c>
      <c r="E571" s="335" t="s">
        <v>65</v>
      </c>
      <c r="F571" s="320"/>
      <c r="G571" s="337">
        <f t="shared" si="69"/>
        <v>0</v>
      </c>
      <c r="H571" s="297"/>
    </row>
    <row r="572" spans="1:8" s="281" customFormat="1" ht="56.25">
      <c r="A572" s="281" t="s">
        <v>54</v>
      </c>
      <c r="B572" s="156">
        <f t="shared" si="73"/>
        <v>15.02</v>
      </c>
      <c r="C572" s="331" t="s">
        <v>728</v>
      </c>
      <c r="D572" s="320">
        <f>2.09+2.09</f>
        <v>4.18</v>
      </c>
      <c r="E572" s="335" t="s">
        <v>65</v>
      </c>
      <c r="F572" s="320"/>
      <c r="G572" s="337">
        <f t="shared" si="69"/>
        <v>0</v>
      </c>
      <c r="H572" s="297"/>
    </row>
    <row r="573" spans="1:8" s="281" customFormat="1" ht="56.25">
      <c r="A573" s="281" t="s">
        <v>54</v>
      </c>
      <c r="B573" s="156">
        <f t="shared" si="73"/>
        <v>15.03</v>
      </c>
      <c r="C573" s="331" t="s">
        <v>729</v>
      </c>
      <c r="D573" s="320">
        <f>1.9+1.9</f>
        <v>3.8</v>
      </c>
      <c r="E573" s="335" t="s">
        <v>65</v>
      </c>
      <c r="F573" s="320"/>
      <c r="G573" s="337">
        <f t="shared" si="69"/>
        <v>0</v>
      </c>
      <c r="H573" s="297"/>
    </row>
    <row r="574" spans="1:8" s="281" customFormat="1" ht="56.25">
      <c r="A574" s="281" t="s">
        <v>54</v>
      </c>
      <c r="B574" s="156">
        <f t="shared" si="73"/>
        <v>15.04</v>
      </c>
      <c r="C574" s="331" t="s">
        <v>730</v>
      </c>
      <c r="D574" s="320">
        <f>0.96+0.96+4.15+1.49</f>
        <v>7.5600000000000005</v>
      </c>
      <c r="E574" s="335" t="s">
        <v>65</v>
      </c>
      <c r="F574" s="320"/>
      <c r="G574" s="337">
        <f t="shared" si="69"/>
        <v>0</v>
      </c>
      <c r="H574" s="297"/>
    </row>
    <row r="575" spans="1:8" s="281" customFormat="1" ht="56.25">
      <c r="A575" s="281" t="s">
        <v>54</v>
      </c>
      <c r="B575" s="156">
        <f t="shared" si="73"/>
        <v>15.049999999999999</v>
      </c>
      <c r="C575" s="331" t="s">
        <v>731</v>
      </c>
      <c r="D575" s="320">
        <f>1.03</f>
        <v>1.03</v>
      </c>
      <c r="E575" s="335" t="s">
        <v>65</v>
      </c>
      <c r="F575" s="320"/>
      <c r="G575" s="337">
        <f t="shared" si="69"/>
        <v>0</v>
      </c>
      <c r="H575" s="297"/>
    </row>
    <row r="576" spans="1:8" s="281" customFormat="1" ht="56.25">
      <c r="A576" s="281" t="s">
        <v>54</v>
      </c>
      <c r="B576" s="156">
        <f t="shared" si="73"/>
        <v>15.059999999999999</v>
      </c>
      <c r="C576" s="331" t="s">
        <v>732</v>
      </c>
      <c r="D576" s="320">
        <f>3.92+8.15+4.18</f>
        <v>16.25</v>
      </c>
      <c r="E576" s="335" t="s">
        <v>65</v>
      </c>
      <c r="F576" s="320"/>
      <c r="G576" s="337">
        <f t="shared" si="69"/>
        <v>0</v>
      </c>
      <c r="H576" s="297"/>
    </row>
    <row r="577" spans="1:8" s="281" customFormat="1" ht="37.5">
      <c r="A577" s="281" t="s">
        <v>54</v>
      </c>
      <c r="B577" s="156">
        <f t="shared" si="73"/>
        <v>15.069999999999999</v>
      </c>
      <c r="C577" s="331" t="s">
        <v>708</v>
      </c>
      <c r="D577" s="320">
        <v>10</v>
      </c>
      <c r="E577" s="335" t="s">
        <v>143</v>
      </c>
      <c r="F577" s="320"/>
      <c r="G577" s="337">
        <f t="shared" si="69"/>
        <v>0</v>
      </c>
      <c r="H577" s="297"/>
    </row>
    <row r="578" spans="1:8" s="281" customFormat="1" ht="37.5">
      <c r="A578" s="281" t="s">
        <v>54</v>
      </c>
      <c r="B578" s="156">
        <f t="shared" si="73"/>
        <v>15.079999999999998</v>
      </c>
      <c r="C578" s="331" t="s">
        <v>709</v>
      </c>
      <c r="D578" s="320">
        <v>1</v>
      </c>
      <c r="E578" s="335" t="s">
        <v>143</v>
      </c>
      <c r="F578" s="320"/>
      <c r="G578" s="337">
        <f t="shared" si="69"/>
        <v>0</v>
      </c>
      <c r="H578" s="297"/>
    </row>
    <row r="579" spans="1:8" s="281" customFormat="1" ht="37.5">
      <c r="A579" s="281" t="s">
        <v>54</v>
      </c>
      <c r="B579" s="156">
        <f t="shared" si="73"/>
        <v>15.089999999999998</v>
      </c>
      <c r="C579" s="331" t="s">
        <v>710</v>
      </c>
      <c r="D579" s="320">
        <v>3</v>
      </c>
      <c r="E579" s="335" t="s">
        <v>143</v>
      </c>
      <c r="F579" s="320"/>
      <c r="G579" s="337">
        <f t="shared" si="69"/>
        <v>0</v>
      </c>
      <c r="H579" s="297"/>
    </row>
    <row r="580" spans="1:8" s="281" customFormat="1" ht="37.5">
      <c r="A580" s="281" t="s">
        <v>54</v>
      </c>
      <c r="B580" s="156">
        <f t="shared" si="73"/>
        <v>15.099999999999998</v>
      </c>
      <c r="C580" s="331" t="s">
        <v>711</v>
      </c>
      <c r="D580" s="320">
        <v>8</v>
      </c>
      <c r="E580" s="335" t="s">
        <v>143</v>
      </c>
      <c r="F580" s="320"/>
      <c r="G580" s="337">
        <f t="shared" si="69"/>
        <v>0</v>
      </c>
      <c r="H580" s="297"/>
    </row>
    <row r="581" spans="1:8" s="281" customFormat="1" ht="56.25">
      <c r="A581" s="281" t="s">
        <v>54</v>
      </c>
      <c r="B581" s="347"/>
      <c r="C581" s="328" t="s">
        <v>699</v>
      </c>
      <c r="D581" s="320"/>
      <c r="E581" s="321"/>
      <c r="F581" s="320"/>
      <c r="G581" s="337">
        <f t="shared" ref="G581:G645" si="74">+ROUND(D581*F581,2)</f>
        <v>0</v>
      </c>
      <c r="H581" s="297"/>
    </row>
    <row r="582" spans="1:8" s="281" customFormat="1">
      <c r="A582" s="281" t="s">
        <v>54</v>
      </c>
      <c r="B582" s="156">
        <f>+B580+0.01</f>
        <v>15.109999999999998</v>
      </c>
      <c r="C582" s="331" t="s">
        <v>712</v>
      </c>
      <c r="D582" s="320">
        <v>1</v>
      </c>
      <c r="E582" s="335" t="s">
        <v>143</v>
      </c>
      <c r="F582" s="320"/>
      <c r="G582" s="337">
        <f t="shared" si="74"/>
        <v>0</v>
      </c>
      <c r="H582" s="297"/>
    </row>
    <row r="583" spans="1:8" s="281" customFormat="1">
      <c r="A583" s="281" t="s">
        <v>54</v>
      </c>
      <c r="B583" s="156">
        <f t="shared" ref="B583:B609" si="75">+B582+0.01</f>
        <v>15.119999999999997</v>
      </c>
      <c r="C583" s="331" t="s">
        <v>713</v>
      </c>
      <c r="D583" s="320">
        <v>2</v>
      </c>
      <c r="E583" s="335" t="s">
        <v>143</v>
      </c>
      <c r="F583" s="320"/>
      <c r="G583" s="337">
        <f t="shared" si="74"/>
        <v>0</v>
      </c>
      <c r="H583" s="297"/>
    </row>
    <row r="584" spans="1:8" s="281" customFormat="1">
      <c r="A584" s="281" t="s">
        <v>54</v>
      </c>
      <c r="B584" s="156">
        <f t="shared" si="75"/>
        <v>15.129999999999997</v>
      </c>
      <c r="C584" s="331" t="s">
        <v>714</v>
      </c>
      <c r="D584" s="320">
        <v>1</v>
      </c>
      <c r="E584" s="335" t="s">
        <v>143</v>
      </c>
      <c r="F584" s="320"/>
      <c r="G584" s="337">
        <f t="shared" si="74"/>
        <v>0</v>
      </c>
      <c r="H584" s="297"/>
    </row>
    <row r="585" spans="1:8" s="281" customFormat="1">
      <c r="A585" s="281" t="s">
        <v>54</v>
      </c>
      <c r="B585" s="156">
        <f t="shared" si="75"/>
        <v>15.139999999999997</v>
      </c>
      <c r="C585" s="331" t="s">
        <v>715</v>
      </c>
      <c r="D585" s="320">
        <v>1</v>
      </c>
      <c r="E585" s="335" t="s">
        <v>143</v>
      </c>
      <c r="F585" s="320"/>
      <c r="G585" s="337">
        <f t="shared" si="74"/>
        <v>0</v>
      </c>
      <c r="H585" s="297"/>
    </row>
    <row r="586" spans="1:8" s="281" customFormat="1">
      <c r="A586" s="281" t="s">
        <v>54</v>
      </c>
      <c r="B586" s="156">
        <f t="shared" si="75"/>
        <v>15.149999999999997</v>
      </c>
      <c r="C586" s="349" t="s">
        <v>716</v>
      </c>
      <c r="D586" s="320">
        <v>2</v>
      </c>
      <c r="E586" s="335" t="s">
        <v>143</v>
      </c>
      <c r="F586" s="320"/>
      <c r="G586" s="337">
        <f t="shared" si="74"/>
        <v>0</v>
      </c>
      <c r="H586" s="297"/>
    </row>
    <row r="587" spans="1:8" s="281" customFormat="1">
      <c r="A587" s="281" t="s">
        <v>54</v>
      </c>
      <c r="B587" s="156">
        <f t="shared" si="75"/>
        <v>15.159999999999997</v>
      </c>
      <c r="C587" s="349" t="s">
        <v>717</v>
      </c>
      <c r="D587" s="320">
        <v>2</v>
      </c>
      <c r="E587" s="335" t="s">
        <v>143</v>
      </c>
      <c r="F587" s="320"/>
      <c r="G587" s="337">
        <f t="shared" si="74"/>
        <v>0</v>
      </c>
      <c r="H587" s="297"/>
    </row>
    <row r="588" spans="1:8" s="281" customFormat="1">
      <c r="A588" s="281" t="s">
        <v>54</v>
      </c>
      <c r="B588" s="156">
        <f t="shared" si="75"/>
        <v>15.169999999999996</v>
      </c>
      <c r="C588" s="349" t="s">
        <v>718</v>
      </c>
      <c r="D588" s="320">
        <v>2</v>
      </c>
      <c r="E588" s="335" t="s">
        <v>143</v>
      </c>
      <c r="F588" s="320"/>
      <c r="G588" s="337">
        <f t="shared" si="74"/>
        <v>0</v>
      </c>
      <c r="H588" s="297"/>
    </row>
    <row r="589" spans="1:8" s="281" customFormat="1">
      <c r="A589" s="281" t="s">
        <v>54</v>
      </c>
      <c r="B589" s="156">
        <f t="shared" si="75"/>
        <v>15.179999999999996</v>
      </c>
      <c r="C589" s="349" t="s">
        <v>719</v>
      </c>
      <c r="D589" s="320">
        <v>1</v>
      </c>
      <c r="E589" s="335" t="s">
        <v>143</v>
      </c>
      <c r="F589" s="320"/>
      <c r="G589" s="337">
        <f t="shared" si="74"/>
        <v>0</v>
      </c>
      <c r="H589" s="297"/>
    </row>
    <row r="590" spans="1:8" s="281" customFormat="1">
      <c r="A590" s="281" t="s">
        <v>54</v>
      </c>
      <c r="B590" s="156">
        <f t="shared" si="75"/>
        <v>15.189999999999996</v>
      </c>
      <c r="C590" s="349" t="s">
        <v>720</v>
      </c>
      <c r="D590" s="320">
        <v>6</v>
      </c>
      <c r="E590" s="335" t="s">
        <v>143</v>
      </c>
      <c r="F590" s="320"/>
      <c r="G590" s="337">
        <f t="shared" si="74"/>
        <v>0</v>
      </c>
      <c r="H590" s="297"/>
    </row>
    <row r="591" spans="1:8" s="281" customFormat="1">
      <c r="A591" s="281" t="s">
        <v>54</v>
      </c>
      <c r="B591" s="156">
        <f t="shared" si="75"/>
        <v>15.199999999999996</v>
      </c>
      <c r="C591" s="349" t="s">
        <v>721</v>
      </c>
      <c r="D591" s="320">
        <v>2</v>
      </c>
      <c r="E591" s="335" t="s">
        <v>143</v>
      </c>
      <c r="F591" s="320"/>
      <c r="G591" s="337">
        <f t="shared" si="74"/>
        <v>0</v>
      </c>
      <c r="H591" s="297"/>
    </row>
    <row r="592" spans="1:8" s="281" customFormat="1">
      <c r="A592" s="281" t="s">
        <v>54</v>
      </c>
      <c r="B592" s="156">
        <f t="shared" si="75"/>
        <v>15.209999999999996</v>
      </c>
      <c r="C592" s="349" t="s">
        <v>722</v>
      </c>
      <c r="D592" s="320">
        <v>4</v>
      </c>
      <c r="E592" s="335" t="s">
        <v>143</v>
      </c>
      <c r="F592" s="320"/>
      <c r="G592" s="337">
        <f t="shared" si="74"/>
        <v>0</v>
      </c>
      <c r="H592" s="297"/>
    </row>
    <row r="593" spans="1:8" s="281" customFormat="1">
      <c r="A593" s="281" t="s">
        <v>54</v>
      </c>
      <c r="B593" s="156">
        <f t="shared" si="75"/>
        <v>15.219999999999995</v>
      </c>
      <c r="C593" s="349" t="s">
        <v>674</v>
      </c>
      <c r="D593" s="320">
        <v>2</v>
      </c>
      <c r="E593" s="335" t="s">
        <v>143</v>
      </c>
      <c r="F593" s="325"/>
      <c r="G593" s="337">
        <f t="shared" si="74"/>
        <v>0</v>
      </c>
      <c r="H593" s="297"/>
    </row>
    <row r="594" spans="1:8" s="281" customFormat="1">
      <c r="A594" s="281" t="s">
        <v>54</v>
      </c>
      <c r="B594" s="156">
        <f t="shared" si="75"/>
        <v>15.229999999999995</v>
      </c>
      <c r="C594" s="349" t="s">
        <v>702</v>
      </c>
      <c r="D594" s="320">
        <v>2</v>
      </c>
      <c r="E594" s="335" t="s">
        <v>143</v>
      </c>
      <c r="F594" s="320"/>
      <c r="G594" s="337">
        <f t="shared" si="74"/>
        <v>0</v>
      </c>
      <c r="H594" s="297"/>
    </row>
    <row r="595" spans="1:8" s="281" customFormat="1">
      <c r="A595" s="281" t="s">
        <v>54</v>
      </c>
      <c r="B595" s="156">
        <f t="shared" si="75"/>
        <v>15.239999999999995</v>
      </c>
      <c r="C595" s="349" t="s">
        <v>723</v>
      </c>
      <c r="D595" s="320">
        <v>2</v>
      </c>
      <c r="E595" s="335" t="s">
        <v>143</v>
      </c>
      <c r="F595" s="320"/>
      <c r="G595" s="337">
        <f t="shared" si="74"/>
        <v>0</v>
      </c>
      <c r="H595" s="297"/>
    </row>
    <row r="596" spans="1:8" s="281" customFormat="1">
      <c r="A596" s="281" t="s">
        <v>54</v>
      </c>
      <c r="B596" s="156">
        <f t="shared" si="75"/>
        <v>15.249999999999995</v>
      </c>
      <c r="C596" s="349" t="s">
        <v>724</v>
      </c>
      <c r="D596" s="320">
        <v>1</v>
      </c>
      <c r="E596" s="335" t="s">
        <v>143</v>
      </c>
      <c r="F596" s="320"/>
      <c r="G596" s="337">
        <f t="shared" si="74"/>
        <v>0</v>
      </c>
      <c r="H596" s="297"/>
    </row>
    <row r="597" spans="1:8" s="281" customFormat="1">
      <c r="A597" s="281" t="s">
        <v>54</v>
      </c>
      <c r="B597" s="156">
        <f t="shared" si="75"/>
        <v>15.259999999999994</v>
      </c>
      <c r="C597" s="349" t="s">
        <v>725</v>
      </c>
      <c r="D597" s="320">
        <v>2</v>
      </c>
      <c r="E597" s="335" t="s">
        <v>143</v>
      </c>
      <c r="F597" s="320"/>
      <c r="G597" s="337">
        <f t="shared" si="74"/>
        <v>0</v>
      </c>
      <c r="H597" s="297"/>
    </row>
    <row r="598" spans="1:8" s="281" customFormat="1">
      <c r="A598" s="281" t="s">
        <v>54</v>
      </c>
      <c r="B598" s="156">
        <f t="shared" si="75"/>
        <v>15.269999999999994</v>
      </c>
      <c r="C598" s="349" t="s">
        <v>703</v>
      </c>
      <c r="D598" s="320">
        <v>2</v>
      </c>
      <c r="E598" s="335" t="s">
        <v>143</v>
      </c>
      <c r="F598" s="320"/>
      <c r="G598" s="337">
        <f t="shared" si="74"/>
        <v>0</v>
      </c>
      <c r="H598" s="297"/>
    </row>
    <row r="599" spans="1:8" s="281" customFormat="1">
      <c r="A599" s="281" t="s">
        <v>54</v>
      </c>
      <c r="B599" s="156">
        <f t="shared" si="75"/>
        <v>15.279999999999994</v>
      </c>
      <c r="C599" s="349" t="s">
        <v>704</v>
      </c>
      <c r="D599" s="320">
        <v>3</v>
      </c>
      <c r="E599" s="335" t="s">
        <v>143</v>
      </c>
      <c r="F599" s="320"/>
      <c r="G599" s="337">
        <f t="shared" si="74"/>
        <v>0</v>
      </c>
      <c r="H599" s="297"/>
    </row>
    <row r="600" spans="1:8" s="281" customFormat="1">
      <c r="A600" s="281" t="s">
        <v>54</v>
      </c>
      <c r="B600" s="156">
        <f t="shared" si="75"/>
        <v>15.289999999999994</v>
      </c>
      <c r="C600" s="349" t="s">
        <v>705</v>
      </c>
      <c r="D600" s="320">
        <v>2</v>
      </c>
      <c r="E600" s="335" t="s">
        <v>143</v>
      </c>
      <c r="F600" s="320"/>
      <c r="G600" s="337">
        <f t="shared" si="74"/>
        <v>0</v>
      </c>
      <c r="H600" s="297"/>
    </row>
    <row r="601" spans="1:8" s="281" customFormat="1">
      <c r="A601" s="281" t="s">
        <v>54</v>
      </c>
      <c r="B601" s="156">
        <f t="shared" si="75"/>
        <v>15.299999999999994</v>
      </c>
      <c r="C601" s="349" t="s">
        <v>726</v>
      </c>
      <c r="D601" s="320">
        <v>2</v>
      </c>
      <c r="E601" s="335" t="s">
        <v>143</v>
      </c>
      <c r="F601" s="320"/>
      <c r="G601" s="337">
        <f t="shared" si="74"/>
        <v>0</v>
      </c>
      <c r="H601" s="297"/>
    </row>
    <row r="602" spans="1:8" s="281" customFormat="1">
      <c r="A602" s="281" t="s">
        <v>54</v>
      </c>
      <c r="B602" s="156">
        <f t="shared" si="75"/>
        <v>15.309999999999993</v>
      </c>
      <c r="C602" s="346" t="s">
        <v>683</v>
      </c>
      <c r="D602" s="320">
        <v>2</v>
      </c>
      <c r="E602" s="335" t="s">
        <v>143</v>
      </c>
      <c r="F602" s="320"/>
      <c r="G602" s="337">
        <f t="shared" si="74"/>
        <v>0</v>
      </c>
      <c r="H602" s="297"/>
    </row>
    <row r="603" spans="1:8" s="281" customFormat="1">
      <c r="A603" s="281" t="s">
        <v>54</v>
      </c>
      <c r="B603" s="156">
        <f t="shared" si="75"/>
        <v>15.319999999999993</v>
      </c>
      <c r="C603" s="346" t="s">
        <v>684</v>
      </c>
      <c r="D603" s="320">
        <v>1</v>
      </c>
      <c r="E603" s="335" t="s">
        <v>143</v>
      </c>
      <c r="F603" s="320"/>
      <c r="G603" s="337">
        <f t="shared" si="74"/>
        <v>0</v>
      </c>
      <c r="H603" s="297"/>
    </row>
    <row r="604" spans="1:8" s="281" customFormat="1">
      <c r="A604" s="281" t="s">
        <v>54</v>
      </c>
      <c r="B604" s="156">
        <f t="shared" si="75"/>
        <v>15.329999999999993</v>
      </c>
      <c r="C604" s="346" t="s">
        <v>685</v>
      </c>
      <c r="D604" s="320">
        <v>4</v>
      </c>
      <c r="E604" s="335" t="s">
        <v>143</v>
      </c>
      <c r="F604" s="320"/>
      <c r="G604" s="337">
        <f t="shared" si="74"/>
        <v>0</v>
      </c>
      <c r="H604" s="297"/>
    </row>
    <row r="605" spans="1:8" s="281" customFormat="1">
      <c r="A605" s="281" t="s">
        <v>54</v>
      </c>
      <c r="B605" s="156">
        <f t="shared" si="75"/>
        <v>15.339999999999993</v>
      </c>
      <c r="C605" s="346" t="s">
        <v>686</v>
      </c>
      <c r="D605" s="320">
        <v>3</v>
      </c>
      <c r="E605" s="335" t="s">
        <v>143</v>
      </c>
      <c r="F605" s="320"/>
      <c r="G605" s="337">
        <f t="shared" si="74"/>
        <v>0</v>
      </c>
      <c r="H605" s="297"/>
    </row>
    <row r="606" spans="1:8" s="281" customFormat="1">
      <c r="A606" s="281" t="s">
        <v>54</v>
      </c>
      <c r="B606" s="156">
        <f t="shared" si="75"/>
        <v>15.349999999999993</v>
      </c>
      <c r="C606" s="346" t="s">
        <v>687</v>
      </c>
      <c r="D606" s="320">
        <v>2</v>
      </c>
      <c r="E606" s="335" t="s">
        <v>143</v>
      </c>
      <c r="F606" s="320"/>
      <c r="G606" s="337">
        <f t="shared" si="74"/>
        <v>0</v>
      </c>
      <c r="H606" s="297"/>
    </row>
    <row r="607" spans="1:8" s="281" customFormat="1">
      <c r="A607" s="281" t="s">
        <v>54</v>
      </c>
      <c r="B607" s="156">
        <f t="shared" si="75"/>
        <v>15.359999999999992</v>
      </c>
      <c r="C607" s="346" t="s">
        <v>688</v>
      </c>
      <c r="D607" s="320">
        <v>1</v>
      </c>
      <c r="E607" s="335" t="s">
        <v>143</v>
      </c>
      <c r="F607" s="320"/>
      <c r="G607" s="337">
        <f t="shared" si="74"/>
        <v>0</v>
      </c>
      <c r="H607" s="297"/>
    </row>
    <row r="608" spans="1:8" s="281" customFormat="1">
      <c r="A608" s="281" t="s">
        <v>54</v>
      </c>
      <c r="B608" s="156">
        <f t="shared" si="75"/>
        <v>15.369999999999992</v>
      </c>
      <c r="C608" s="346" t="s">
        <v>689</v>
      </c>
      <c r="D608" s="320">
        <v>4</v>
      </c>
      <c r="E608" s="335" t="s">
        <v>143</v>
      </c>
      <c r="F608" s="350"/>
      <c r="G608" s="337">
        <f t="shared" si="74"/>
        <v>0</v>
      </c>
      <c r="H608" s="297"/>
    </row>
    <row r="609" spans="1:8" s="281" customFormat="1">
      <c r="A609" s="281" t="s">
        <v>54</v>
      </c>
      <c r="B609" s="156">
        <f t="shared" si="75"/>
        <v>15.379999999999992</v>
      </c>
      <c r="C609" s="346" t="s">
        <v>690</v>
      </c>
      <c r="D609" s="320">
        <v>3</v>
      </c>
      <c r="E609" s="335" t="s">
        <v>143</v>
      </c>
      <c r="F609" s="320"/>
      <c r="G609" s="337">
        <f t="shared" si="74"/>
        <v>0</v>
      </c>
      <c r="H609" s="297"/>
    </row>
    <row r="610" spans="1:8" s="281" customFormat="1">
      <c r="A610" s="281" t="s">
        <v>54</v>
      </c>
      <c r="B610" s="319"/>
      <c r="C610" s="298"/>
      <c r="D610" s="320"/>
      <c r="E610" s="321"/>
      <c r="F610" s="320"/>
      <c r="G610" s="337">
        <f t="shared" si="74"/>
        <v>0</v>
      </c>
      <c r="H610" s="297">
        <f>SUM(G570:G610)</f>
        <v>0</v>
      </c>
    </row>
    <row r="611" spans="1:8" s="281" customFormat="1">
      <c r="A611" s="281" t="s">
        <v>54</v>
      </c>
      <c r="B611" s="169"/>
      <c r="C611" s="328" t="s">
        <v>655</v>
      </c>
      <c r="D611" s="320"/>
      <c r="E611" s="321"/>
      <c r="F611" s="320"/>
      <c r="G611" s="337">
        <f t="shared" si="74"/>
        <v>0</v>
      </c>
      <c r="H611" s="297"/>
    </row>
    <row r="612" spans="1:8" s="281" customFormat="1">
      <c r="A612" s="281" t="s">
        <v>54</v>
      </c>
      <c r="B612" s="169"/>
      <c r="C612" s="348"/>
      <c r="D612" s="320"/>
      <c r="E612" s="321"/>
      <c r="F612" s="320"/>
      <c r="G612" s="337"/>
      <c r="H612" s="297"/>
    </row>
    <row r="613" spans="1:8" s="281" customFormat="1">
      <c r="A613" s="281" t="s">
        <v>54</v>
      </c>
      <c r="B613" s="169">
        <v>16</v>
      </c>
      <c r="C613" s="328" t="s">
        <v>656</v>
      </c>
      <c r="D613" s="320"/>
      <c r="E613" s="321"/>
      <c r="F613" s="320"/>
      <c r="G613" s="337">
        <f t="shared" si="74"/>
        <v>0</v>
      </c>
      <c r="H613" s="297"/>
    </row>
    <row r="614" spans="1:8" s="281" customFormat="1" ht="56.25">
      <c r="A614" s="281" t="s">
        <v>54</v>
      </c>
      <c r="B614" s="156">
        <f t="shared" ref="B614:B623" si="76">+B613+0.01</f>
        <v>16.010000000000002</v>
      </c>
      <c r="C614" s="331" t="s">
        <v>727</v>
      </c>
      <c r="D614" s="320">
        <f>5.23</f>
        <v>5.23</v>
      </c>
      <c r="E614" s="335" t="s">
        <v>65</v>
      </c>
      <c r="F614" s="320"/>
      <c r="G614" s="337">
        <f t="shared" si="74"/>
        <v>0</v>
      </c>
      <c r="H614" s="297"/>
    </row>
    <row r="615" spans="1:8" s="281" customFormat="1" ht="56.25">
      <c r="A615" s="281" t="s">
        <v>54</v>
      </c>
      <c r="B615" s="156">
        <f t="shared" si="76"/>
        <v>16.020000000000003</v>
      </c>
      <c r="C615" s="331" t="s">
        <v>728</v>
      </c>
      <c r="D615" s="320">
        <f>2.09+2.09</f>
        <v>4.18</v>
      </c>
      <c r="E615" s="335" t="s">
        <v>65</v>
      </c>
      <c r="F615" s="320"/>
      <c r="G615" s="337">
        <f t="shared" si="74"/>
        <v>0</v>
      </c>
      <c r="H615" s="297"/>
    </row>
    <row r="616" spans="1:8" s="281" customFormat="1" ht="56.25">
      <c r="A616" s="281" t="s">
        <v>54</v>
      </c>
      <c r="B616" s="156">
        <f t="shared" si="76"/>
        <v>16.030000000000005</v>
      </c>
      <c r="C616" s="331" t="s">
        <v>729</v>
      </c>
      <c r="D616" s="320">
        <f>1.9+1.9</f>
        <v>3.8</v>
      </c>
      <c r="E616" s="335" t="s">
        <v>65</v>
      </c>
      <c r="F616" s="320"/>
      <c r="G616" s="337">
        <f t="shared" si="74"/>
        <v>0</v>
      </c>
      <c r="H616" s="297"/>
    </row>
    <row r="617" spans="1:8" s="281" customFormat="1" ht="56.25">
      <c r="A617" s="281" t="s">
        <v>54</v>
      </c>
      <c r="B617" s="156">
        <f t="shared" si="76"/>
        <v>16.040000000000006</v>
      </c>
      <c r="C617" s="331" t="s">
        <v>730</v>
      </c>
      <c r="D617" s="320">
        <f>0.96+0.96+4.15+1.49</f>
        <v>7.5600000000000005</v>
      </c>
      <c r="E617" s="335" t="s">
        <v>65</v>
      </c>
      <c r="F617" s="320"/>
      <c r="G617" s="337">
        <f t="shared" si="74"/>
        <v>0</v>
      </c>
      <c r="H617" s="297"/>
    </row>
    <row r="618" spans="1:8" s="281" customFormat="1" ht="56.25">
      <c r="A618" s="281" t="s">
        <v>54</v>
      </c>
      <c r="B618" s="156">
        <f t="shared" si="76"/>
        <v>16.050000000000008</v>
      </c>
      <c r="C618" s="331" t="s">
        <v>731</v>
      </c>
      <c r="D618" s="320">
        <f>1.03</f>
        <v>1.03</v>
      </c>
      <c r="E618" s="335" t="s">
        <v>65</v>
      </c>
      <c r="F618" s="320"/>
      <c r="G618" s="337">
        <f t="shared" si="74"/>
        <v>0</v>
      </c>
      <c r="H618" s="297"/>
    </row>
    <row r="619" spans="1:8" s="281" customFormat="1" ht="56.25">
      <c r="A619" s="281" t="s">
        <v>54</v>
      </c>
      <c r="B619" s="156">
        <f t="shared" si="76"/>
        <v>16.060000000000009</v>
      </c>
      <c r="C619" s="331" t="s">
        <v>732</v>
      </c>
      <c r="D619" s="320">
        <f>3.92+8.15+4.18</f>
        <v>16.25</v>
      </c>
      <c r="E619" s="335" t="s">
        <v>65</v>
      </c>
      <c r="F619" s="320"/>
      <c r="G619" s="337">
        <f t="shared" si="74"/>
        <v>0</v>
      </c>
      <c r="H619" s="297"/>
    </row>
    <row r="620" spans="1:8" s="281" customFormat="1" ht="37.5">
      <c r="A620" s="281" t="s">
        <v>54</v>
      </c>
      <c r="B620" s="156">
        <f t="shared" si="76"/>
        <v>16.070000000000011</v>
      </c>
      <c r="C620" s="331" t="s">
        <v>708</v>
      </c>
      <c r="D620" s="320">
        <v>10</v>
      </c>
      <c r="E620" s="335" t="s">
        <v>143</v>
      </c>
      <c r="F620" s="320"/>
      <c r="G620" s="337">
        <f t="shared" si="74"/>
        <v>0</v>
      </c>
      <c r="H620" s="297"/>
    </row>
    <row r="621" spans="1:8" s="281" customFormat="1" ht="37.5">
      <c r="A621" s="281" t="s">
        <v>54</v>
      </c>
      <c r="B621" s="156">
        <f t="shared" si="76"/>
        <v>16.080000000000013</v>
      </c>
      <c r="C621" s="331" t="s">
        <v>709</v>
      </c>
      <c r="D621" s="320">
        <v>1</v>
      </c>
      <c r="E621" s="335" t="s">
        <v>143</v>
      </c>
      <c r="F621" s="320"/>
      <c r="G621" s="337">
        <f t="shared" si="74"/>
        <v>0</v>
      </c>
      <c r="H621" s="297"/>
    </row>
    <row r="622" spans="1:8" s="281" customFormat="1" ht="37.5">
      <c r="A622" s="281" t="s">
        <v>54</v>
      </c>
      <c r="B622" s="156">
        <f t="shared" si="76"/>
        <v>16.090000000000014</v>
      </c>
      <c r="C622" s="331" t="s">
        <v>710</v>
      </c>
      <c r="D622" s="320">
        <v>3</v>
      </c>
      <c r="E622" s="335" t="s">
        <v>143</v>
      </c>
      <c r="F622" s="320"/>
      <c r="G622" s="337">
        <f t="shared" si="74"/>
        <v>0</v>
      </c>
      <c r="H622" s="297"/>
    </row>
    <row r="623" spans="1:8" s="281" customFormat="1" ht="37.5">
      <c r="A623" s="281" t="s">
        <v>54</v>
      </c>
      <c r="B623" s="156">
        <f t="shared" si="76"/>
        <v>16.100000000000016</v>
      </c>
      <c r="C623" s="331" t="s">
        <v>711</v>
      </c>
      <c r="D623" s="320">
        <v>8</v>
      </c>
      <c r="E623" s="335" t="s">
        <v>143</v>
      </c>
      <c r="F623" s="320"/>
      <c r="G623" s="337">
        <f t="shared" si="74"/>
        <v>0</v>
      </c>
      <c r="H623" s="297"/>
    </row>
    <row r="624" spans="1:8" s="281" customFormat="1" ht="56.25">
      <c r="A624" s="281" t="s">
        <v>54</v>
      </c>
      <c r="B624" s="347"/>
      <c r="C624" s="328" t="s">
        <v>699</v>
      </c>
      <c r="D624" s="320"/>
      <c r="E624" s="321"/>
      <c r="F624" s="320"/>
      <c r="G624" s="337">
        <f t="shared" si="74"/>
        <v>0</v>
      </c>
      <c r="H624" s="297"/>
    </row>
    <row r="625" spans="1:8" s="281" customFormat="1">
      <c r="A625" s="281" t="s">
        <v>54</v>
      </c>
      <c r="B625" s="156">
        <f>+B623+0.01</f>
        <v>16.110000000000017</v>
      </c>
      <c r="C625" s="331" t="s">
        <v>712</v>
      </c>
      <c r="D625" s="320">
        <v>1</v>
      </c>
      <c r="E625" s="335" t="s">
        <v>143</v>
      </c>
      <c r="F625" s="320"/>
      <c r="G625" s="337">
        <f t="shared" si="74"/>
        <v>0</v>
      </c>
      <c r="H625" s="297"/>
    </row>
    <row r="626" spans="1:8" s="281" customFormat="1">
      <c r="A626" s="281" t="s">
        <v>54</v>
      </c>
      <c r="B626" s="156">
        <f t="shared" ref="B626:B652" si="77">+B625+0.01</f>
        <v>16.120000000000019</v>
      </c>
      <c r="C626" s="331" t="s">
        <v>713</v>
      </c>
      <c r="D626" s="320">
        <v>2</v>
      </c>
      <c r="E626" s="335" t="s">
        <v>143</v>
      </c>
      <c r="F626" s="320"/>
      <c r="G626" s="337">
        <f t="shared" si="74"/>
        <v>0</v>
      </c>
      <c r="H626" s="297"/>
    </row>
    <row r="627" spans="1:8" s="281" customFormat="1">
      <c r="A627" s="281" t="s">
        <v>54</v>
      </c>
      <c r="B627" s="156">
        <f t="shared" si="77"/>
        <v>16.13000000000002</v>
      </c>
      <c r="C627" s="331" t="s">
        <v>714</v>
      </c>
      <c r="D627" s="320">
        <v>1</v>
      </c>
      <c r="E627" s="335" t="s">
        <v>143</v>
      </c>
      <c r="F627" s="320"/>
      <c r="G627" s="337">
        <f t="shared" si="74"/>
        <v>0</v>
      </c>
      <c r="H627" s="297"/>
    </row>
    <row r="628" spans="1:8" s="281" customFormat="1">
      <c r="A628" s="281" t="s">
        <v>54</v>
      </c>
      <c r="B628" s="156">
        <f t="shared" si="77"/>
        <v>16.140000000000022</v>
      </c>
      <c r="C628" s="331" t="s">
        <v>715</v>
      </c>
      <c r="D628" s="320">
        <v>1</v>
      </c>
      <c r="E628" s="335" t="s">
        <v>143</v>
      </c>
      <c r="F628" s="320"/>
      <c r="G628" s="337">
        <f t="shared" si="74"/>
        <v>0</v>
      </c>
      <c r="H628" s="297"/>
    </row>
    <row r="629" spans="1:8" s="281" customFormat="1">
      <c r="A629" s="281" t="s">
        <v>54</v>
      </c>
      <c r="B629" s="156">
        <f t="shared" si="77"/>
        <v>16.150000000000023</v>
      </c>
      <c r="C629" s="349" t="s">
        <v>716</v>
      </c>
      <c r="D629" s="320">
        <v>2</v>
      </c>
      <c r="E629" s="335" t="s">
        <v>143</v>
      </c>
      <c r="F629" s="320"/>
      <c r="G629" s="337">
        <f t="shared" si="74"/>
        <v>0</v>
      </c>
      <c r="H629" s="297"/>
    </row>
    <row r="630" spans="1:8" s="281" customFormat="1">
      <c r="A630" s="281" t="s">
        <v>54</v>
      </c>
      <c r="B630" s="156">
        <f t="shared" si="77"/>
        <v>16.160000000000025</v>
      </c>
      <c r="C630" s="349" t="s">
        <v>717</v>
      </c>
      <c r="D630" s="320">
        <v>2</v>
      </c>
      <c r="E630" s="335" t="s">
        <v>143</v>
      </c>
      <c r="F630" s="320"/>
      <c r="G630" s="337">
        <f t="shared" si="74"/>
        <v>0</v>
      </c>
      <c r="H630" s="297"/>
    </row>
    <row r="631" spans="1:8" s="281" customFormat="1">
      <c r="A631" s="281" t="s">
        <v>54</v>
      </c>
      <c r="B631" s="156">
        <f t="shared" si="77"/>
        <v>16.170000000000027</v>
      </c>
      <c r="C631" s="349" t="s">
        <v>718</v>
      </c>
      <c r="D631" s="320">
        <v>2</v>
      </c>
      <c r="E631" s="335" t="s">
        <v>143</v>
      </c>
      <c r="F631" s="320"/>
      <c r="G631" s="337">
        <f t="shared" si="74"/>
        <v>0</v>
      </c>
      <c r="H631" s="297"/>
    </row>
    <row r="632" spans="1:8" s="281" customFormat="1">
      <c r="A632" s="281" t="s">
        <v>54</v>
      </c>
      <c r="B632" s="156">
        <f t="shared" si="77"/>
        <v>16.180000000000028</v>
      </c>
      <c r="C632" s="349" t="s">
        <v>719</v>
      </c>
      <c r="D632" s="320">
        <v>1</v>
      </c>
      <c r="E632" s="335" t="s">
        <v>143</v>
      </c>
      <c r="F632" s="320"/>
      <c r="G632" s="337">
        <f t="shared" si="74"/>
        <v>0</v>
      </c>
      <c r="H632" s="297"/>
    </row>
    <row r="633" spans="1:8" s="281" customFormat="1">
      <c r="A633" s="281" t="s">
        <v>54</v>
      </c>
      <c r="B633" s="156">
        <f t="shared" si="77"/>
        <v>16.19000000000003</v>
      </c>
      <c r="C633" s="349" t="s">
        <v>720</v>
      </c>
      <c r="D633" s="320">
        <v>6</v>
      </c>
      <c r="E633" s="335" t="s">
        <v>143</v>
      </c>
      <c r="F633" s="320"/>
      <c r="G633" s="337">
        <f t="shared" si="74"/>
        <v>0</v>
      </c>
      <c r="H633" s="297"/>
    </row>
    <row r="634" spans="1:8" s="281" customFormat="1">
      <c r="A634" s="281" t="s">
        <v>54</v>
      </c>
      <c r="B634" s="156">
        <f t="shared" si="77"/>
        <v>16.200000000000031</v>
      </c>
      <c r="C634" s="349" t="s">
        <v>721</v>
      </c>
      <c r="D634" s="320">
        <v>2</v>
      </c>
      <c r="E634" s="335" t="s">
        <v>143</v>
      </c>
      <c r="F634" s="320"/>
      <c r="G634" s="337">
        <f t="shared" si="74"/>
        <v>0</v>
      </c>
      <c r="H634" s="297"/>
    </row>
    <row r="635" spans="1:8" s="281" customFormat="1">
      <c r="A635" s="281" t="s">
        <v>54</v>
      </c>
      <c r="B635" s="156">
        <f t="shared" si="77"/>
        <v>16.210000000000033</v>
      </c>
      <c r="C635" s="349" t="s">
        <v>722</v>
      </c>
      <c r="D635" s="320">
        <v>4</v>
      </c>
      <c r="E635" s="335" t="s">
        <v>143</v>
      </c>
      <c r="F635" s="320"/>
      <c r="G635" s="337">
        <f t="shared" si="74"/>
        <v>0</v>
      </c>
      <c r="H635" s="297"/>
    </row>
    <row r="636" spans="1:8" s="281" customFormat="1">
      <c r="A636" s="281" t="s">
        <v>54</v>
      </c>
      <c r="B636" s="156">
        <f t="shared" si="77"/>
        <v>16.220000000000034</v>
      </c>
      <c r="C636" s="349" t="s">
        <v>674</v>
      </c>
      <c r="D636" s="320">
        <v>2</v>
      </c>
      <c r="E636" s="335" t="s">
        <v>143</v>
      </c>
      <c r="F636" s="325"/>
      <c r="G636" s="337">
        <f t="shared" si="74"/>
        <v>0</v>
      </c>
      <c r="H636" s="297"/>
    </row>
    <row r="637" spans="1:8" s="281" customFormat="1">
      <c r="A637" s="281" t="s">
        <v>54</v>
      </c>
      <c r="B637" s="156">
        <f t="shared" si="77"/>
        <v>16.230000000000036</v>
      </c>
      <c r="C637" s="349" t="s">
        <v>702</v>
      </c>
      <c r="D637" s="320">
        <v>2</v>
      </c>
      <c r="E637" s="335" t="s">
        <v>143</v>
      </c>
      <c r="F637" s="320"/>
      <c r="G637" s="337">
        <f t="shared" si="74"/>
        <v>0</v>
      </c>
      <c r="H637" s="297"/>
    </row>
    <row r="638" spans="1:8" s="281" customFormat="1">
      <c r="A638" s="281" t="s">
        <v>54</v>
      </c>
      <c r="B638" s="156">
        <f t="shared" si="77"/>
        <v>16.240000000000038</v>
      </c>
      <c r="C638" s="349" t="s">
        <v>723</v>
      </c>
      <c r="D638" s="320">
        <v>2</v>
      </c>
      <c r="E638" s="335" t="s">
        <v>143</v>
      </c>
      <c r="F638" s="320"/>
      <c r="G638" s="337">
        <f t="shared" si="74"/>
        <v>0</v>
      </c>
      <c r="H638" s="297"/>
    </row>
    <row r="639" spans="1:8" s="281" customFormat="1">
      <c r="A639" s="281" t="s">
        <v>54</v>
      </c>
      <c r="B639" s="156">
        <f t="shared" si="77"/>
        <v>16.250000000000039</v>
      </c>
      <c r="C639" s="349" t="s">
        <v>724</v>
      </c>
      <c r="D639" s="320">
        <v>1</v>
      </c>
      <c r="E639" s="335" t="s">
        <v>143</v>
      </c>
      <c r="F639" s="320"/>
      <c r="G639" s="337">
        <f t="shared" si="74"/>
        <v>0</v>
      </c>
      <c r="H639" s="297"/>
    </row>
    <row r="640" spans="1:8" s="281" customFormat="1">
      <c r="A640" s="281" t="s">
        <v>54</v>
      </c>
      <c r="B640" s="156">
        <f t="shared" si="77"/>
        <v>16.260000000000041</v>
      </c>
      <c r="C640" s="349" t="s">
        <v>725</v>
      </c>
      <c r="D640" s="320">
        <v>2</v>
      </c>
      <c r="E640" s="335" t="s">
        <v>143</v>
      </c>
      <c r="F640" s="320"/>
      <c r="G640" s="337">
        <f t="shared" si="74"/>
        <v>0</v>
      </c>
      <c r="H640" s="297"/>
    </row>
    <row r="641" spans="1:8" s="281" customFormat="1">
      <c r="A641" s="281" t="s">
        <v>54</v>
      </c>
      <c r="B641" s="156">
        <f t="shared" si="77"/>
        <v>16.270000000000042</v>
      </c>
      <c r="C641" s="349" t="s">
        <v>703</v>
      </c>
      <c r="D641" s="320">
        <v>2</v>
      </c>
      <c r="E641" s="335" t="s">
        <v>143</v>
      </c>
      <c r="F641" s="320"/>
      <c r="G641" s="337">
        <f t="shared" si="74"/>
        <v>0</v>
      </c>
      <c r="H641" s="297"/>
    </row>
    <row r="642" spans="1:8" s="281" customFormat="1">
      <c r="A642" s="281" t="s">
        <v>54</v>
      </c>
      <c r="B642" s="156">
        <f t="shared" si="77"/>
        <v>16.280000000000044</v>
      </c>
      <c r="C642" s="349" t="s">
        <v>704</v>
      </c>
      <c r="D642" s="320">
        <v>3</v>
      </c>
      <c r="E642" s="335" t="s">
        <v>143</v>
      </c>
      <c r="F642" s="320"/>
      <c r="G642" s="337">
        <f t="shared" si="74"/>
        <v>0</v>
      </c>
      <c r="H642" s="297"/>
    </row>
    <row r="643" spans="1:8" s="281" customFormat="1">
      <c r="A643" s="281" t="s">
        <v>54</v>
      </c>
      <c r="B643" s="156">
        <f t="shared" si="77"/>
        <v>16.290000000000045</v>
      </c>
      <c r="C643" s="349" t="s">
        <v>705</v>
      </c>
      <c r="D643" s="320">
        <v>2</v>
      </c>
      <c r="E643" s="335" t="s">
        <v>143</v>
      </c>
      <c r="F643" s="320"/>
      <c r="G643" s="337">
        <f t="shared" si="74"/>
        <v>0</v>
      </c>
      <c r="H643" s="297"/>
    </row>
    <row r="644" spans="1:8" s="281" customFormat="1">
      <c r="A644" s="281" t="s">
        <v>54</v>
      </c>
      <c r="B644" s="156">
        <f t="shared" si="77"/>
        <v>16.300000000000047</v>
      </c>
      <c r="C644" s="349" t="s">
        <v>726</v>
      </c>
      <c r="D644" s="320">
        <v>2</v>
      </c>
      <c r="E644" s="335" t="s">
        <v>143</v>
      </c>
      <c r="F644" s="320"/>
      <c r="G644" s="337">
        <f t="shared" si="74"/>
        <v>0</v>
      </c>
      <c r="H644" s="297"/>
    </row>
    <row r="645" spans="1:8" s="281" customFormat="1">
      <c r="A645" s="281" t="s">
        <v>54</v>
      </c>
      <c r="B645" s="156">
        <f t="shared" si="77"/>
        <v>16.310000000000048</v>
      </c>
      <c r="C645" s="346" t="s">
        <v>683</v>
      </c>
      <c r="D645" s="320">
        <v>2</v>
      </c>
      <c r="E645" s="335" t="s">
        <v>143</v>
      </c>
      <c r="F645" s="320"/>
      <c r="G645" s="337">
        <f t="shared" si="74"/>
        <v>0</v>
      </c>
      <c r="H645" s="297"/>
    </row>
    <row r="646" spans="1:8" s="281" customFormat="1">
      <c r="A646" s="281" t="s">
        <v>54</v>
      </c>
      <c r="B646" s="156">
        <f t="shared" si="77"/>
        <v>16.32000000000005</v>
      </c>
      <c r="C646" s="346" t="s">
        <v>684</v>
      </c>
      <c r="D646" s="320">
        <v>1</v>
      </c>
      <c r="E646" s="335" t="s">
        <v>143</v>
      </c>
      <c r="F646" s="320"/>
      <c r="G646" s="337">
        <f t="shared" ref="G646:G696" si="78">+ROUND(D646*F646,2)</f>
        <v>0</v>
      </c>
      <c r="H646" s="297"/>
    </row>
    <row r="647" spans="1:8" s="281" customFormat="1">
      <c r="A647" s="281" t="s">
        <v>54</v>
      </c>
      <c r="B647" s="156">
        <f t="shared" si="77"/>
        <v>16.330000000000052</v>
      </c>
      <c r="C647" s="346" t="s">
        <v>685</v>
      </c>
      <c r="D647" s="320">
        <v>4</v>
      </c>
      <c r="E647" s="335" t="s">
        <v>143</v>
      </c>
      <c r="F647" s="320"/>
      <c r="G647" s="337">
        <f t="shared" si="78"/>
        <v>0</v>
      </c>
      <c r="H647" s="297"/>
    </row>
    <row r="648" spans="1:8" s="281" customFormat="1">
      <c r="A648" s="281" t="s">
        <v>54</v>
      </c>
      <c r="B648" s="156">
        <f t="shared" si="77"/>
        <v>16.340000000000053</v>
      </c>
      <c r="C648" s="346" t="s">
        <v>686</v>
      </c>
      <c r="D648" s="320">
        <v>3</v>
      </c>
      <c r="E648" s="335" t="s">
        <v>143</v>
      </c>
      <c r="F648" s="320"/>
      <c r="G648" s="337">
        <f t="shared" si="78"/>
        <v>0</v>
      </c>
      <c r="H648" s="297"/>
    </row>
    <row r="649" spans="1:8" s="281" customFormat="1">
      <c r="A649" s="281" t="s">
        <v>54</v>
      </c>
      <c r="B649" s="156">
        <f t="shared" si="77"/>
        <v>16.350000000000055</v>
      </c>
      <c r="C649" s="346" t="s">
        <v>687</v>
      </c>
      <c r="D649" s="320">
        <v>2</v>
      </c>
      <c r="E649" s="335" t="s">
        <v>143</v>
      </c>
      <c r="F649" s="320"/>
      <c r="G649" s="337">
        <f t="shared" si="78"/>
        <v>0</v>
      </c>
      <c r="H649" s="297"/>
    </row>
    <row r="650" spans="1:8" s="281" customFormat="1">
      <c r="A650" s="281" t="s">
        <v>54</v>
      </c>
      <c r="B650" s="156">
        <f t="shared" si="77"/>
        <v>16.360000000000056</v>
      </c>
      <c r="C650" s="346" t="s">
        <v>688</v>
      </c>
      <c r="D650" s="320">
        <v>1</v>
      </c>
      <c r="E650" s="335" t="s">
        <v>143</v>
      </c>
      <c r="F650" s="320"/>
      <c r="G650" s="337">
        <f t="shared" si="78"/>
        <v>0</v>
      </c>
      <c r="H650" s="297"/>
    </row>
    <row r="651" spans="1:8" s="281" customFormat="1">
      <c r="A651" s="281" t="s">
        <v>54</v>
      </c>
      <c r="B651" s="156">
        <f t="shared" si="77"/>
        <v>16.370000000000058</v>
      </c>
      <c r="C651" s="346" t="s">
        <v>689</v>
      </c>
      <c r="D651" s="320">
        <v>4</v>
      </c>
      <c r="E651" s="335" t="s">
        <v>143</v>
      </c>
      <c r="F651" s="350"/>
      <c r="G651" s="337">
        <f t="shared" si="78"/>
        <v>0</v>
      </c>
      <c r="H651" s="297"/>
    </row>
    <row r="652" spans="1:8" s="281" customFormat="1">
      <c r="A652" s="281" t="s">
        <v>54</v>
      </c>
      <c r="B652" s="156">
        <f t="shared" si="77"/>
        <v>16.380000000000059</v>
      </c>
      <c r="C652" s="346" t="s">
        <v>690</v>
      </c>
      <c r="D652" s="320">
        <v>3</v>
      </c>
      <c r="E652" s="335" t="s">
        <v>143</v>
      </c>
      <c r="F652" s="320"/>
      <c r="G652" s="337">
        <f t="shared" si="78"/>
        <v>0</v>
      </c>
      <c r="H652" s="297"/>
    </row>
    <row r="653" spans="1:8" s="281" customFormat="1">
      <c r="A653" s="281" t="s">
        <v>54</v>
      </c>
      <c r="B653" s="168"/>
      <c r="C653" s="346"/>
      <c r="D653" s="320"/>
      <c r="E653" s="333"/>
      <c r="F653" s="320"/>
      <c r="G653" s="337"/>
      <c r="H653" s="297">
        <f>SUM(G613:G653)</f>
        <v>0</v>
      </c>
    </row>
    <row r="654" spans="1:8" s="281" customFormat="1">
      <c r="A654" s="281" t="s">
        <v>54</v>
      </c>
      <c r="B654" s="169">
        <v>17</v>
      </c>
      <c r="C654" s="328" t="s">
        <v>657</v>
      </c>
      <c r="D654" s="320"/>
      <c r="E654" s="321"/>
      <c r="F654" s="320"/>
      <c r="G654" s="337">
        <f t="shared" si="78"/>
        <v>0</v>
      </c>
      <c r="H654" s="297"/>
    </row>
    <row r="655" spans="1:8" s="281" customFormat="1" ht="56.25">
      <c r="A655" s="281" t="s">
        <v>54</v>
      </c>
      <c r="B655" s="156">
        <f t="shared" ref="B655:B664" si="79">+B654+0.01</f>
        <v>17.010000000000002</v>
      </c>
      <c r="C655" s="331" t="s">
        <v>727</v>
      </c>
      <c r="D655" s="320">
        <f>5.23</f>
        <v>5.23</v>
      </c>
      <c r="E655" s="335" t="s">
        <v>65</v>
      </c>
      <c r="F655" s="320"/>
      <c r="G655" s="337">
        <f t="shared" si="78"/>
        <v>0</v>
      </c>
      <c r="H655" s="297"/>
    </row>
    <row r="656" spans="1:8" s="281" customFormat="1" ht="56.25">
      <c r="A656" s="281" t="s">
        <v>54</v>
      </c>
      <c r="B656" s="156">
        <f t="shared" si="79"/>
        <v>17.020000000000003</v>
      </c>
      <c r="C656" s="331" t="s">
        <v>728</v>
      </c>
      <c r="D656" s="320">
        <f>2.09+2.09</f>
        <v>4.18</v>
      </c>
      <c r="E656" s="335" t="s">
        <v>65</v>
      </c>
      <c r="F656" s="320"/>
      <c r="G656" s="337">
        <f t="shared" si="78"/>
        <v>0</v>
      </c>
      <c r="H656" s="297"/>
    </row>
    <row r="657" spans="1:8" s="281" customFormat="1" ht="56.25">
      <c r="A657" s="281" t="s">
        <v>54</v>
      </c>
      <c r="B657" s="156">
        <f t="shared" si="79"/>
        <v>17.030000000000005</v>
      </c>
      <c r="C657" s="331" t="s">
        <v>729</v>
      </c>
      <c r="D657" s="320">
        <f>1.9+1.9</f>
        <v>3.8</v>
      </c>
      <c r="E657" s="335" t="s">
        <v>65</v>
      </c>
      <c r="F657" s="320"/>
      <c r="G657" s="337">
        <f t="shared" si="78"/>
        <v>0</v>
      </c>
      <c r="H657" s="297"/>
    </row>
    <row r="658" spans="1:8" s="281" customFormat="1" ht="56.25">
      <c r="A658" s="281" t="s">
        <v>54</v>
      </c>
      <c r="B658" s="156">
        <f t="shared" si="79"/>
        <v>17.040000000000006</v>
      </c>
      <c r="C658" s="331" t="s">
        <v>730</v>
      </c>
      <c r="D658" s="320">
        <f>0.96+0.96+4.15+1.49</f>
        <v>7.5600000000000005</v>
      </c>
      <c r="E658" s="335" t="s">
        <v>65</v>
      </c>
      <c r="F658" s="320"/>
      <c r="G658" s="337">
        <f t="shared" si="78"/>
        <v>0</v>
      </c>
      <c r="H658" s="297"/>
    </row>
    <row r="659" spans="1:8" s="281" customFormat="1" ht="56.25">
      <c r="A659" s="281" t="s">
        <v>54</v>
      </c>
      <c r="B659" s="156">
        <f t="shared" si="79"/>
        <v>17.050000000000008</v>
      </c>
      <c r="C659" s="331" t="s">
        <v>731</v>
      </c>
      <c r="D659" s="320">
        <f>1.03</f>
        <v>1.03</v>
      </c>
      <c r="E659" s="335" t="s">
        <v>65</v>
      </c>
      <c r="F659" s="320"/>
      <c r="G659" s="337">
        <f t="shared" si="78"/>
        <v>0</v>
      </c>
      <c r="H659" s="297"/>
    </row>
    <row r="660" spans="1:8" s="281" customFormat="1" ht="56.25">
      <c r="A660" s="281" t="s">
        <v>54</v>
      </c>
      <c r="B660" s="156">
        <f t="shared" si="79"/>
        <v>17.060000000000009</v>
      </c>
      <c r="C660" s="331" t="s">
        <v>732</v>
      </c>
      <c r="D660" s="320">
        <f>3.92+8.15+4.18</f>
        <v>16.25</v>
      </c>
      <c r="E660" s="335" t="s">
        <v>65</v>
      </c>
      <c r="F660" s="320"/>
      <c r="G660" s="337">
        <f t="shared" si="78"/>
        <v>0</v>
      </c>
      <c r="H660" s="297"/>
    </row>
    <row r="661" spans="1:8" s="281" customFormat="1" ht="37.5">
      <c r="A661" s="281" t="s">
        <v>54</v>
      </c>
      <c r="B661" s="156">
        <f t="shared" si="79"/>
        <v>17.070000000000011</v>
      </c>
      <c r="C661" s="331" t="s">
        <v>708</v>
      </c>
      <c r="D661" s="320">
        <v>10</v>
      </c>
      <c r="E661" s="335" t="s">
        <v>143</v>
      </c>
      <c r="F661" s="320"/>
      <c r="G661" s="337">
        <f t="shared" si="78"/>
        <v>0</v>
      </c>
      <c r="H661" s="297"/>
    </row>
    <row r="662" spans="1:8" s="281" customFormat="1" ht="37.5">
      <c r="A662" s="281" t="s">
        <v>54</v>
      </c>
      <c r="B662" s="156">
        <f t="shared" si="79"/>
        <v>17.080000000000013</v>
      </c>
      <c r="C662" s="331" t="s">
        <v>709</v>
      </c>
      <c r="D662" s="320">
        <v>1</v>
      </c>
      <c r="E662" s="335" t="s">
        <v>143</v>
      </c>
      <c r="F662" s="320"/>
      <c r="G662" s="337">
        <f t="shared" si="78"/>
        <v>0</v>
      </c>
      <c r="H662" s="297"/>
    </row>
    <row r="663" spans="1:8" s="281" customFormat="1" ht="37.5">
      <c r="A663" s="281" t="s">
        <v>54</v>
      </c>
      <c r="B663" s="156">
        <f t="shared" si="79"/>
        <v>17.090000000000014</v>
      </c>
      <c r="C663" s="331" t="s">
        <v>710</v>
      </c>
      <c r="D663" s="320">
        <v>3</v>
      </c>
      <c r="E663" s="335" t="s">
        <v>143</v>
      </c>
      <c r="F663" s="320"/>
      <c r="G663" s="337">
        <f t="shared" si="78"/>
        <v>0</v>
      </c>
      <c r="H663" s="297"/>
    </row>
    <row r="664" spans="1:8" s="281" customFormat="1" ht="37.5">
      <c r="A664" s="281" t="s">
        <v>54</v>
      </c>
      <c r="B664" s="156">
        <f t="shared" si="79"/>
        <v>17.100000000000016</v>
      </c>
      <c r="C664" s="331" t="s">
        <v>711</v>
      </c>
      <c r="D664" s="320">
        <v>8</v>
      </c>
      <c r="E664" s="335" t="s">
        <v>143</v>
      </c>
      <c r="F664" s="320"/>
      <c r="G664" s="337">
        <f t="shared" si="78"/>
        <v>0</v>
      </c>
      <c r="H664" s="297"/>
    </row>
    <row r="665" spans="1:8" s="281" customFormat="1" ht="56.25">
      <c r="A665" s="281" t="s">
        <v>54</v>
      </c>
      <c r="B665" s="347"/>
      <c r="C665" s="328" t="s">
        <v>699</v>
      </c>
      <c r="D665" s="320"/>
      <c r="E665" s="321"/>
      <c r="F665" s="320"/>
      <c r="G665" s="337">
        <f t="shared" si="78"/>
        <v>0</v>
      </c>
      <c r="H665" s="297"/>
    </row>
    <row r="666" spans="1:8" s="281" customFormat="1">
      <c r="A666" s="281" t="s">
        <v>54</v>
      </c>
      <c r="B666" s="156">
        <f>+B664+0.01</f>
        <v>17.110000000000017</v>
      </c>
      <c r="C666" s="331" t="s">
        <v>712</v>
      </c>
      <c r="D666" s="320">
        <v>1</v>
      </c>
      <c r="E666" s="335" t="s">
        <v>143</v>
      </c>
      <c r="F666" s="320"/>
      <c r="G666" s="337">
        <f t="shared" si="78"/>
        <v>0</v>
      </c>
      <c r="H666" s="297"/>
    </row>
    <row r="667" spans="1:8" s="281" customFormat="1">
      <c r="A667" s="281" t="s">
        <v>54</v>
      </c>
      <c r="B667" s="156">
        <f t="shared" ref="B667:B693" si="80">+B666+0.01</f>
        <v>17.120000000000019</v>
      </c>
      <c r="C667" s="331" t="s">
        <v>713</v>
      </c>
      <c r="D667" s="320">
        <v>2</v>
      </c>
      <c r="E667" s="335" t="s">
        <v>143</v>
      </c>
      <c r="F667" s="320"/>
      <c r="G667" s="337">
        <f t="shared" si="78"/>
        <v>0</v>
      </c>
      <c r="H667" s="297"/>
    </row>
    <row r="668" spans="1:8" s="281" customFormat="1">
      <c r="A668" s="281" t="s">
        <v>54</v>
      </c>
      <c r="B668" s="156">
        <f t="shared" si="80"/>
        <v>17.13000000000002</v>
      </c>
      <c r="C668" s="331" t="s">
        <v>714</v>
      </c>
      <c r="D668" s="320">
        <v>1</v>
      </c>
      <c r="E668" s="335" t="s">
        <v>143</v>
      </c>
      <c r="F668" s="320"/>
      <c r="G668" s="337">
        <f t="shared" si="78"/>
        <v>0</v>
      </c>
      <c r="H668" s="297"/>
    </row>
    <row r="669" spans="1:8" s="281" customFormat="1">
      <c r="A669" s="281" t="s">
        <v>54</v>
      </c>
      <c r="B669" s="156">
        <f t="shared" si="80"/>
        <v>17.140000000000022</v>
      </c>
      <c r="C669" s="331" t="s">
        <v>715</v>
      </c>
      <c r="D669" s="320">
        <v>1</v>
      </c>
      <c r="E669" s="335" t="s">
        <v>143</v>
      </c>
      <c r="F669" s="320"/>
      <c r="G669" s="337">
        <f t="shared" si="78"/>
        <v>0</v>
      </c>
      <c r="H669" s="297"/>
    </row>
    <row r="670" spans="1:8" s="281" customFormat="1">
      <c r="A670" s="281" t="s">
        <v>54</v>
      </c>
      <c r="B670" s="156">
        <f t="shared" si="80"/>
        <v>17.150000000000023</v>
      </c>
      <c r="C670" s="349" t="s">
        <v>716</v>
      </c>
      <c r="D670" s="320">
        <v>2</v>
      </c>
      <c r="E670" s="335" t="s">
        <v>143</v>
      </c>
      <c r="F670" s="320"/>
      <c r="G670" s="337">
        <f t="shared" si="78"/>
        <v>0</v>
      </c>
      <c r="H670" s="297"/>
    </row>
    <row r="671" spans="1:8" s="281" customFormat="1">
      <c r="A671" s="281" t="s">
        <v>54</v>
      </c>
      <c r="B671" s="156">
        <f t="shared" si="80"/>
        <v>17.160000000000025</v>
      </c>
      <c r="C671" s="349" t="s">
        <v>717</v>
      </c>
      <c r="D671" s="320">
        <v>2</v>
      </c>
      <c r="E671" s="335" t="s">
        <v>143</v>
      </c>
      <c r="F671" s="320"/>
      <c r="G671" s="337">
        <f t="shared" si="78"/>
        <v>0</v>
      </c>
      <c r="H671" s="297"/>
    </row>
    <row r="672" spans="1:8" s="281" customFormat="1">
      <c r="A672" s="281" t="s">
        <v>54</v>
      </c>
      <c r="B672" s="156">
        <f t="shared" si="80"/>
        <v>17.170000000000027</v>
      </c>
      <c r="C672" s="349" t="s">
        <v>718</v>
      </c>
      <c r="D672" s="320">
        <v>2</v>
      </c>
      <c r="E672" s="335" t="s">
        <v>143</v>
      </c>
      <c r="F672" s="320"/>
      <c r="G672" s="337">
        <f t="shared" si="78"/>
        <v>0</v>
      </c>
      <c r="H672" s="297"/>
    </row>
    <row r="673" spans="1:8" s="281" customFormat="1">
      <c r="A673" s="281" t="s">
        <v>54</v>
      </c>
      <c r="B673" s="156">
        <f t="shared" si="80"/>
        <v>17.180000000000028</v>
      </c>
      <c r="C673" s="349" t="s">
        <v>719</v>
      </c>
      <c r="D673" s="320">
        <v>1</v>
      </c>
      <c r="E673" s="335" t="s">
        <v>143</v>
      </c>
      <c r="F673" s="320"/>
      <c r="G673" s="337">
        <f t="shared" si="78"/>
        <v>0</v>
      </c>
      <c r="H673" s="297"/>
    </row>
    <row r="674" spans="1:8" s="281" customFormat="1">
      <c r="A674" s="281" t="s">
        <v>54</v>
      </c>
      <c r="B674" s="156">
        <f t="shared" si="80"/>
        <v>17.19000000000003</v>
      </c>
      <c r="C674" s="349" t="s">
        <v>720</v>
      </c>
      <c r="D674" s="320">
        <v>6</v>
      </c>
      <c r="E674" s="335" t="s">
        <v>143</v>
      </c>
      <c r="F674" s="320"/>
      <c r="G674" s="337">
        <f t="shared" si="78"/>
        <v>0</v>
      </c>
      <c r="H674" s="297"/>
    </row>
    <row r="675" spans="1:8" s="281" customFormat="1">
      <c r="A675" s="281" t="s">
        <v>54</v>
      </c>
      <c r="B675" s="156">
        <f t="shared" si="80"/>
        <v>17.200000000000031</v>
      </c>
      <c r="C675" s="349" t="s">
        <v>721</v>
      </c>
      <c r="D675" s="320">
        <v>2</v>
      </c>
      <c r="E675" s="335" t="s">
        <v>143</v>
      </c>
      <c r="F675" s="320"/>
      <c r="G675" s="337">
        <f t="shared" si="78"/>
        <v>0</v>
      </c>
      <c r="H675" s="297"/>
    </row>
    <row r="676" spans="1:8" s="281" customFormat="1">
      <c r="A676" s="281" t="s">
        <v>54</v>
      </c>
      <c r="B676" s="156">
        <f t="shared" si="80"/>
        <v>17.210000000000033</v>
      </c>
      <c r="C676" s="349" t="s">
        <v>722</v>
      </c>
      <c r="D676" s="320">
        <v>4</v>
      </c>
      <c r="E676" s="335" t="s">
        <v>143</v>
      </c>
      <c r="F676" s="320"/>
      <c r="G676" s="337">
        <f t="shared" si="78"/>
        <v>0</v>
      </c>
      <c r="H676" s="297"/>
    </row>
    <row r="677" spans="1:8" s="281" customFormat="1">
      <c r="A677" s="281" t="s">
        <v>54</v>
      </c>
      <c r="B677" s="156">
        <f t="shared" si="80"/>
        <v>17.220000000000034</v>
      </c>
      <c r="C677" s="349" t="s">
        <v>674</v>
      </c>
      <c r="D677" s="320">
        <v>2</v>
      </c>
      <c r="E677" s="335" t="s">
        <v>143</v>
      </c>
      <c r="F677" s="325"/>
      <c r="G677" s="337">
        <f t="shared" si="78"/>
        <v>0</v>
      </c>
      <c r="H677" s="297"/>
    </row>
    <row r="678" spans="1:8" s="281" customFormat="1">
      <c r="A678" s="281" t="s">
        <v>54</v>
      </c>
      <c r="B678" s="156">
        <f t="shared" si="80"/>
        <v>17.230000000000036</v>
      </c>
      <c r="C678" s="349" t="s">
        <v>702</v>
      </c>
      <c r="D678" s="320">
        <v>2</v>
      </c>
      <c r="E678" s="335" t="s">
        <v>143</v>
      </c>
      <c r="F678" s="320"/>
      <c r="G678" s="337">
        <f t="shared" si="78"/>
        <v>0</v>
      </c>
      <c r="H678" s="297"/>
    </row>
    <row r="679" spans="1:8" s="281" customFormat="1">
      <c r="A679" s="281" t="s">
        <v>54</v>
      </c>
      <c r="B679" s="156">
        <f t="shared" si="80"/>
        <v>17.240000000000038</v>
      </c>
      <c r="C679" s="349" t="s">
        <v>723</v>
      </c>
      <c r="D679" s="320">
        <v>2</v>
      </c>
      <c r="E679" s="335" t="s">
        <v>143</v>
      </c>
      <c r="F679" s="320"/>
      <c r="G679" s="337">
        <f t="shared" si="78"/>
        <v>0</v>
      </c>
      <c r="H679" s="297"/>
    </row>
    <row r="680" spans="1:8" s="281" customFormat="1">
      <c r="A680" s="281" t="s">
        <v>54</v>
      </c>
      <c r="B680" s="156">
        <f t="shared" si="80"/>
        <v>17.250000000000039</v>
      </c>
      <c r="C680" s="349" t="s">
        <v>724</v>
      </c>
      <c r="D680" s="320">
        <v>1</v>
      </c>
      <c r="E680" s="335" t="s">
        <v>143</v>
      </c>
      <c r="F680" s="320"/>
      <c r="G680" s="337">
        <f t="shared" si="78"/>
        <v>0</v>
      </c>
      <c r="H680" s="297"/>
    </row>
    <row r="681" spans="1:8" s="281" customFormat="1">
      <c r="A681" s="281" t="s">
        <v>54</v>
      </c>
      <c r="B681" s="156">
        <f t="shared" si="80"/>
        <v>17.260000000000041</v>
      </c>
      <c r="C681" s="349" t="s">
        <v>725</v>
      </c>
      <c r="D681" s="320">
        <v>2</v>
      </c>
      <c r="E681" s="335" t="s">
        <v>143</v>
      </c>
      <c r="F681" s="320"/>
      <c r="G681" s="337">
        <f t="shared" si="78"/>
        <v>0</v>
      </c>
      <c r="H681" s="297"/>
    </row>
    <row r="682" spans="1:8" s="281" customFormat="1">
      <c r="A682" s="281" t="s">
        <v>54</v>
      </c>
      <c r="B682" s="156">
        <f t="shared" si="80"/>
        <v>17.270000000000042</v>
      </c>
      <c r="C682" s="349" t="s">
        <v>703</v>
      </c>
      <c r="D682" s="320">
        <v>2</v>
      </c>
      <c r="E682" s="335" t="s">
        <v>143</v>
      </c>
      <c r="F682" s="320"/>
      <c r="G682" s="337">
        <f t="shared" si="78"/>
        <v>0</v>
      </c>
      <c r="H682" s="297"/>
    </row>
    <row r="683" spans="1:8" s="281" customFormat="1">
      <c r="A683" s="281" t="s">
        <v>54</v>
      </c>
      <c r="B683" s="156">
        <f t="shared" si="80"/>
        <v>17.280000000000044</v>
      </c>
      <c r="C683" s="349" t="s">
        <v>704</v>
      </c>
      <c r="D683" s="320">
        <v>3</v>
      </c>
      <c r="E683" s="335" t="s">
        <v>143</v>
      </c>
      <c r="F683" s="320"/>
      <c r="G683" s="337">
        <f t="shared" si="78"/>
        <v>0</v>
      </c>
      <c r="H683" s="297"/>
    </row>
    <row r="684" spans="1:8" s="281" customFormat="1">
      <c r="A684" s="281" t="s">
        <v>54</v>
      </c>
      <c r="B684" s="156">
        <f t="shared" si="80"/>
        <v>17.290000000000045</v>
      </c>
      <c r="C684" s="349" t="s">
        <v>705</v>
      </c>
      <c r="D684" s="320">
        <v>2</v>
      </c>
      <c r="E684" s="335" t="s">
        <v>143</v>
      </c>
      <c r="F684" s="320"/>
      <c r="G684" s="337">
        <f t="shared" si="78"/>
        <v>0</v>
      </c>
      <c r="H684" s="297"/>
    </row>
    <row r="685" spans="1:8" s="281" customFormat="1">
      <c r="A685" s="281" t="s">
        <v>54</v>
      </c>
      <c r="B685" s="156">
        <f t="shared" si="80"/>
        <v>17.300000000000047</v>
      </c>
      <c r="C685" s="349" t="s">
        <v>726</v>
      </c>
      <c r="D685" s="320">
        <v>2</v>
      </c>
      <c r="E685" s="335" t="s">
        <v>143</v>
      </c>
      <c r="F685" s="320"/>
      <c r="G685" s="337">
        <f t="shared" si="78"/>
        <v>0</v>
      </c>
      <c r="H685" s="297"/>
    </row>
    <row r="686" spans="1:8" s="281" customFormat="1">
      <c r="A686" s="281" t="s">
        <v>54</v>
      </c>
      <c r="B686" s="156">
        <f t="shared" si="80"/>
        <v>17.310000000000048</v>
      </c>
      <c r="C686" s="346" t="s">
        <v>683</v>
      </c>
      <c r="D686" s="320">
        <v>2</v>
      </c>
      <c r="E686" s="335" t="s">
        <v>143</v>
      </c>
      <c r="F686" s="320"/>
      <c r="G686" s="337">
        <f t="shared" si="78"/>
        <v>0</v>
      </c>
      <c r="H686" s="297"/>
    </row>
    <row r="687" spans="1:8" s="281" customFormat="1">
      <c r="A687" s="281" t="s">
        <v>54</v>
      </c>
      <c r="B687" s="156">
        <f t="shared" si="80"/>
        <v>17.32000000000005</v>
      </c>
      <c r="C687" s="346" t="s">
        <v>684</v>
      </c>
      <c r="D687" s="320">
        <v>1</v>
      </c>
      <c r="E687" s="335" t="s">
        <v>143</v>
      </c>
      <c r="F687" s="320"/>
      <c r="G687" s="337">
        <f t="shared" si="78"/>
        <v>0</v>
      </c>
      <c r="H687" s="297"/>
    </row>
    <row r="688" spans="1:8" s="281" customFormat="1">
      <c r="A688" s="281" t="s">
        <v>54</v>
      </c>
      <c r="B688" s="156">
        <f t="shared" si="80"/>
        <v>17.330000000000052</v>
      </c>
      <c r="C688" s="346" t="s">
        <v>685</v>
      </c>
      <c r="D688" s="320">
        <v>4</v>
      </c>
      <c r="E688" s="335" t="s">
        <v>143</v>
      </c>
      <c r="F688" s="320"/>
      <c r="G688" s="337">
        <f t="shared" si="78"/>
        <v>0</v>
      </c>
      <c r="H688" s="297"/>
    </row>
    <row r="689" spans="1:8" s="281" customFormat="1">
      <c r="A689" s="281" t="s">
        <v>54</v>
      </c>
      <c r="B689" s="156">
        <f t="shared" si="80"/>
        <v>17.340000000000053</v>
      </c>
      <c r="C689" s="346" t="s">
        <v>686</v>
      </c>
      <c r="D689" s="320">
        <v>3</v>
      </c>
      <c r="E689" s="335" t="s">
        <v>143</v>
      </c>
      <c r="F689" s="320"/>
      <c r="G689" s="337">
        <f t="shared" si="78"/>
        <v>0</v>
      </c>
      <c r="H689" s="297"/>
    </row>
    <row r="690" spans="1:8" s="281" customFormat="1">
      <c r="A690" s="281" t="s">
        <v>54</v>
      </c>
      <c r="B690" s="156">
        <f t="shared" si="80"/>
        <v>17.350000000000055</v>
      </c>
      <c r="C690" s="346" t="s">
        <v>687</v>
      </c>
      <c r="D690" s="320">
        <v>2</v>
      </c>
      <c r="E690" s="335" t="s">
        <v>143</v>
      </c>
      <c r="F690" s="320"/>
      <c r="G690" s="337">
        <f t="shared" si="78"/>
        <v>0</v>
      </c>
      <c r="H690" s="297"/>
    </row>
    <row r="691" spans="1:8" s="281" customFormat="1">
      <c r="A691" s="281" t="s">
        <v>54</v>
      </c>
      <c r="B691" s="156">
        <f t="shared" si="80"/>
        <v>17.360000000000056</v>
      </c>
      <c r="C691" s="346" t="s">
        <v>688</v>
      </c>
      <c r="D691" s="320">
        <v>1</v>
      </c>
      <c r="E691" s="335" t="s">
        <v>143</v>
      </c>
      <c r="F691" s="320"/>
      <c r="G691" s="337">
        <f t="shared" si="78"/>
        <v>0</v>
      </c>
      <c r="H691" s="297"/>
    </row>
    <row r="692" spans="1:8" s="281" customFormat="1">
      <c r="A692" s="281" t="s">
        <v>54</v>
      </c>
      <c r="B692" s="156">
        <f t="shared" si="80"/>
        <v>17.370000000000058</v>
      </c>
      <c r="C692" s="346" t="s">
        <v>689</v>
      </c>
      <c r="D692" s="320">
        <v>4</v>
      </c>
      <c r="E692" s="335" t="s">
        <v>143</v>
      </c>
      <c r="F692" s="350"/>
      <c r="G692" s="337">
        <f t="shared" si="78"/>
        <v>0</v>
      </c>
      <c r="H692" s="297"/>
    </row>
    <row r="693" spans="1:8" s="281" customFormat="1">
      <c r="A693" s="281" t="s">
        <v>54</v>
      </c>
      <c r="B693" s="156">
        <f t="shared" si="80"/>
        <v>17.380000000000059</v>
      </c>
      <c r="C693" s="346" t="s">
        <v>690</v>
      </c>
      <c r="D693" s="320">
        <v>3</v>
      </c>
      <c r="E693" s="335" t="s">
        <v>143</v>
      </c>
      <c r="F693" s="320"/>
      <c r="G693" s="337">
        <f t="shared" si="78"/>
        <v>0</v>
      </c>
      <c r="H693" s="297"/>
    </row>
    <row r="694" spans="1:8" s="281" customFormat="1">
      <c r="A694" s="281" t="s">
        <v>54</v>
      </c>
      <c r="B694" s="168"/>
      <c r="C694" s="346"/>
      <c r="D694" s="320"/>
      <c r="E694" s="333"/>
      <c r="F694" s="320"/>
      <c r="G694" s="337">
        <f t="shared" si="78"/>
        <v>0</v>
      </c>
      <c r="H694" s="297">
        <f>SUM(G654:G694)</f>
        <v>0</v>
      </c>
    </row>
    <row r="695" spans="1:8" s="281" customFormat="1">
      <c r="A695" s="281" t="s">
        <v>54</v>
      </c>
      <c r="B695" s="169">
        <v>18</v>
      </c>
      <c r="C695" s="328" t="s">
        <v>608</v>
      </c>
      <c r="D695" s="334"/>
      <c r="E695" s="335"/>
      <c r="F695" s="325"/>
      <c r="G695" s="337">
        <f t="shared" si="78"/>
        <v>0</v>
      </c>
      <c r="H695" s="326"/>
    </row>
    <row r="696" spans="1:8" s="281" customFormat="1">
      <c r="A696" s="281" t="s">
        <v>54</v>
      </c>
      <c r="B696" s="156">
        <f t="shared" ref="B696" si="81">+B695+0.01</f>
        <v>18.010000000000002</v>
      </c>
      <c r="C696" s="331" t="s">
        <v>693</v>
      </c>
      <c r="D696" s="334">
        <v>1</v>
      </c>
      <c r="E696" s="332" t="s">
        <v>199</v>
      </c>
      <c r="F696" s="325"/>
      <c r="G696" s="337">
        <f t="shared" si="78"/>
        <v>0</v>
      </c>
      <c r="H696" s="326"/>
    </row>
    <row r="697" spans="1:8" s="281" customFormat="1">
      <c r="A697" s="281" t="s">
        <v>54</v>
      </c>
      <c r="B697" s="168"/>
      <c r="C697" s="346"/>
      <c r="D697" s="320"/>
      <c r="E697" s="333"/>
      <c r="F697" s="320"/>
      <c r="G697" s="320"/>
      <c r="H697" s="297">
        <f>SUM(G695:G697)</f>
        <v>0</v>
      </c>
    </row>
    <row r="698" spans="1:8" s="281" customFormat="1" ht="19.5" thickBot="1">
      <c r="A698" s="281" t="s">
        <v>54</v>
      </c>
      <c r="B698" s="319"/>
      <c r="C698" s="298"/>
      <c r="D698" s="320"/>
      <c r="E698" s="321"/>
      <c r="F698" s="320"/>
      <c r="G698" s="320"/>
      <c r="H698" s="297"/>
    </row>
    <row r="699" spans="1:8" s="281" customFormat="1" ht="19.5" thickBot="1">
      <c r="A699" s="281" t="s">
        <v>54</v>
      </c>
      <c r="B699" s="338"/>
      <c r="C699" s="339" t="s">
        <v>664</v>
      </c>
      <c r="D699" s="340"/>
      <c r="E699" s="341"/>
      <c r="F699" s="342"/>
      <c r="G699" s="340"/>
      <c r="H699" s="343">
        <f>SUM(H315:H698)</f>
        <v>0</v>
      </c>
    </row>
    <row r="700" spans="1:8" s="281" customFormat="1">
      <c r="A700" s="281" t="s">
        <v>54</v>
      </c>
      <c r="B700" s="319"/>
      <c r="C700" s="298"/>
      <c r="D700" s="320"/>
      <c r="E700" s="321"/>
      <c r="F700" s="320"/>
      <c r="G700" s="320"/>
      <c r="H700" s="297"/>
    </row>
    <row r="701" spans="1:8" s="281" customFormat="1">
      <c r="A701" s="281" t="s">
        <v>54</v>
      </c>
      <c r="B701" s="319"/>
      <c r="C701" s="322" t="s">
        <v>733</v>
      </c>
      <c r="D701" s="320"/>
      <c r="E701" s="321"/>
      <c r="F701" s="320"/>
      <c r="G701" s="320"/>
      <c r="H701" s="297"/>
    </row>
    <row r="702" spans="1:8" s="281" customFormat="1">
      <c r="A702" s="281" t="s">
        <v>54</v>
      </c>
      <c r="B702" s="173"/>
      <c r="C702" s="174"/>
      <c r="D702" s="306"/>
      <c r="E702" s="351"/>
      <c r="F702" s="320"/>
      <c r="G702" s="308"/>
      <c r="H702" s="297"/>
    </row>
    <row r="703" spans="1:8" s="281" customFormat="1">
      <c r="A703" s="281" t="s">
        <v>54</v>
      </c>
      <c r="B703" s="175">
        <v>1</v>
      </c>
      <c r="C703" s="352" t="s">
        <v>734</v>
      </c>
      <c r="D703" s="306"/>
      <c r="E703" s="307" t="s">
        <v>596</v>
      </c>
      <c r="F703" s="320"/>
      <c r="G703" s="308"/>
      <c r="H703" s="297"/>
    </row>
    <row r="704" spans="1:8" s="281" customFormat="1" ht="37.5">
      <c r="A704" s="281" t="s">
        <v>54</v>
      </c>
      <c r="B704" s="156">
        <f t="shared" ref="B704:B710" si="82">+B703+0.01</f>
        <v>1.01</v>
      </c>
      <c r="C704" s="305" t="s">
        <v>735</v>
      </c>
      <c r="D704" s="306">
        <v>60</v>
      </c>
      <c r="E704" s="335" t="s">
        <v>143</v>
      </c>
      <c r="F704" s="308"/>
      <c r="G704" s="308">
        <f t="shared" ref="G704:G767" si="83">ROUND(F704*D704,2)</f>
        <v>0</v>
      </c>
      <c r="H704" s="297"/>
    </row>
    <row r="705" spans="1:8" s="281" customFormat="1" ht="37.5">
      <c r="A705" s="281" t="s">
        <v>54</v>
      </c>
      <c r="B705" s="156">
        <f t="shared" si="82"/>
        <v>1.02</v>
      </c>
      <c r="C705" s="305" t="s">
        <v>736</v>
      </c>
      <c r="D705" s="306">
        <f>6*6</f>
        <v>36</v>
      </c>
      <c r="E705" s="335" t="s">
        <v>143</v>
      </c>
      <c r="F705" s="308"/>
      <c r="G705" s="308">
        <f t="shared" si="83"/>
        <v>0</v>
      </c>
      <c r="H705" s="297"/>
    </row>
    <row r="706" spans="1:8" s="281" customFormat="1" ht="37.5">
      <c r="A706" s="281" t="s">
        <v>54</v>
      </c>
      <c r="B706" s="156">
        <f t="shared" si="82"/>
        <v>1.03</v>
      </c>
      <c r="C706" s="305" t="s">
        <v>737</v>
      </c>
      <c r="D706" s="306">
        <f>6*2</f>
        <v>12</v>
      </c>
      <c r="E706" s="335" t="s">
        <v>143</v>
      </c>
      <c r="F706" s="308"/>
      <c r="G706" s="308">
        <f t="shared" si="83"/>
        <v>0</v>
      </c>
      <c r="H706" s="297"/>
    </row>
    <row r="707" spans="1:8" s="281" customFormat="1" ht="37.5">
      <c r="A707" s="281" t="s">
        <v>54</v>
      </c>
      <c r="B707" s="156">
        <f t="shared" si="82"/>
        <v>1.04</v>
      </c>
      <c r="C707" s="305" t="s">
        <v>738</v>
      </c>
      <c r="D707" s="306">
        <f>6*3</f>
        <v>18</v>
      </c>
      <c r="E707" s="335" t="s">
        <v>143</v>
      </c>
      <c r="F707" s="308"/>
      <c r="G707" s="308">
        <f t="shared" si="83"/>
        <v>0</v>
      </c>
      <c r="H707" s="297"/>
    </row>
    <row r="708" spans="1:8" s="281" customFormat="1" ht="37.5">
      <c r="A708" s="281" t="s">
        <v>54</v>
      </c>
      <c r="B708" s="156">
        <f t="shared" si="82"/>
        <v>1.05</v>
      </c>
      <c r="C708" s="305" t="s">
        <v>739</v>
      </c>
      <c r="D708" s="306">
        <f>7*4</f>
        <v>28</v>
      </c>
      <c r="E708" s="335" t="s">
        <v>143</v>
      </c>
      <c r="F708" s="308"/>
      <c r="G708" s="308">
        <f t="shared" si="83"/>
        <v>0</v>
      </c>
      <c r="H708" s="297"/>
    </row>
    <row r="709" spans="1:8" s="281" customFormat="1" ht="37.5">
      <c r="A709" s="281" t="s">
        <v>54</v>
      </c>
      <c r="B709" s="156">
        <f t="shared" si="82"/>
        <v>1.06</v>
      </c>
      <c r="C709" s="305" t="s">
        <v>740</v>
      </c>
      <c r="D709" s="306">
        <v>3</v>
      </c>
      <c r="E709" s="335" t="s">
        <v>143</v>
      </c>
      <c r="F709" s="308"/>
      <c r="G709" s="308">
        <f t="shared" si="83"/>
        <v>0</v>
      </c>
      <c r="H709" s="297"/>
    </row>
    <row r="710" spans="1:8" s="281" customFormat="1" ht="37.5">
      <c r="A710" s="281" t="s">
        <v>54</v>
      </c>
      <c r="B710" s="156">
        <f t="shared" si="82"/>
        <v>1.07</v>
      </c>
      <c r="C710" s="305" t="s">
        <v>741</v>
      </c>
      <c r="D710" s="306">
        <v>6</v>
      </c>
      <c r="E710" s="335" t="s">
        <v>143</v>
      </c>
      <c r="F710" s="308"/>
      <c r="G710" s="308">
        <f t="shared" si="83"/>
        <v>0</v>
      </c>
      <c r="H710" s="297"/>
    </row>
    <row r="711" spans="1:8" s="281" customFormat="1">
      <c r="A711" s="281" t="s">
        <v>54</v>
      </c>
      <c r="B711" s="173"/>
      <c r="C711" s="305"/>
      <c r="D711" s="306"/>
      <c r="E711" s="307"/>
      <c r="F711" s="320"/>
      <c r="G711" s="308">
        <f t="shared" si="83"/>
        <v>0</v>
      </c>
      <c r="H711" s="297">
        <f>SUM(G704:G710)</f>
        <v>0</v>
      </c>
    </row>
    <row r="712" spans="1:8" s="281" customFormat="1">
      <c r="A712" s="281" t="s">
        <v>54</v>
      </c>
      <c r="B712" s="175">
        <v>2</v>
      </c>
      <c r="C712" s="353" t="s">
        <v>742</v>
      </c>
      <c r="D712" s="306"/>
      <c r="E712" s="354"/>
      <c r="F712" s="320"/>
      <c r="G712" s="308">
        <f t="shared" si="83"/>
        <v>0</v>
      </c>
      <c r="H712" s="297"/>
    </row>
    <row r="713" spans="1:8" s="281" customFormat="1">
      <c r="A713" s="281" t="s">
        <v>54</v>
      </c>
      <c r="B713" s="156">
        <f t="shared" ref="B713:B718" si="84">+B712+0.01</f>
        <v>2.0099999999999998</v>
      </c>
      <c r="C713" s="355" t="s">
        <v>743</v>
      </c>
      <c r="D713" s="306">
        <v>60</v>
      </c>
      <c r="E713" s="335" t="s">
        <v>143</v>
      </c>
      <c r="F713" s="320"/>
      <c r="G713" s="308">
        <f t="shared" si="83"/>
        <v>0</v>
      </c>
      <c r="H713" s="297"/>
    </row>
    <row r="714" spans="1:8" s="281" customFormat="1">
      <c r="A714" s="281" t="s">
        <v>54</v>
      </c>
      <c r="B714" s="156">
        <f t="shared" si="84"/>
        <v>2.0199999999999996</v>
      </c>
      <c r="C714" s="356" t="s">
        <v>744</v>
      </c>
      <c r="D714" s="306">
        <v>12</v>
      </c>
      <c r="E714" s="335" t="s">
        <v>143</v>
      </c>
      <c r="F714" s="320"/>
      <c r="G714" s="308">
        <f t="shared" si="83"/>
        <v>0</v>
      </c>
      <c r="H714" s="297"/>
    </row>
    <row r="715" spans="1:8" s="281" customFormat="1">
      <c r="A715" s="281" t="s">
        <v>54</v>
      </c>
      <c r="B715" s="156">
        <f t="shared" si="84"/>
        <v>2.0299999999999994</v>
      </c>
      <c r="C715" s="355" t="s">
        <v>745</v>
      </c>
      <c r="D715" s="306">
        <f>4*6</f>
        <v>24</v>
      </c>
      <c r="E715" s="335" t="s">
        <v>143</v>
      </c>
      <c r="F715" s="320"/>
      <c r="G715" s="308">
        <f t="shared" si="83"/>
        <v>0</v>
      </c>
      <c r="H715" s="297"/>
    </row>
    <row r="716" spans="1:8" s="281" customFormat="1" ht="37.5">
      <c r="A716" s="281" t="s">
        <v>54</v>
      </c>
      <c r="B716" s="156">
        <f t="shared" si="84"/>
        <v>2.0399999999999991</v>
      </c>
      <c r="C716" s="232" t="s">
        <v>746</v>
      </c>
      <c r="D716" s="357">
        <v>12</v>
      </c>
      <c r="E716" s="335" t="s">
        <v>143</v>
      </c>
      <c r="F716" s="320"/>
      <c r="G716" s="308">
        <f t="shared" si="83"/>
        <v>0</v>
      </c>
      <c r="H716" s="297"/>
    </row>
    <row r="717" spans="1:8" s="281" customFormat="1" ht="37.5">
      <c r="A717" s="281" t="s">
        <v>54</v>
      </c>
      <c r="B717" s="156">
        <f t="shared" si="84"/>
        <v>2.0499999999999989</v>
      </c>
      <c r="C717" s="232" t="s">
        <v>747</v>
      </c>
      <c r="D717" s="357">
        <v>12</v>
      </c>
      <c r="E717" s="335" t="s">
        <v>143</v>
      </c>
      <c r="F717" s="320"/>
      <c r="G717" s="308">
        <f t="shared" si="83"/>
        <v>0</v>
      </c>
      <c r="H717" s="297"/>
    </row>
    <row r="718" spans="1:8" s="281" customFormat="1" ht="37.5">
      <c r="A718" s="281" t="s">
        <v>54</v>
      </c>
      <c r="B718" s="156">
        <f t="shared" si="84"/>
        <v>2.0599999999999987</v>
      </c>
      <c r="C718" s="232" t="s">
        <v>748</v>
      </c>
      <c r="D718" s="357">
        <v>12</v>
      </c>
      <c r="E718" s="335" t="s">
        <v>143</v>
      </c>
      <c r="F718" s="320"/>
      <c r="G718" s="308">
        <f t="shared" si="83"/>
        <v>0</v>
      </c>
      <c r="H718" s="297"/>
    </row>
    <row r="719" spans="1:8" s="281" customFormat="1">
      <c r="A719" s="281" t="s">
        <v>54</v>
      </c>
      <c r="B719" s="173"/>
      <c r="C719" s="358"/>
      <c r="D719" s="306"/>
      <c r="E719" s="351"/>
      <c r="F719" s="320"/>
      <c r="G719" s="308">
        <f t="shared" si="83"/>
        <v>0</v>
      </c>
      <c r="H719" s="297">
        <f>SUM(G713:G718)</f>
        <v>0</v>
      </c>
    </row>
    <row r="720" spans="1:8" s="281" customFormat="1" ht="19.5" thickBot="1">
      <c r="A720" s="281" t="s">
        <v>54</v>
      </c>
      <c r="B720" s="173"/>
      <c r="C720" s="358"/>
      <c r="D720" s="306"/>
      <c r="E720" s="351"/>
      <c r="F720" s="320"/>
      <c r="G720" s="308"/>
      <c r="H720" s="297"/>
    </row>
    <row r="721" spans="1:8" s="281" customFormat="1" ht="19.5" thickBot="1">
      <c r="A721" s="281" t="s">
        <v>54</v>
      </c>
      <c r="B721" s="338"/>
      <c r="C721" s="339" t="s">
        <v>749</v>
      </c>
      <c r="D721" s="340"/>
      <c r="E721" s="341"/>
      <c r="F721" s="342"/>
      <c r="G721" s="340"/>
      <c r="H721" s="343">
        <f>SUM(H703:H720)</f>
        <v>0</v>
      </c>
    </row>
    <row r="722" spans="1:8" s="281" customFormat="1">
      <c r="A722" s="281" t="s">
        <v>54</v>
      </c>
      <c r="B722" s="173"/>
      <c r="C722" s="358"/>
      <c r="D722" s="306"/>
      <c r="E722" s="351"/>
      <c r="F722" s="320"/>
      <c r="G722" s="308"/>
      <c r="H722" s="297"/>
    </row>
    <row r="723" spans="1:8" s="281" customFormat="1">
      <c r="A723" s="281" t="s">
        <v>54</v>
      </c>
      <c r="B723" s="173"/>
      <c r="C723" s="322" t="s">
        <v>750</v>
      </c>
      <c r="D723" s="306"/>
      <c r="E723" s="351"/>
      <c r="F723" s="320"/>
      <c r="G723" s="308">
        <f t="shared" si="83"/>
        <v>0</v>
      </c>
      <c r="H723" s="297"/>
    </row>
    <row r="724" spans="1:8" s="281" customFormat="1">
      <c r="A724" s="281" t="s">
        <v>54</v>
      </c>
      <c r="B724" s="173"/>
      <c r="C724" s="305"/>
      <c r="D724" s="306"/>
      <c r="E724" s="351"/>
      <c r="F724" s="320"/>
      <c r="G724" s="308">
        <f t="shared" si="83"/>
        <v>0</v>
      </c>
      <c r="H724" s="297"/>
    </row>
    <row r="725" spans="1:8" s="281" customFormat="1" ht="56.25">
      <c r="A725" s="281" t="s">
        <v>54</v>
      </c>
      <c r="B725" s="176">
        <v>1</v>
      </c>
      <c r="C725" s="230" t="s">
        <v>751</v>
      </c>
      <c r="D725" s="359"/>
      <c r="E725" s="360"/>
      <c r="F725" s="306"/>
      <c r="G725" s="308">
        <f t="shared" si="83"/>
        <v>0</v>
      </c>
      <c r="H725" s="231"/>
    </row>
    <row r="726" spans="1:8" s="281" customFormat="1">
      <c r="A726" s="281" t="s">
        <v>54</v>
      </c>
      <c r="B726" s="156">
        <f t="shared" ref="B726:B732" si="85">+B725+0.01</f>
        <v>1.01</v>
      </c>
      <c r="C726" s="232" t="s">
        <v>752</v>
      </c>
      <c r="D726" s="361">
        <v>3</v>
      </c>
      <c r="E726" s="335" t="s">
        <v>65</v>
      </c>
      <c r="F726" s="306"/>
      <c r="G726" s="308">
        <f t="shared" si="83"/>
        <v>0</v>
      </c>
      <c r="H726" s="231"/>
    </row>
    <row r="727" spans="1:8" s="281" customFormat="1">
      <c r="A727" s="281" t="s">
        <v>54</v>
      </c>
      <c r="B727" s="156">
        <f t="shared" si="85"/>
        <v>1.02</v>
      </c>
      <c r="C727" s="232" t="s">
        <v>753</v>
      </c>
      <c r="D727" s="362">
        <v>1</v>
      </c>
      <c r="E727" s="335" t="s">
        <v>143</v>
      </c>
      <c r="F727" s="320"/>
      <c r="G727" s="308">
        <f t="shared" si="83"/>
        <v>0</v>
      </c>
      <c r="H727" s="231"/>
    </row>
    <row r="728" spans="1:8" s="281" customFormat="1">
      <c r="A728" s="281" t="s">
        <v>54</v>
      </c>
      <c r="B728" s="156">
        <f t="shared" si="85"/>
        <v>1.03</v>
      </c>
      <c r="C728" s="232" t="s">
        <v>754</v>
      </c>
      <c r="D728" s="362">
        <v>9</v>
      </c>
      <c r="E728" s="335" t="s">
        <v>65</v>
      </c>
      <c r="F728" s="320"/>
      <c r="G728" s="308">
        <f t="shared" si="83"/>
        <v>0</v>
      </c>
      <c r="H728" s="231"/>
    </row>
    <row r="729" spans="1:8" s="281" customFormat="1">
      <c r="A729" s="281" t="s">
        <v>54</v>
      </c>
      <c r="B729" s="156">
        <f t="shared" si="85"/>
        <v>1.04</v>
      </c>
      <c r="C729" s="363" t="s">
        <v>755</v>
      </c>
      <c r="D729" s="362">
        <v>2</v>
      </c>
      <c r="E729" s="335" t="s">
        <v>143</v>
      </c>
      <c r="F729" s="320"/>
      <c r="G729" s="308">
        <f t="shared" si="83"/>
        <v>0</v>
      </c>
      <c r="H729" s="231"/>
    </row>
    <row r="730" spans="1:8" s="281" customFormat="1">
      <c r="A730" s="281" t="s">
        <v>54</v>
      </c>
      <c r="B730" s="156">
        <f t="shared" si="85"/>
        <v>1.05</v>
      </c>
      <c r="C730" s="363" t="s">
        <v>756</v>
      </c>
      <c r="D730" s="364">
        <v>2</v>
      </c>
      <c r="E730" s="335" t="s">
        <v>143</v>
      </c>
      <c r="F730" s="320"/>
      <c r="G730" s="308">
        <f t="shared" si="83"/>
        <v>0</v>
      </c>
      <c r="H730" s="231"/>
    </row>
    <row r="731" spans="1:8" s="281" customFormat="1">
      <c r="A731" s="281" t="s">
        <v>54</v>
      </c>
      <c r="B731" s="156">
        <f t="shared" si="85"/>
        <v>1.06</v>
      </c>
      <c r="C731" s="363" t="s">
        <v>757</v>
      </c>
      <c r="D731" s="364">
        <v>1</v>
      </c>
      <c r="E731" s="335" t="s">
        <v>143</v>
      </c>
      <c r="F731" s="320"/>
      <c r="G731" s="308">
        <f t="shared" si="83"/>
        <v>0</v>
      </c>
      <c r="H731" s="231"/>
    </row>
    <row r="732" spans="1:8" s="281" customFormat="1">
      <c r="A732" s="281" t="s">
        <v>54</v>
      </c>
      <c r="B732" s="156">
        <f t="shared" si="85"/>
        <v>1.07</v>
      </c>
      <c r="C732" s="232" t="s">
        <v>758</v>
      </c>
      <c r="D732" s="361">
        <v>1</v>
      </c>
      <c r="E732" s="332" t="s">
        <v>199</v>
      </c>
      <c r="F732" s="306"/>
      <c r="G732" s="308">
        <f t="shared" si="83"/>
        <v>0</v>
      </c>
      <c r="H732" s="231"/>
    </row>
    <row r="733" spans="1:8" s="281" customFormat="1">
      <c r="A733" s="281" t="s">
        <v>54</v>
      </c>
      <c r="B733" s="176"/>
      <c r="C733" s="230"/>
      <c r="D733" s="360"/>
      <c r="E733" s="360"/>
      <c r="F733" s="306"/>
      <c r="G733" s="308">
        <f t="shared" si="83"/>
        <v>0</v>
      </c>
      <c r="H733" s="231">
        <f>SUM(G726:G732)</f>
        <v>0</v>
      </c>
    </row>
    <row r="734" spans="1:8" s="281" customFormat="1">
      <c r="A734" s="281" t="s">
        <v>54</v>
      </c>
      <c r="B734" s="176"/>
      <c r="C734" s="230"/>
      <c r="D734" s="360"/>
      <c r="E734" s="360"/>
      <c r="F734" s="306"/>
      <c r="G734" s="308">
        <f t="shared" si="83"/>
        <v>0</v>
      </c>
      <c r="H734" s="231"/>
    </row>
    <row r="735" spans="1:8" s="281" customFormat="1">
      <c r="A735" s="281" t="s">
        <v>54</v>
      </c>
      <c r="B735" s="176">
        <v>2</v>
      </c>
      <c r="C735" s="230" t="s">
        <v>759</v>
      </c>
      <c r="D735" s="360"/>
      <c r="E735" s="360"/>
      <c r="F735" s="306"/>
      <c r="G735" s="308">
        <f t="shared" si="83"/>
        <v>0</v>
      </c>
      <c r="H735" s="231"/>
    </row>
    <row r="736" spans="1:8" s="281" customFormat="1">
      <c r="A736" s="281" t="s">
        <v>54</v>
      </c>
      <c r="B736" s="156">
        <f t="shared" ref="B736:B767" si="86">+B735+0.01</f>
        <v>2.0099999999999998</v>
      </c>
      <c r="C736" s="232" t="s">
        <v>804</v>
      </c>
      <c r="D736" s="361">
        <v>30</v>
      </c>
      <c r="E736" s="335" t="s">
        <v>65</v>
      </c>
      <c r="F736" s="306"/>
      <c r="G736" s="308">
        <f t="shared" si="83"/>
        <v>0</v>
      </c>
      <c r="H736" s="231"/>
    </row>
    <row r="737" spans="1:9" s="281" customFormat="1">
      <c r="A737" s="281" t="s">
        <v>54</v>
      </c>
      <c r="B737" s="156">
        <f t="shared" si="86"/>
        <v>2.0199999999999996</v>
      </c>
      <c r="C737" s="232" t="s">
        <v>760</v>
      </c>
      <c r="D737" s="361">
        <v>2</v>
      </c>
      <c r="E737" s="335" t="s">
        <v>143</v>
      </c>
      <c r="F737" s="306"/>
      <c r="G737" s="308">
        <f t="shared" si="83"/>
        <v>0</v>
      </c>
      <c r="H737" s="231"/>
    </row>
    <row r="738" spans="1:9" s="281" customFormat="1">
      <c r="A738" s="281" t="s">
        <v>54</v>
      </c>
      <c r="B738" s="156">
        <f t="shared" si="86"/>
        <v>2.0299999999999994</v>
      </c>
      <c r="C738" s="232" t="s">
        <v>761</v>
      </c>
      <c r="D738" s="361">
        <v>2</v>
      </c>
      <c r="E738" s="335" t="s">
        <v>143</v>
      </c>
      <c r="F738" s="306"/>
      <c r="G738" s="308">
        <f t="shared" si="83"/>
        <v>0</v>
      </c>
      <c r="H738" s="231"/>
    </row>
    <row r="739" spans="1:9" s="281" customFormat="1">
      <c r="A739" s="281" t="s">
        <v>54</v>
      </c>
      <c r="B739" s="156">
        <f t="shared" si="86"/>
        <v>2.0399999999999991</v>
      </c>
      <c r="C739" s="232" t="s">
        <v>762</v>
      </c>
      <c r="D739" s="361">
        <v>2</v>
      </c>
      <c r="E739" s="335" t="s">
        <v>143</v>
      </c>
      <c r="F739" s="306"/>
      <c r="G739" s="308">
        <f t="shared" si="83"/>
        <v>0</v>
      </c>
      <c r="H739" s="231"/>
    </row>
    <row r="740" spans="1:9" s="281" customFormat="1">
      <c r="A740" s="281" t="s">
        <v>54</v>
      </c>
      <c r="B740" s="156">
        <f t="shared" si="86"/>
        <v>2.0499999999999989</v>
      </c>
      <c r="C740" s="232" t="s">
        <v>763</v>
      </c>
      <c r="D740" s="361">
        <v>2</v>
      </c>
      <c r="E740" s="335" t="s">
        <v>143</v>
      </c>
      <c r="F740" s="306"/>
      <c r="G740" s="308">
        <f t="shared" si="83"/>
        <v>0</v>
      </c>
      <c r="H740" s="231"/>
    </row>
    <row r="741" spans="1:9" s="281" customFormat="1">
      <c r="A741" s="281" t="s">
        <v>54</v>
      </c>
      <c r="B741" s="156">
        <f t="shared" si="86"/>
        <v>2.0599999999999987</v>
      </c>
      <c r="C741" s="232" t="s">
        <v>764</v>
      </c>
      <c r="D741" s="361">
        <v>2</v>
      </c>
      <c r="E741" s="335" t="s">
        <v>143</v>
      </c>
      <c r="F741" s="306"/>
      <c r="G741" s="308">
        <f t="shared" si="83"/>
        <v>0</v>
      </c>
      <c r="H741" s="231"/>
    </row>
    <row r="742" spans="1:9" s="281" customFormat="1">
      <c r="A742" s="281" t="s">
        <v>54</v>
      </c>
      <c r="B742" s="156">
        <f t="shared" si="86"/>
        <v>2.0699999999999985</v>
      </c>
      <c r="C742" s="232" t="s">
        <v>765</v>
      </c>
      <c r="D742" s="361">
        <v>2</v>
      </c>
      <c r="E742" s="335" t="s">
        <v>143</v>
      </c>
      <c r="F742" s="306"/>
      <c r="G742" s="308">
        <f t="shared" si="83"/>
        <v>0</v>
      </c>
      <c r="H742" s="231"/>
    </row>
    <row r="743" spans="1:9" s="281" customFormat="1">
      <c r="A743" s="281" t="s">
        <v>54</v>
      </c>
      <c r="B743" s="156">
        <f t="shared" si="86"/>
        <v>2.0799999999999983</v>
      </c>
      <c r="C743" s="232" t="s">
        <v>766</v>
      </c>
      <c r="D743" s="361">
        <v>2</v>
      </c>
      <c r="E743" s="335" t="s">
        <v>143</v>
      </c>
      <c r="F743" s="306"/>
      <c r="G743" s="308">
        <f t="shared" si="83"/>
        <v>0</v>
      </c>
      <c r="H743" s="231"/>
    </row>
    <row r="744" spans="1:9" s="281" customFormat="1" ht="53.25" customHeight="1">
      <c r="A744" s="281" t="s">
        <v>54</v>
      </c>
      <c r="B744" s="156">
        <f t="shared" si="86"/>
        <v>2.0899999999999981</v>
      </c>
      <c r="C744" s="365" t="s">
        <v>805</v>
      </c>
      <c r="D744" s="361">
        <v>2</v>
      </c>
      <c r="E744" s="335" t="s">
        <v>143</v>
      </c>
      <c r="F744" s="306"/>
      <c r="G744" s="308">
        <f t="shared" si="83"/>
        <v>0</v>
      </c>
      <c r="H744" s="231"/>
      <c r="I744" s="281">
        <f>63365+33075</f>
        <v>96440</v>
      </c>
    </row>
    <row r="745" spans="1:9" s="281" customFormat="1" ht="67.5" customHeight="1">
      <c r="B745" s="156">
        <f t="shared" si="86"/>
        <v>2.0999999999999979</v>
      </c>
      <c r="C745" s="365" t="s">
        <v>806</v>
      </c>
      <c r="D745" s="361">
        <v>2</v>
      </c>
      <c r="E745" s="335" t="s">
        <v>143</v>
      </c>
      <c r="F745" s="306"/>
      <c r="G745" s="308">
        <f t="shared" si="83"/>
        <v>0</v>
      </c>
      <c r="H745" s="231"/>
    </row>
    <row r="746" spans="1:9" s="281" customFormat="1">
      <c r="A746" s="281" t="s">
        <v>54</v>
      </c>
      <c r="B746" s="156">
        <f t="shared" si="86"/>
        <v>2.1099999999999977</v>
      </c>
      <c r="C746" s="232" t="s">
        <v>767</v>
      </c>
      <c r="D746" s="361">
        <v>2</v>
      </c>
      <c r="E746" s="335" t="s">
        <v>143</v>
      </c>
      <c r="F746" s="306"/>
      <c r="G746" s="308">
        <f t="shared" si="83"/>
        <v>0</v>
      </c>
      <c r="H746" s="231"/>
    </row>
    <row r="747" spans="1:9" s="281" customFormat="1">
      <c r="A747" s="281" t="s">
        <v>54</v>
      </c>
      <c r="B747" s="156">
        <f t="shared" si="86"/>
        <v>2.1199999999999974</v>
      </c>
      <c r="C747" s="232" t="s">
        <v>768</v>
      </c>
      <c r="D747" s="361">
        <v>2</v>
      </c>
      <c r="E747" s="335" t="s">
        <v>143</v>
      </c>
      <c r="F747" s="306"/>
      <c r="G747" s="308">
        <f t="shared" si="83"/>
        <v>0</v>
      </c>
      <c r="H747" s="231"/>
    </row>
    <row r="748" spans="1:9" s="281" customFormat="1">
      <c r="A748" s="281" t="s">
        <v>54</v>
      </c>
      <c r="B748" s="156">
        <f t="shared" si="86"/>
        <v>2.1299999999999972</v>
      </c>
      <c r="C748" s="232" t="s">
        <v>769</v>
      </c>
      <c r="D748" s="361">
        <v>2</v>
      </c>
      <c r="E748" s="335" t="s">
        <v>143</v>
      </c>
      <c r="F748" s="306"/>
      <c r="G748" s="308">
        <f t="shared" si="83"/>
        <v>0</v>
      </c>
      <c r="H748" s="231"/>
    </row>
    <row r="749" spans="1:9" s="281" customFormat="1">
      <c r="A749" s="281" t="s">
        <v>54</v>
      </c>
      <c r="B749" s="156">
        <f t="shared" si="86"/>
        <v>2.139999999999997</v>
      </c>
      <c r="C749" s="232" t="s">
        <v>770</v>
      </c>
      <c r="D749" s="361">
        <v>2</v>
      </c>
      <c r="E749" s="335" t="s">
        <v>143</v>
      </c>
      <c r="F749" s="306"/>
      <c r="G749" s="308">
        <f t="shared" si="83"/>
        <v>0</v>
      </c>
      <c r="H749" s="231"/>
    </row>
    <row r="750" spans="1:9" s="281" customFormat="1">
      <c r="A750" s="281" t="s">
        <v>54</v>
      </c>
      <c r="B750" s="156">
        <f t="shared" si="86"/>
        <v>2.1499999999999968</v>
      </c>
      <c r="C750" s="232" t="s">
        <v>771</v>
      </c>
      <c r="D750" s="361">
        <v>2</v>
      </c>
      <c r="E750" s="335" t="s">
        <v>143</v>
      </c>
      <c r="F750" s="306"/>
      <c r="G750" s="308">
        <f t="shared" si="83"/>
        <v>0</v>
      </c>
      <c r="H750" s="231"/>
    </row>
    <row r="751" spans="1:9" s="281" customFormat="1">
      <c r="A751" s="281" t="s">
        <v>54</v>
      </c>
      <c r="B751" s="156">
        <f t="shared" si="86"/>
        <v>2.1599999999999966</v>
      </c>
      <c r="C751" s="232" t="s">
        <v>772</v>
      </c>
      <c r="D751" s="361">
        <v>2</v>
      </c>
      <c r="E751" s="335" t="s">
        <v>143</v>
      </c>
      <c r="F751" s="306"/>
      <c r="G751" s="308">
        <f t="shared" si="83"/>
        <v>0</v>
      </c>
      <c r="H751" s="231"/>
    </row>
    <row r="752" spans="1:9" s="281" customFormat="1">
      <c r="A752" s="281" t="s">
        <v>54</v>
      </c>
      <c r="B752" s="156">
        <f t="shared" si="86"/>
        <v>2.1699999999999964</v>
      </c>
      <c r="C752" s="232" t="s">
        <v>773</v>
      </c>
      <c r="D752" s="361">
        <v>2</v>
      </c>
      <c r="E752" s="335" t="s">
        <v>143</v>
      </c>
      <c r="F752" s="306"/>
      <c r="G752" s="308">
        <f t="shared" si="83"/>
        <v>0</v>
      </c>
      <c r="H752" s="231"/>
    </row>
    <row r="753" spans="1:8" s="281" customFormat="1">
      <c r="A753" s="281" t="s">
        <v>54</v>
      </c>
      <c r="B753" s="156">
        <f t="shared" si="86"/>
        <v>2.1799999999999962</v>
      </c>
      <c r="C753" s="232" t="s">
        <v>774</v>
      </c>
      <c r="D753" s="361">
        <v>2</v>
      </c>
      <c r="E753" s="335" t="s">
        <v>143</v>
      </c>
      <c r="F753" s="306"/>
      <c r="G753" s="308">
        <f t="shared" si="83"/>
        <v>0</v>
      </c>
      <c r="H753" s="231"/>
    </row>
    <row r="754" spans="1:8" s="281" customFormat="1">
      <c r="A754" s="281" t="s">
        <v>54</v>
      </c>
      <c r="B754" s="156">
        <f t="shared" si="86"/>
        <v>2.1899999999999959</v>
      </c>
      <c r="C754" s="232" t="s">
        <v>775</v>
      </c>
      <c r="D754" s="361">
        <v>2</v>
      </c>
      <c r="E754" s="335" t="s">
        <v>143</v>
      </c>
      <c r="F754" s="306"/>
      <c r="G754" s="308">
        <f t="shared" si="83"/>
        <v>0</v>
      </c>
      <c r="H754" s="231"/>
    </row>
    <row r="755" spans="1:8" s="281" customFormat="1">
      <c r="A755" s="281" t="s">
        <v>54</v>
      </c>
      <c r="B755" s="156">
        <f t="shared" si="86"/>
        <v>2.1999999999999957</v>
      </c>
      <c r="C755" s="232" t="s">
        <v>776</v>
      </c>
      <c r="D755" s="361">
        <v>2</v>
      </c>
      <c r="E755" s="335" t="s">
        <v>143</v>
      </c>
      <c r="F755" s="306"/>
      <c r="G755" s="308">
        <f t="shared" si="83"/>
        <v>0</v>
      </c>
      <c r="H755" s="231"/>
    </row>
    <row r="756" spans="1:8" s="281" customFormat="1">
      <c r="A756" s="281" t="s">
        <v>54</v>
      </c>
      <c r="B756" s="156">
        <f t="shared" si="86"/>
        <v>2.2099999999999955</v>
      </c>
      <c r="C756" s="232" t="s">
        <v>777</v>
      </c>
      <c r="D756" s="361">
        <v>2</v>
      </c>
      <c r="E756" s="335" t="s">
        <v>143</v>
      </c>
      <c r="F756" s="306"/>
      <c r="G756" s="308">
        <f t="shared" si="83"/>
        <v>0</v>
      </c>
      <c r="H756" s="231"/>
    </row>
    <row r="757" spans="1:8" s="281" customFormat="1">
      <c r="A757" s="281" t="s">
        <v>54</v>
      </c>
      <c r="B757" s="156">
        <f t="shared" si="86"/>
        <v>2.2199999999999953</v>
      </c>
      <c r="C757" s="232" t="s">
        <v>778</v>
      </c>
      <c r="D757" s="361">
        <v>2</v>
      </c>
      <c r="E757" s="335" t="s">
        <v>143</v>
      </c>
      <c r="F757" s="306"/>
      <c r="G757" s="308">
        <f t="shared" si="83"/>
        <v>0</v>
      </c>
      <c r="H757" s="231"/>
    </row>
    <row r="758" spans="1:8" s="281" customFormat="1">
      <c r="A758" s="281" t="s">
        <v>54</v>
      </c>
      <c r="B758" s="156">
        <f t="shared" si="86"/>
        <v>2.2299999999999951</v>
      </c>
      <c r="C758" s="232" t="s">
        <v>779</v>
      </c>
      <c r="D758" s="361">
        <v>2</v>
      </c>
      <c r="E758" s="335" t="s">
        <v>143</v>
      </c>
      <c r="F758" s="306"/>
      <c r="G758" s="308">
        <f t="shared" si="83"/>
        <v>0</v>
      </c>
      <c r="H758" s="231"/>
    </row>
    <row r="759" spans="1:8" s="281" customFormat="1">
      <c r="A759" s="281" t="s">
        <v>54</v>
      </c>
      <c r="B759" s="156">
        <f t="shared" si="86"/>
        <v>2.2399999999999949</v>
      </c>
      <c r="C759" s="232" t="s">
        <v>780</v>
      </c>
      <c r="D759" s="361">
        <v>2</v>
      </c>
      <c r="E759" s="335" t="s">
        <v>143</v>
      </c>
      <c r="F759" s="306"/>
      <c r="G759" s="308">
        <f t="shared" si="83"/>
        <v>0</v>
      </c>
      <c r="H759" s="231"/>
    </row>
    <row r="760" spans="1:8" s="281" customFormat="1">
      <c r="A760" s="281" t="s">
        <v>54</v>
      </c>
      <c r="B760" s="156">
        <f t="shared" si="86"/>
        <v>2.2499999999999947</v>
      </c>
      <c r="C760" s="232" t="s">
        <v>781</v>
      </c>
      <c r="D760" s="361">
        <v>2</v>
      </c>
      <c r="E760" s="335" t="s">
        <v>143</v>
      </c>
      <c r="F760" s="306"/>
      <c r="G760" s="308">
        <f t="shared" si="83"/>
        <v>0</v>
      </c>
      <c r="H760" s="231"/>
    </row>
    <row r="761" spans="1:8" s="281" customFormat="1">
      <c r="A761" s="281" t="s">
        <v>54</v>
      </c>
      <c r="B761" s="156">
        <f t="shared" si="86"/>
        <v>2.2599999999999945</v>
      </c>
      <c r="C761" s="232" t="s">
        <v>782</v>
      </c>
      <c r="D761" s="361">
        <v>2</v>
      </c>
      <c r="E761" s="335" t="s">
        <v>143</v>
      </c>
      <c r="F761" s="306"/>
      <c r="G761" s="308">
        <f t="shared" si="83"/>
        <v>0</v>
      </c>
      <c r="H761" s="231"/>
    </row>
    <row r="762" spans="1:8" s="281" customFormat="1">
      <c r="A762" s="281" t="s">
        <v>54</v>
      </c>
      <c r="B762" s="156">
        <f t="shared" si="86"/>
        <v>2.2699999999999942</v>
      </c>
      <c r="C762" s="232" t="s">
        <v>783</v>
      </c>
      <c r="D762" s="361">
        <v>1</v>
      </c>
      <c r="E762" s="335" t="s">
        <v>143</v>
      </c>
      <c r="F762" s="306"/>
      <c r="G762" s="308">
        <f t="shared" si="83"/>
        <v>0</v>
      </c>
      <c r="H762" s="231"/>
    </row>
    <row r="763" spans="1:8" s="281" customFormat="1">
      <c r="A763" s="281" t="s">
        <v>54</v>
      </c>
      <c r="B763" s="156">
        <f t="shared" si="86"/>
        <v>2.279999999999994</v>
      </c>
      <c r="C763" s="232" t="s">
        <v>784</v>
      </c>
      <c r="D763" s="362">
        <v>1</v>
      </c>
      <c r="E763" s="335" t="s">
        <v>143</v>
      </c>
      <c r="F763" s="306"/>
      <c r="G763" s="308">
        <f t="shared" si="83"/>
        <v>0</v>
      </c>
      <c r="H763" s="231"/>
    </row>
    <row r="764" spans="1:8" s="281" customFormat="1">
      <c r="A764" s="281" t="s">
        <v>54</v>
      </c>
      <c r="B764" s="156">
        <f t="shared" si="86"/>
        <v>2.2899999999999938</v>
      </c>
      <c r="C764" s="232" t="s">
        <v>785</v>
      </c>
      <c r="D764" s="361">
        <v>1</v>
      </c>
      <c r="E764" s="335" t="s">
        <v>143</v>
      </c>
      <c r="F764" s="306"/>
      <c r="G764" s="308">
        <f t="shared" si="83"/>
        <v>0</v>
      </c>
      <c r="H764" s="231"/>
    </row>
    <row r="765" spans="1:8" s="281" customFormat="1">
      <c r="A765" s="281" t="s">
        <v>54</v>
      </c>
      <c r="B765" s="156">
        <f t="shared" si="86"/>
        <v>2.2999999999999936</v>
      </c>
      <c r="C765" s="232" t="s">
        <v>786</v>
      </c>
      <c r="D765" s="361">
        <v>1</v>
      </c>
      <c r="E765" s="335" t="s">
        <v>143</v>
      </c>
      <c r="F765" s="306"/>
      <c r="G765" s="308">
        <f t="shared" si="83"/>
        <v>0</v>
      </c>
      <c r="H765" s="231"/>
    </row>
    <row r="766" spans="1:8" s="281" customFormat="1">
      <c r="A766" s="281" t="s">
        <v>54</v>
      </c>
      <c r="B766" s="156">
        <f t="shared" si="86"/>
        <v>2.3099999999999934</v>
      </c>
      <c r="C766" s="232" t="s">
        <v>787</v>
      </c>
      <c r="D766" s="361">
        <v>1</v>
      </c>
      <c r="E766" s="332" t="s">
        <v>143</v>
      </c>
      <c r="F766" s="306"/>
      <c r="G766" s="308">
        <f t="shared" si="83"/>
        <v>0</v>
      </c>
      <c r="H766" s="231"/>
    </row>
    <row r="767" spans="1:8" s="281" customFormat="1">
      <c r="A767" s="281" t="s">
        <v>54</v>
      </c>
      <c r="B767" s="156">
        <f t="shared" si="86"/>
        <v>2.3199999999999932</v>
      </c>
      <c r="C767" s="232" t="s">
        <v>758</v>
      </c>
      <c r="D767" s="361">
        <v>1</v>
      </c>
      <c r="E767" s="332" t="s">
        <v>199</v>
      </c>
      <c r="F767" s="306"/>
      <c r="G767" s="308">
        <f t="shared" si="83"/>
        <v>0</v>
      </c>
      <c r="H767" s="366"/>
    </row>
    <row r="768" spans="1:8" s="281" customFormat="1">
      <c r="A768" s="281" t="s">
        <v>54</v>
      </c>
      <c r="B768" s="177"/>
      <c r="C768" s="230"/>
      <c r="D768" s="235"/>
      <c r="E768" s="235"/>
      <c r="F768" s="302"/>
      <c r="G768" s="300"/>
      <c r="H768" s="231">
        <f>SUM(G736:G767)</f>
        <v>0</v>
      </c>
    </row>
    <row r="769" spans="1:8" s="281" customFormat="1" ht="19.5" thickBot="1">
      <c r="A769" s="281" t="s">
        <v>54</v>
      </c>
      <c r="B769" s="177"/>
      <c r="C769" s="367"/>
      <c r="D769" s="235"/>
      <c r="E769" s="235"/>
      <c r="F769" s="302"/>
      <c r="G769" s="300"/>
      <c r="H769" s="231"/>
    </row>
    <row r="770" spans="1:8" s="281" customFormat="1" ht="19.5" thickBot="1">
      <c r="A770" s="281" t="s">
        <v>54</v>
      </c>
      <c r="B770" s="368"/>
      <c r="C770" s="339" t="s">
        <v>3</v>
      </c>
      <c r="D770" s="369"/>
      <c r="E770" s="370"/>
      <c r="F770" s="371"/>
      <c r="G770" s="369"/>
      <c r="H770" s="343">
        <f>SUM(H725:H769)</f>
        <v>0</v>
      </c>
    </row>
    <row r="771" spans="1:8" s="281" customFormat="1" ht="19.5" thickBot="1">
      <c r="A771" s="281" t="s">
        <v>54</v>
      </c>
      <c r="B771" s="372"/>
      <c r="C771" s="336"/>
      <c r="D771" s="295"/>
      <c r="E771" s="373"/>
      <c r="F771" s="374"/>
      <c r="G771" s="295"/>
      <c r="H771" s="231"/>
    </row>
    <row r="772" spans="1:8" s="281" customFormat="1" ht="19.5" thickBot="1">
      <c r="A772" s="281" t="s">
        <v>54</v>
      </c>
      <c r="B772" s="375"/>
      <c r="C772" s="376" t="s">
        <v>3</v>
      </c>
      <c r="D772" s="377"/>
      <c r="E772" s="378"/>
      <c r="F772" s="379"/>
      <c r="G772" s="379"/>
      <c r="H772" s="380">
        <f>SUM(H10:H771)/2</f>
        <v>0</v>
      </c>
    </row>
    <row r="773" spans="1:8" s="281" customFormat="1">
      <c r="B773" s="381"/>
      <c r="C773" s="382"/>
      <c r="D773" s="383"/>
      <c r="E773" s="384"/>
      <c r="F773" s="385"/>
      <c r="G773" s="386"/>
      <c r="H773" s="387"/>
    </row>
    <row r="774" spans="1:8" s="281" customFormat="1">
      <c r="B774" s="388"/>
      <c r="C774" s="389" t="s">
        <v>5</v>
      </c>
      <c r="D774" s="390"/>
      <c r="E774" s="391"/>
      <c r="F774" s="392"/>
      <c r="G774" s="393"/>
      <c r="H774" s="394"/>
    </row>
    <row r="775" spans="1:8" s="281" customFormat="1">
      <c r="B775" s="395"/>
      <c r="C775" s="248" t="s">
        <v>145</v>
      </c>
      <c r="D775" s="253">
        <v>0.1</v>
      </c>
      <c r="E775" s="391"/>
      <c r="F775" s="392"/>
      <c r="G775" s="392">
        <f t="shared" ref="G775:G782" si="87">$H$772*D775</f>
        <v>0</v>
      </c>
      <c r="H775" s="394"/>
    </row>
    <row r="776" spans="1:8" s="281" customFormat="1">
      <c r="B776" s="395"/>
      <c r="C776" s="248" t="s">
        <v>146</v>
      </c>
      <c r="D776" s="253">
        <v>0.18</v>
      </c>
      <c r="E776" s="391"/>
      <c r="F776" s="392"/>
      <c r="G776" s="392">
        <f t="shared" si="87"/>
        <v>0</v>
      </c>
      <c r="H776" s="394"/>
    </row>
    <row r="777" spans="1:8" s="281" customFormat="1">
      <c r="B777" s="395"/>
      <c r="C777" s="248" t="s">
        <v>9</v>
      </c>
      <c r="D777" s="253">
        <v>0.04</v>
      </c>
      <c r="E777" s="391"/>
      <c r="F777" s="392"/>
      <c r="G777" s="392">
        <f t="shared" si="87"/>
        <v>0</v>
      </c>
      <c r="H777" s="394"/>
    </row>
    <row r="778" spans="1:8" s="281" customFormat="1">
      <c r="B778" s="395"/>
      <c r="C778" s="248" t="s">
        <v>147</v>
      </c>
      <c r="D778" s="253">
        <v>0.02</v>
      </c>
      <c r="E778" s="391"/>
      <c r="F778" s="392"/>
      <c r="G778" s="392">
        <f t="shared" si="87"/>
        <v>0</v>
      </c>
      <c r="H778" s="394"/>
    </row>
    <row r="779" spans="1:8">
      <c r="B779" s="395"/>
      <c r="C779" s="248" t="s">
        <v>148</v>
      </c>
      <c r="D779" s="253">
        <v>0.01</v>
      </c>
      <c r="E779" s="398"/>
      <c r="F779" s="392"/>
      <c r="G779" s="392">
        <f t="shared" si="87"/>
        <v>0</v>
      </c>
      <c r="H779" s="394" t="s">
        <v>788</v>
      </c>
    </row>
    <row r="780" spans="1:8">
      <c r="B780" s="395"/>
      <c r="C780" s="248" t="s">
        <v>149</v>
      </c>
      <c r="D780" s="253">
        <v>0.03</v>
      </c>
      <c r="E780" s="391"/>
      <c r="F780" s="392"/>
      <c r="G780" s="392">
        <f t="shared" si="87"/>
        <v>0</v>
      </c>
      <c r="H780" s="392" t="s">
        <v>788</v>
      </c>
    </row>
    <row r="781" spans="1:8">
      <c r="B781" s="395"/>
      <c r="C781" s="248" t="s">
        <v>11</v>
      </c>
      <c r="D781" s="253">
        <v>2.5000000000000001E-2</v>
      </c>
      <c r="E781" s="391"/>
      <c r="F781" s="392"/>
      <c r="G781" s="392">
        <f t="shared" si="87"/>
        <v>0</v>
      </c>
      <c r="H781" s="394"/>
    </row>
    <row r="782" spans="1:8">
      <c r="B782" s="395"/>
      <c r="C782" s="248" t="s">
        <v>150</v>
      </c>
      <c r="D782" s="253">
        <v>0.05</v>
      </c>
      <c r="E782" s="391"/>
      <c r="F782" s="392"/>
      <c r="G782" s="392">
        <f t="shared" si="87"/>
        <v>0</v>
      </c>
      <c r="H782" s="394"/>
    </row>
    <row r="783" spans="1:8">
      <c r="B783" s="395"/>
      <c r="C783" s="248" t="s">
        <v>151</v>
      </c>
      <c r="D783" s="253">
        <v>0.05</v>
      </c>
      <c r="E783" s="391"/>
      <c r="F783" s="392"/>
      <c r="G783" s="392">
        <f>+D783*G775</f>
        <v>0</v>
      </c>
      <c r="H783" s="394"/>
    </row>
    <row r="784" spans="1:8">
      <c r="B784" s="395"/>
      <c r="C784" s="399"/>
      <c r="D784" s="400"/>
      <c r="E784" s="401"/>
      <c r="F784" s="400"/>
      <c r="G784" s="402"/>
      <c r="H784" s="403">
        <f>SUM(G774:G783)</f>
        <v>0</v>
      </c>
    </row>
    <row r="785" spans="2:8" ht="19.5" thickBot="1">
      <c r="B785" s="404"/>
      <c r="C785" s="405"/>
      <c r="D785" s="406"/>
      <c r="E785" s="391"/>
      <c r="F785" s="392"/>
      <c r="G785" s="403"/>
      <c r="H785" s="394"/>
    </row>
    <row r="786" spans="2:8" ht="19.5" thickBot="1">
      <c r="B786" s="375"/>
      <c r="C786" s="407" t="s">
        <v>3</v>
      </c>
      <c r="D786" s="408"/>
      <c r="E786" s="378"/>
      <c r="F786" s="379"/>
      <c r="G786" s="379"/>
      <c r="H786" s="409">
        <f>+H784+H772</f>
        <v>0</v>
      </c>
    </row>
    <row r="787" spans="2:8">
      <c r="B787" s="410"/>
      <c r="C787" s="396"/>
      <c r="D787" s="390"/>
      <c r="E787" s="391"/>
      <c r="F787" s="392"/>
      <c r="G787" s="392"/>
      <c r="H787" s="394"/>
    </row>
    <row r="788" spans="2:8">
      <c r="B788" s="410"/>
      <c r="C788" s="405" t="s">
        <v>15</v>
      </c>
      <c r="D788" s="411">
        <v>0.05</v>
      </c>
      <c r="E788" s="412"/>
      <c r="F788" s="403"/>
      <c r="G788" s="403">
        <f>$H$772*D788</f>
        <v>0</v>
      </c>
      <c r="H788" s="394"/>
    </row>
    <row r="789" spans="2:8" ht="19.5" thickBot="1">
      <c r="B789" s="410"/>
      <c r="C789" s="396"/>
      <c r="D789" s="390"/>
      <c r="E789" s="391"/>
      <c r="F789" s="392"/>
      <c r="G789" s="392"/>
      <c r="H789" s="394"/>
    </row>
    <row r="790" spans="2:8" ht="19.5" thickBot="1">
      <c r="B790" s="413"/>
      <c r="C790" s="376" t="s">
        <v>16</v>
      </c>
      <c r="D790" s="377"/>
      <c r="E790" s="378"/>
      <c r="F790" s="379"/>
      <c r="G790" s="379"/>
      <c r="H790" s="409">
        <f>+H786+G788</f>
        <v>0</v>
      </c>
    </row>
    <row r="791" spans="2:8">
      <c r="B791" s="404"/>
      <c r="C791" s="389"/>
      <c r="D791" s="390"/>
      <c r="E791" s="391"/>
      <c r="F791" s="414"/>
      <c r="G791" s="414"/>
      <c r="H791" s="415"/>
    </row>
    <row r="792" spans="2:8">
      <c r="C792" s="417"/>
    </row>
  </sheetData>
  <mergeCells count="3">
    <mergeCell ref="B1:H1"/>
    <mergeCell ref="B2:H2"/>
    <mergeCell ref="B3:H3"/>
  </mergeCells>
  <printOptions horizontalCentered="1"/>
  <pageMargins left="0.19685039370078741" right="0.19685039370078741" top="0.35433070866141736" bottom="0.43307086614173229" header="0.35433070866141736" footer="0"/>
  <pageSetup paperSize="123" scale="60" orientation="portrait" r:id="rId1"/>
  <headerFooter alignWithMargins="0">
    <oddFooter>&amp;C&amp;10&amp;F&amp;R&amp;P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F286"/>
  <sheetViews>
    <sheetView showGridLines="0" showZeros="0" view="pageBreakPreview" topLeftCell="A230" zoomScaleSheetLayoutView="100" workbookViewId="0">
      <selection activeCell="F241" sqref="F241"/>
    </sheetView>
  </sheetViews>
  <sheetFormatPr baseColWidth="10" defaultRowHeight="15"/>
  <cols>
    <col min="1" max="1" width="4.42578125" customWidth="1"/>
    <col min="2" max="2" width="11.7109375" customWidth="1"/>
    <col min="3" max="3" width="77" customWidth="1"/>
    <col min="4" max="4" width="17.140625" customWidth="1"/>
    <col min="5" max="5" width="10.7109375" customWidth="1"/>
    <col min="6" max="6" width="15.42578125" customWidth="1"/>
    <col min="7" max="7" width="19.42578125" customWidth="1"/>
    <col min="8" max="8" width="19.85546875" customWidth="1"/>
    <col min="229" max="229" width="15.28515625" customWidth="1"/>
    <col min="230" max="230" width="57.5703125" customWidth="1"/>
    <col min="231" max="231" width="13.5703125" bestFit="1" customWidth="1"/>
    <col min="232" max="232" width="14.5703125" bestFit="1" customWidth="1"/>
    <col min="233" max="233" width="19.140625" customWidth="1"/>
    <col min="234" max="234" width="19.42578125" customWidth="1"/>
    <col min="235" max="235" width="19.28515625" customWidth="1"/>
    <col min="485" max="485" width="15.28515625" customWidth="1"/>
    <col min="486" max="486" width="57.5703125" customWidth="1"/>
    <col min="487" max="487" width="13.5703125" bestFit="1" customWidth="1"/>
    <col min="488" max="488" width="14.5703125" bestFit="1" customWidth="1"/>
    <col min="489" max="489" width="19.140625" customWidth="1"/>
    <col min="490" max="490" width="19.42578125" customWidth="1"/>
    <col min="491" max="491" width="19.28515625" customWidth="1"/>
    <col min="741" max="741" width="15.28515625" customWidth="1"/>
    <col min="742" max="742" width="57.5703125" customWidth="1"/>
    <col min="743" max="743" width="13.5703125" bestFit="1" customWidth="1"/>
    <col min="744" max="744" width="14.5703125" bestFit="1" customWidth="1"/>
    <col min="745" max="745" width="19.140625" customWidth="1"/>
    <col min="746" max="746" width="19.42578125" customWidth="1"/>
    <col min="747" max="747" width="19.28515625" customWidth="1"/>
    <col min="997" max="997" width="15.28515625" customWidth="1"/>
    <col min="998" max="998" width="57.5703125" customWidth="1"/>
    <col min="999" max="999" width="13.5703125" bestFit="1" customWidth="1"/>
    <col min="1000" max="1000" width="14.5703125" bestFit="1" customWidth="1"/>
    <col min="1001" max="1001" width="19.140625" customWidth="1"/>
    <col min="1002" max="1002" width="19.42578125" customWidth="1"/>
    <col min="1003" max="1003" width="19.28515625" customWidth="1"/>
    <col min="1253" max="1253" width="15.28515625" customWidth="1"/>
    <col min="1254" max="1254" width="57.5703125" customWidth="1"/>
    <col min="1255" max="1255" width="13.5703125" bestFit="1" customWidth="1"/>
    <col min="1256" max="1256" width="14.5703125" bestFit="1" customWidth="1"/>
    <col min="1257" max="1257" width="19.140625" customWidth="1"/>
    <col min="1258" max="1258" width="19.42578125" customWidth="1"/>
    <col min="1259" max="1259" width="19.28515625" customWidth="1"/>
    <col min="1509" max="1509" width="15.28515625" customWidth="1"/>
    <col min="1510" max="1510" width="57.5703125" customWidth="1"/>
    <col min="1511" max="1511" width="13.5703125" bestFit="1" customWidth="1"/>
    <col min="1512" max="1512" width="14.5703125" bestFit="1" customWidth="1"/>
    <col min="1513" max="1513" width="19.140625" customWidth="1"/>
    <col min="1514" max="1514" width="19.42578125" customWidth="1"/>
    <col min="1515" max="1515" width="19.28515625" customWidth="1"/>
    <col min="1765" max="1765" width="15.28515625" customWidth="1"/>
    <col min="1766" max="1766" width="57.5703125" customWidth="1"/>
    <col min="1767" max="1767" width="13.5703125" bestFit="1" customWidth="1"/>
    <col min="1768" max="1768" width="14.5703125" bestFit="1" customWidth="1"/>
    <col min="1769" max="1769" width="19.140625" customWidth="1"/>
    <col min="1770" max="1770" width="19.42578125" customWidth="1"/>
    <col min="1771" max="1771" width="19.28515625" customWidth="1"/>
    <col min="2021" max="2021" width="15.28515625" customWidth="1"/>
    <col min="2022" max="2022" width="57.5703125" customWidth="1"/>
    <col min="2023" max="2023" width="13.5703125" bestFit="1" customWidth="1"/>
    <col min="2024" max="2024" width="14.5703125" bestFit="1" customWidth="1"/>
    <col min="2025" max="2025" width="19.140625" customWidth="1"/>
    <col min="2026" max="2026" width="19.42578125" customWidth="1"/>
    <col min="2027" max="2027" width="19.28515625" customWidth="1"/>
    <col min="2277" max="2277" width="15.28515625" customWidth="1"/>
    <col min="2278" max="2278" width="57.5703125" customWidth="1"/>
    <col min="2279" max="2279" width="13.5703125" bestFit="1" customWidth="1"/>
    <col min="2280" max="2280" width="14.5703125" bestFit="1" customWidth="1"/>
    <col min="2281" max="2281" width="19.140625" customWidth="1"/>
    <col min="2282" max="2282" width="19.42578125" customWidth="1"/>
    <col min="2283" max="2283" width="19.28515625" customWidth="1"/>
    <col min="2533" max="2533" width="15.28515625" customWidth="1"/>
    <col min="2534" max="2534" width="57.5703125" customWidth="1"/>
    <col min="2535" max="2535" width="13.5703125" bestFit="1" customWidth="1"/>
    <col min="2536" max="2536" width="14.5703125" bestFit="1" customWidth="1"/>
    <col min="2537" max="2537" width="19.140625" customWidth="1"/>
    <col min="2538" max="2538" width="19.42578125" customWidth="1"/>
    <col min="2539" max="2539" width="19.28515625" customWidth="1"/>
    <col min="2789" max="2789" width="15.28515625" customWidth="1"/>
    <col min="2790" max="2790" width="57.5703125" customWidth="1"/>
    <col min="2791" max="2791" width="13.5703125" bestFit="1" customWidth="1"/>
    <col min="2792" max="2792" width="14.5703125" bestFit="1" customWidth="1"/>
    <col min="2793" max="2793" width="19.140625" customWidth="1"/>
    <col min="2794" max="2794" width="19.42578125" customWidth="1"/>
    <col min="2795" max="2795" width="19.28515625" customWidth="1"/>
    <col min="3045" max="3045" width="15.28515625" customWidth="1"/>
    <col min="3046" max="3046" width="57.5703125" customWidth="1"/>
    <col min="3047" max="3047" width="13.5703125" bestFit="1" customWidth="1"/>
    <col min="3048" max="3048" width="14.5703125" bestFit="1" customWidth="1"/>
    <col min="3049" max="3049" width="19.140625" customWidth="1"/>
    <col min="3050" max="3050" width="19.42578125" customWidth="1"/>
    <col min="3051" max="3051" width="19.28515625" customWidth="1"/>
    <col min="3301" max="3301" width="15.28515625" customWidth="1"/>
    <col min="3302" max="3302" width="57.5703125" customWidth="1"/>
    <col min="3303" max="3303" width="13.5703125" bestFit="1" customWidth="1"/>
    <col min="3304" max="3304" width="14.5703125" bestFit="1" customWidth="1"/>
    <col min="3305" max="3305" width="19.140625" customWidth="1"/>
    <col min="3306" max="3306" width="19.42578125" customWidth="1"/>
    <col min="3307" max="3307" width="19.28515625" customWidth="1"/>
    <col min="3557" max="3557" width="15.28515625" customWidth="1"/>
    <col min="3558" max="3558" width="57.5703125" customWidth="1"/>
    <col min="3559" max="3559" width="13.5703125" bestFit="1" customWidth="1"/>
    <col min="3560" max="3560" width="14.5703125" bestFit="1" customWidth="1"/>
    <col min="3561" max="3561" width="19.140625" customWidth="1"/>
    <col min="3562" max="3562" width="19.42578125" customWidth="1"/>
    <col min="3563" max="3563" width="19.28515625" customWidth="1"/>
    <col min="3813" max="3813" width="15.28515625" customWidth="1"/>
    <col min="3814" max="3814" width="57.5703125" customWidth="1"/>
    <col min="3815" max="3815" width="13.5703125" bestFit="1" customWidth="1"/>
    <col min="3816" max="3816" width="14.5703125" bestFit="1" customWidth="1"/>
    <col min="3817" max="3817" width="19.140625" customWidth="1"/>
    <col min="3818" max="3818" width="19.42578125" customWidth="1"/>
    <col min="3819" max="3819" width="19.28515625" customWidth="1"/>
    <col min="4069" max="4069" width="15.28515625" customWidth="1"/>
    <col min="4070" max="4070" width="57.5703125" customWidth="1"/>
    <col min="4071" max="4071" width="13.5703125" bestFit="1" customWidth="1"/>
    <col min="4072" max="4072" width="14.5703125" bestFit="1" customWidth="1"/>
    <col min="4073" max="4073" width="19.140625" customWidth="1"/>
    <col min="4074" max="4074" width="19.42578125" customWidth="1"/>
    <col min="4075" max="4075" width="19.28515625" customWidth="1"/>
    <col min="4325" max="4325" width="15.28515625" customWidth="1"/>
    <col min="4326" max="4326" width="57.5703125" customWidth="1"/>
    <col min="4327" max="4327" width="13.5703125" bestFit="1" customWidth="1"/>
    <col min="4328" max="4328" width="14.5703125" bestFit="1" customWidth="1"/>
    <col min="4329" max="4329" width="19.140625" customWidth="1"/>
    <col min="4330" max="4330" width="19.42578125" customWidth="1"/>
    <col min="4331" max="4331" width="19.28515625" customWidth="1"/>
    <col min="4581" max="4581" width="15.28515625" customWidth="1"/>
    <col min="4582" max="4582" width="57.5703125" customWidth="1"/>
    <col min="4583" max="4583" width="13.5703125" bestFit="1" customWidth="1"/>
    <col min="4584" max="4584" width="14.5703125" bestFit="1" customWidth="1"/>
    <col min="4585" max="4585" width="19.140625" customWidth="1"/>
    <col min="4586" max="4586" width="19.42578125" customWidth="1"/>
    <col min="4587" max="4587" width="19.28515625" customWidth="1"/>
    <col min="4837" max="4837" width="15.28515625" customWidth="1"/>
    <col min="4838" max="4838" width="57.5703125" customWidth="1"/>
    <col min="4839" max="4839" width="13.5703125" bestFit="1" customWidth="1"/>
    <col min="4840" max="4840" width="14.5703125" bestFit="1" customWidth="1"/>
    <col min="4841" max="4841" width="19.140625" customWidth="1"/>
    <col min="4842" max="4842" width="19.42578125" customWidth="1"/>
    <col min="4843" max="4843" width="19.28515625" customWidth="1"/>
    <col min="5093" max="5093" width="15.28515625" customWidth="1"/>
    <col min="5094" max="5094" width="57.5703125" customWidth="1"/>
    <col min="5095" max="5095" width="13.5703125" bestFit="1" customWidth="1"/>
    <col min="5096" max="5096" width="14.5703125" bestFit="1" customWidth="1"/>
    <col min="5097" max="5097" width="19.140625" customWidth="1"/>
    <col min="5098" max="5098" width="19.42578125" customWidth="1"/>
    <col min="5099" max="5099" width="19.28515625" customWidth="1"/>
    <col min="5349" max="5349" width="15.28515625" customWidth="1"/>
    <col min="5350" max="5350" width="57.5703125" customWidth="1"/>
    <col min="5351" max="5351" width="13.5703125" bestFit="1" customWidth="1"/>
    <col min="5352" max="5352" width="14.5703125" bestFit="1" customWidth="1"/>
    <col min="5353" max="5353" width="19.140625" customWidth="1"/>
    <col min="5354" max="5354" width="19.42578125" customWidth="1"/>
    <col min="5355" max="5355" width="19.28515625" customWidth="1"/>
    <col min="5605" max="5605" width="15.28515625" customWidth="1"/>
    <col min="5606" max="5606" width="57.5703125" customWidth="1"/>
    <col min="5607" max="5607" width="13.5703125" bestFit="1" customWidth="1"/>
    <col min="5608" max="5608" width="14.5703125" bestFit="1" customWidth="1"/>
    <col min="5609" max="5609" width="19.140625" customWidth="1"/>
    <col min="5610" max="5610" width="19.42578125" customWidth="1"/>
    <col min="5611" max="5611" width="19.28515625" customWidth="1"/>
    <col min="5861" max="5861" width="15.28515625" customWidth="1"/>
    <col min="5862" max="5862" width="57.5703125" customWidth="1"/>
    <col min="5863" max="5863" width="13.5703125" bestFit="1" customWidth="1"/>
    <col min="5864" max="5864" width="14.5703125" bestFit="1" customWidth="1"/>
    <col min="5865" max="5865" width="19.140625" customWidth="1"/>
    <col min="5866" max="5866" width="19.42578125" customWidth="1"/>
    <col min="5867" max="5867" width="19.28515625" customWidth="1"/>
    <col min="6117" max="6117" width="15.28515625" customWidth="1"/>
    <col min="6118" max="6118" width="57.5703125" customWidth="1"/>
    <col min="6119" max="6119" width="13.5703125" bestFit="1" customWidth="1"/>
    <col min="6120" max="6120" width="14.5703125" bestFit="1" customWidth="1"/>
    <col min="6121" max="6121" width="19.140625" customWidth="1"/>
    <col min="6122" max="6122" width="19.42578125" customWidth="1"/>
    <col min="6123" max="6123" width="19.28515625" customWidth="1"/>
    <col min="6373" max="6373" width="15.28515625" customWidth="1"/>
    <col min="6374" max="6374" width="57.5703125" customWidth="1"/>
    <col min="6375" max="6375" width="13.5703125" bestFit="1" customWidth="1"/>
    <col min="6376" max="6376" width="14.5703125" bestFit="1" customWidth="1"/>
    <col min="6377" max="6377" width="19.140625" customWidth="1"/>
    <col min="6378" max="6378" width="19.42578125" customWidth="1"/>
    <col min="6379" max="6379" width="19.28515625" customWidth="1"/>
    <col min="6629" max="6629" width="15.28515625" customWidth="1"/>
    <col min="6630" max="6630" width="57.5703125" customWidth="1"/>
    <col min="6631" max="6631" width="13.5703125" bestFit="1" customWidth="1"/>
    <col min="6632" max="6632" width="14.5703125" bestFit="1" customWidth="1"/>
    <col min="6633" max="6633" width="19.140625" customWidth="1"/>
    <col min="6634" max="6634" width="19.42578125" customWidth="1"/>
    <col min="6635" max="6635" width="19.28515625" customWidth="1"/>
    <col min="6885" max="6885" width="15.28515625" customWidth="1"/>
    <col min="6886" max="6886" width="57.5703125" customWidth="1"/>
    <col min="6887" max="6887" width="13.5703125" bestFit="1" customWidth="1"/>
    <col min="6888" max="6888" width="14.5703125" bestFit="1" customWidth="1"/>
    <col min="6889" max="6889" width="19.140625" customWidth="1"/>
    <col min="6890" max="6890" width="19.42578125" customWidth="1"/>
    <col min="6891" max="6891" width="19.28515625" customWidth="1"/>
    <col min="7141" max="7141" width="15.28515625" customWidth="1"/>
    <col min="7142" max="7142" width="57.5703125" customWidth="1"/>
    <col min="7143" max="7143" width="13.5703125" bestFit="1" customWidth="1"/>
    <col min="7144" max="7144" width="14.5703125" bestFit="1" customWidth="1"/>
    <col min="7145" max="7145" width="19.140625" customWidth="1"/>
    <col min="7146" max="7146" width="19.42578125" customWidth="1"/>
    <col min="7147" max="7147" width="19.28515625" customWidth="1"/>
    <col min="7397" max="7397" width="15.28515625" customWidth="1"/>
    <col min="7398" max="7398" width="57.5703125" customWidth="1"/>
    <col min="7399" max="7399" width="13.5703125" bestFit="1" customWidth="1"/>
    <col min="7400" max="7400" width="14.5703125" bestFit="1" customWidth="1"/>
    <col min="7401" max="7401" width="19.140625" customWidth="1"/>
    <col min="7402" max="7402" width="19.42578125" customWidth="1"/>
    <col min="7403" max="7403" width="19.28515625" customWidth="1"/>
    <col min="7653" max="7653" width="15.28515625" customWidth="1"/>
    <col min="7654" max="7654" width="57.5703125" customWidth="1"/>
    <col min="7655" max="7655" width="13.5703125" bestFit="1" customWidth="1"/>
    <col min="7656" max="7656" width="14.5703125" bestFit="1" customWidth="1"/>
    <col min="7657" max="7657" width="19.140625" customWidth="1"/>
    <col min="7658" max="7658" width="19.42578125" customWidth="1"/>
    <col min="7659" max="7659" width="19.28515625" customWidth="1"/>
    <col min="7909" max="7909" width="15.28515625" customWidth="1"/>
    <col min="7910" max="7910" width="57.5703125" customWidth="1"/>
    <col min="7911" max="7911" width="13.5703125" bestFit="1" customWidth="1"/>
    <col min="7912" max="7912" width="14.5703125" bestFit="1" customWidth="1"/>
    <col min="7913" max="7913" width="19.140625" customWidth="1"/>
    <col min="7914" max="7914" width="19.42578125" customWidth="1"/>
    <col min="7915" max="7915" width="19.28515625" customWidth="1"/>
    <col min="8165" max="8165" width="15.28515625" customWidth="1"/>
    <col min="8166" max="8166" width="57.5703125" customWidth="1"/>
    <col min="8167" max="8167" width="13.5703125" bestFit="1" customWidth="1"/>
    <col min="8168" max="8168" width="14.5703125" bestFit="1" customWidth="1"/>
    <col min="8169" max="8169" width="19.140625" customWidth="1"/>
    <col min="8170" max="8170" width="19.42578125" customWidth="1"/>
    <col min="8171" max="8171" width="19.28515625" customWidth="1"/>
    <col min="8421" max="8421" width="15.28515625" customWidth="1"/>
    <col min="8422" max="8422" width="57.5703125" customWidth="1"/>
    <col min="8423" max="8423" width="13.5703125" bestFit="1" customWidth="1"/>
    <col min="8424" max="8424" width="14.5703125" bestFit="1" customWidth="1"/>
    <col min="8425" max="8425" width="19.140625" customWidth="1"/>
    <col min="8426" max="8426" width="19.42578125" customWidth="1"/>
    <col min="8427" max="8427" width="19.28515625" customWidth="1"/>
    <col min="8677" max="8677" width="15.28515625" customWidth="1"/>
    <col min="8678" max="8678" width="57.5703125" customWidth="1"/>
    <col min="8679" max="8679" width="13.5703125" bestFit="1" customWidth="1"/>
    <col min="8680" max="8680" width="14.5703125" bestFit="1" customWidth="1"/>
    <col min="8681" max="8681" width="19.140625" customWidth="1"/>
    <col min="8682" max="8682" width="19.42578125" customWidth="1"/>
    <col min="8683" max="8683" width="19.28515625" customWidth="1"/>
    <col min="8933" max="8933" width="15.28515625" customWidth="1"/>
    <col min="8934" max="8934" width="57.5703125" customWidth="1"/>
    <col min="8935" max="8935" width="13.5703125" bestFit="1" customWidth="1"/>
    <col min="8936" max="8936" width="14.5703125" bestFit="1" customWidth="1"/>
    <col min="8937" max="8937" width="19.140625" customWidth="1"/>
    <col min="8938" max="8938" width="19.42578125" customWidth="1"/>
    <col min="8939" max="8939" width="19.28515625" customWidth="1"/>
    <col min="9189" max="9189" width="15.28515625" customWidth="1"/>
    <col min="9190" max="9190" width="57.5703125" customWidth="1"/>
    <col min="9191" max="9191" width="13.5703125" bestFit="1" customWidth="1"/>
    <col min="9192" max="9192" width="14.5703125" bestFit="1" customWidth="1"/>
    <col min="9193" max="9193" width="19.140625" customWidth="1"/>
    <col min="9194" max="9194" width="19.42578125" customWidth="1"/>
    <col min="9195" max="9195" width="19.28515625" customWidth="1"/>
    <col min="9445" max="9445" width="15.28515625" customWidth="1"/>
    <col min="9446" max="9446" width="57.5703125" customWidth="1"/>
    <col min="9447" max="9447" width="13.5703125" bestFit="1" customWidth="1"/>
    <col min="9448" max="9448" width="14.5703125" bestFit="1" customWidth="1"/>
    <col min="9449" max="9449" width="19.140625" customWidth="1"/>
    <col min="9450" max="9450" width="19.42578125" customWidth="1"/>
    <col min="9451" max="9451" width="19.28515625" customWidth="1"/>
    <col min="9701" max="9701" width="15.28515625" customWidth="1"/>
    <col min="9702" max="9702" width="57.5703125" customWidth="1"/>
    <col min="9703" max="9703" width="13.5703125" bestFit="1" customWidth="1"/>
    <col min="9704" max="9704" width="14.5703125" bestFit="1" customWidth="1"/>
    <col min="9705" max="9705" width="19.140625" customWidth="1"/>
    <col min="9706" max="9706" width="19.42578125" customWidth="1"/>
    <col min="9707" max="9707" width="19.28515625" customWidth="1"/>
    <col min="9957" max="9957" width="15.28515625" customWidth="1"/>
    <col min="9958" max="9958" width="57.5703125" customWidth="1"/>
    <col min="9959" max="9959" width="13.5703125" bestFit="1" customWidth="1"/>
    <col min="9960" max="9960" width="14.5703125" bestFit="1" customWidth="1"/>
    <col min="9961" max="9961" width="19.140625" customWidth="1"/>
    <col min="9962" max="9962" width="19.42578125" customWidth="1"/>
    <col min="9963" max="9963" width="19.28515625" customWidth="1"/>
    <col min="10213" max="10213" width="15.28515625" customWidth="1"/>
    <col min="10214" max="10214" width="57.5703125" customWidth="1"/>
    <col min="10215" max="10215" width="13.5703125" bestFit="1" customWidth="1"/>
    <col min="10216" max="10216" width="14.5703125" bestFit="1" customWidth="1"/>
    <col min="10217" max="10217" width="19.140625" customWidth="1"/>
    <col min="10218" max="10218" width="19.42578125" customWidth="1"/>
    <col min="10219" max="10219" width="19.28515625" customWidth="1"/>
    <col min="10469" max="10469" width="15.28515625" customWidth="1"/>
    <col min="10470" max="10470" width="57.5703125" customWidth="1"/>
    <col min="10471" max="10471" width="13.5703125" bestFit="1" customWidth="1"/>
    <col min="10472" max="10472" width="14.5703125" bestFit="1" customWidth="1"/>
    <col min="10473" max="10473" width="19.140625" customWidth="1"/>
    <col min="10474" max="10474" width="19.42578125" customWidth="1"/>
    <col min="10475" max="10475" width="19.28515625" customWidth="1"/>
    <col min="10725" max="10725" width="15.28515625" customWidth="1"/>
    <col min="10726" max="10726" width="57.5703125" customWidth="1"/>
    <col min="10727" max="10727" width="13.5703125" bestFit="1" customWidth="1"/>
    <col min="10728" max="10728" width="14.5703125" bestFit="1" customWidth="1"/>
    <col min="10729" max="10729" width="19.140625" customWidth="1"/>
    <col min="10730" max="10730" width="19.42578125" customWidth="1"/>
    <col min="10731" max="10731" width="19.28515625" customWidth="1"/>
    <col min="10981" max="10981" width="15.28515625" customWidth="1"/>
    <col min="10982" max="10982" width="57.5703125" customWidth="1"/>
    <col min="10983" max="10983" width="13.5703125" bestFit="1" customWidth="1"/>
    <col min="10984" max="10984" width="14.5703125" bestFit="1" customWidth="1"/>
    <col min="10985" max="10985" width="19.140625" customWidth="1"/>
    <col min="10986" max="10986" width="19.42578125" customWidth="1"/>
    <col min="10987" max="10987" width="19.28515625" customWidth="1"/>
    <col min="11237" max="11237" width="15.28515625" customWidth="1"/>
    <col min="11238" max="11238" width="57.5703125" customWidth="1"/>
    <col min="11239" max="11239" width="13.5703125" bestFit="1" customWidth="1"/>
    <col min="11240" max="11240" width="14.5703125" bestFit="1" customWidth="1"/>
    <col min="11241" max="11241" width="19.140625" customWidth="1"/>
    <col min="11242" max="11242" width="19.42578125" customWidth="1"/>
    <col min="11243" max="11243" width="19.28515625" customWidth="1"/>
    <col min="11493" max="11493" width="15.28515625" customWidth="1"/>
    <col min="11494" max="11494" width="57.5703125" customWidth="1"/>
    <col min="11495" max="11495" width="13.5703125" bestFit="1" customWidth="1"/>
    <col min="11496" max="11496" width="14.5703125" bestFit="1" customWidth="1"/>
    <col min="11497" max="11497" width="19.140625" customWidth="1"/>
    <col min="11498" max="11498" width="19.42578125" customWidth="1"/>
    <col min="11499" max="11499" width="19.28515625" customWidth="1"/>
    <col min="11749" max="11749" width="15.28515625" customWidth="1"/>
    <col min="11750" max="11750" width="57.5703125" customWidth="1"/>
    <col min="11751" max="11751" width="13.5703125" bestFit="1" customWidth="1"/>
    <col min="11752" max="11752" width="14.5703125" bestFit="1" customWidth="1"/>
    <col min="11753" max="11753" width="19.140625" customWidth="1"/>
    <col min="11754" max="11754" width="19.42578125" customWidth="1"/>
    <col min="11755" max="11755" width="19.28515625" customWidth="1"/>
    <col min="12005" max="12005" width="15.28515625" customWidth="1"/>
    <col min="12006" max="12006" width="57.5703125" customWidth="1"/>
    <col min="12007" max="12007" width="13.5703125" bestFit="1" customWidth="1"/>
    <col min="12008" max="12008" width="14.5703125" bestFit="1" customWidth="1"/>
    <col min="12009" max="12009" width="19.140625" customWidth="1"/>
    <col min="12010" max="12010" width="19.42578125" customWidth="1"/>
    <col min="12011" max="12011" width="19.28515625" customWidth="1"/>
    <col min="12261" max="12261" width="15.28515625" customWidth="1"/>
    <col min="12262" max="12262" width="57.5703125" customWidth="1"/>
    <col min="12263" max="12263" width="13.5703125" bestFit="1" customWidth="1"/>
    <col min="12264" max="12264" width="14.5703125" bestFit="1" customWidth="1"/>
    <col min="12265" max="12265" width="19.140625" customWidth="1"/>
    <col min="12266" max="12266" width="19.42578125" customWidth="1"/>
    <col min="12267" max="12267" width="19.28515625" customWidth="1"/>
    <col min="12517" max="12517" width="15.28515625" customWidth="1"/>
    <col min="12518" max="12518" width="57.5703125" customWidth="1"/>
    <col min="12519" max="12519" width="13.5703125" bestFit="1" customWidth="1"/>
    <col min="12520" max="12520" width="14.5703125" bestFit="1" customWidth="1"/>
    <col min="12521" max="12521" width="19.140625" customWidth="1"/>
    <col min="12522" max="12522" width="19.42578125" customWidth="1"/>
    <col min="12523" max="12523" width="19.28515625" customWidth="1"/>
    <col min="12773" max="12773" width="15.28515625" customWidth="1"/>
    <col min="12774" max="12774" width="57.5703125" customWidth="1"/>
    <col min="12775" max="12775" width="13.5703125" bestFit="1" customWidth="1"/>
    <col min="12776" max="12776" width="14.5703125" bestFit="1" customWidth="1"/>
    <col min="12777" max="12777" width="19.140625" customWidth="1"/>
    <col min="12778" max="12778" width="19.42578125" customWidth="1"/>
    <col min="12779" max="12779" width="19.28515625" customWidth="1"/>
    <col min="13029" max="13029" width="15.28515625" customWidth="1"/>
    <col min="13030" max="13030" width="57.5703125" customWidth="1"/>
    <col min="13031" max="13031" width="13.5703125" bestFit="1" customWidth="1"/>
    <col min="13032" max="13032" width="14.5703125" bestFit="1" customWidth="1"/>
    <col min="13033" max="13033" width="19.140625" customWidth="1"/>
    <col min="13034" max="13034" width="19.42578125" customWidth="1"/>
    <col min="13035" max="13035" width="19.28515625" customWidth="1"/>
    <col min="13285" max="13285" width="15.28515625" customWidth="1"/>
    <col min="13286" max="13286" width="57.5703125" customWidth="1"/>
    <col min="13287" max="13287" width="13.5703125" bestFit="1" customWidth="1"/>
    <col min="13288" max="13288" width="14.5703125" bestFit="1" customWidth="1"/>
    <col min="13289" max="13289" width="19.140625" customWidth="1"/>
    <col min="13290" max="13290" width="19.42578125" customWidth="1"/>
    <col min="13291" max="13291" width="19.28515625" customWidth="1"/>
    <col min="13541" max="13541" width="15.28515625" customWidth="1"/>
    <col min="13542" max="13542" width="57.5703125" customWidth="1"/>
    <col min="13543" max="13543" width="13.5703125" bestFit="1" customWidth="1"/>
    <col min="13544" max="13544" width="14.5703125" bestFit="1" customWidth="1"/>
    <col min="13545" max="13545" width="19.140625" customWidth="1"/>
    <col min="13546" max="13546" width="19.42578125" customWidth="1"/>
    <col min="13547" max="13547" width="19.28515625" customWidth="1"/>
    <col min="13797" max="13797" width="15.28515625" customWidth="1"/>
    <col min="13798" max="13798" width="57.5703125" customWidth="1"/>
    <col min="13799" max="13799" width="13.5703125" bestFit="1" customWidth="1"/>
    <col min="13800" max="13800" width="14.5703125" bestFit="1" customWidth="1"/>
    <col min="13801" max="13801" width="19.140625" customWidth="1"/>
    <col min="13802" max="13802" width="19.42578125" customWidth="1"/>
    <col min="13803" max="13803" width="19.28515625" customWidth="1"/>
    <col min="14053" max="14053" width="15.28515625" customWidth="1"/>
    <col min="14054" max="14054" width="57.5703125" customWidth="1"/>
    <col min="14055" max="14055" width="13.5703125" bestFit="1" customWidth="1"/>
    <col min="14056" max="14056" width="14.5703125" bestFit="1" customWidth="1"/>
    <col min="14057" max="14057" width="19.140625" customWidth="1"/>
    <col min="14058" max="14058" width="19.42578125" customWidth="1"/>
    <col min="14059" max="14059" width="19.28515625" customWidth="1"/>
    <col min="14309" max="14309" width="15.28515625" customWidth="1"/>
    <col min="14310" max="14310" width="57.5703125" customWidth="1"/>
    <col min="14311" max="14311" width="13.5703125" bestFit="1" customWidth="1"/>
    <col min="14312" max="14312" width="14.5703125" bestFit="1" customWidth="1"/>
    <col min="14313" max="14313" width="19.140625" customWidth="1"/>
    <col min="14314" max="14314" width="19.42578125" customWidth="1"/>
    <col min="14315" max="14315" width="19.28515625" customWidth="1"/>
    <col min="14565" max="14565" width="15.28515625" customWidth="1"/>
    <col min="14566" max="14566" width="57.5703125" customWidth="1"/>
    <col min="14567" max="14567" width="13.5703125" bestFit="1" customWidth="1"/>
    <col min="14568" max="14568" width="14.5703125" bestFit="1" customWidth="1"/>
    <col min="14569" max="14569" width="19.140625" customWidth="1"/>
    <col min="14570" max="14570" width="19.42578125" customWidth="1"/>
    <col min="14571" max="14571" width="19.28515625" customWidth="1"/>
    <col min="14821" max="14821" width="15.28515625" customWidth="1"/>
    <col min="14822" max="14822" width="57.5703125" customWidth="1"/>
    <col min="14823" max="14823" width="13.5703125" bestFit="1" customWidth="1"/>
    <col min="14824" max="14824" width="14.5703125" bestFit="1" customWidth="1"/>
    <col min="14825" max="14825" width="19.140625" customWidth="1"/>
    <col min="14826" max="14826" width="19.42578125" customWidth="1"/>
    <col min="14827" max="14827" width="19.28515625" customWidth="1"/>
    <col min="15077" max="15077" width="15.28515625" customWidth="1"/>
    <col min="15078" max="15078" width="57.5703125" customWidth="1"/>
    <col min="15079" max="15079" width="13.5703125" bestFit="1" customWidth="1"/>
    <col min="15080" max="15080" width="14.5703125" bestFit="1" customWidth="1"/>
    <col min="15081" max="15081" width="19.140625" customWidth="1"/>
    <col min="15082" max="15082" width="19.42578125" customWidth="1"/>
    <col min="15083" max="15083" width="19.28515625" customWidth="1"/>
    <col min="15333" max="15333" width="15.28515625" customWidth="1"/>
    <col min="15334" max="15334" width="57.5703125" customWidth="1"/>
    <col min="15335" max="15335" width="13.5703125" bestFit="1" customWidth="1"/>
    <col min="15336" max="15336" width="14.5703125" bestFit="1" customWidth="1"/>
    <col min="15337" max="15337" width="19.140625" customWidth="1"/>
    <col min="15338" max="15338" width="19.42578125" customWidth="1"/>
    <col min="15339" max="15339" width="19.28515625" customWidth="1"/>
    <col min="15589" max="15589" width="15.28515625" customWidth="1"/>
    <col min="15590" max="15590" width="57.5703125" customWidth="1"/>
    <col min="15591" max="15591" width="13.5703125" bestFit="1" customWidth="1"/>
    <col min="15592" max="15592" width="14.5703125" bestFit="1" customWidth="1"/>
    <col min="15593" max="15593" width="19.140625" customWidth="1"/>
    <col min="15594" max="15594" width="19.42578125" customWidth="1"/>
    <col min="15595" max="15595" width="19.28515625" customWidth="1"/>
    <col min="15845" max="15845" width="15.28515625" customWidth="1"/>
    <col min="15846" max="15846" width="57.5703125" customWidth="1"/>
    <col min="15847" max="15847" width="13.5703125" bestFit="1" customWidth="1"/>
    <col min="15848" max="15848" width="14.5703125" bestFit="1" customWidth="1"/>
    <col min="15849" max="15849" width="19.140625" customWidth="1"/>
    <col min="15850" max="15850" width="19.42578125" customWidth="1"/>
    <col min="15851" max="15851" width="19.28515625" customWidth="1"/>
    <col min="16101" max="16101" width="15.28515625" customWidth="1"/>
    <col min="16102" max="16102" width="57.5703125" customWidth="1"/>
    <col min="16103" max="16103" width="13.5703125" bestFit="1" customWidth="1"/>
    <col min="16104" max="16104" width="14.5703125" bestFit="1" customWidth="1"/>
    <col min="16105" max="16105" width="19.140625" customWidth="1"/>
    <col min="16106" max="16106" width="19.42578125" customWidth="1"/>
    <col min="16107" max="16107" width="19.28515625" customWidth="1"/>
  </cols>
  <sheetData>
    <row r="1" spans="1:110" s="54" customFormat="1" ht="18.75" customHeight="1">
      <c r="B1" s="597" t="s">
        <v>0</v>
      </c>
      <c r="C1" s="598"/>
      <c r="D1" s="598"/>
      <c r="E1" s="598"/>
      <c r="F1" s="598"/>
      <c r="G1" s="598"/>
      <c r="H1" s="598"/>
      <c r="I1" s="424"/>
    </row>
    <row r="2" spans="1:110" s="54" customFormat="1" ht="41.25" customHeight="1">
      <c r="B2" s="595" t="s">
        <v>162</v>
      </c>
      <c r="C2" s="596"/>
      <c r="D2" s="596"/>
      <c r="E2" s="596"/>
      <c r="F2" s="596"/>
      <c r="G2" s="596"/>
      <c r="H2" s="596"/>
      <c r="I2" s="424"/>
    </row>
    <row r="3" spans="1:110" s="54" customFormat="1" ht="18" customHeight="1">
      <c r="B3" s="595" t="s">
        <v>583</v>
      </c>
      <c r="C3" s="596"/>
      <c r="D3" s="596"/>
      <c r="E3" s="596"/>
      <c r="F3" s="596"/>
      <c r="G3" s="596"/>
      <c r="H3" s="596"/>
      <c r="I3" s="424"/>
    </row>
    <row r="4" spans="1:110" s="54" customFormat="1" ht="18.75" customHeight="1">
      <c r="B4" s="56" t="s">
        <v>163</v>
      </c>
      <c r="C4" s="57"/>
      <c r="D4" s="58"/>
      <c r="E4" s="59"/>
      <c r="F4" s="60" t="s">
        <v>585</v>
      </c>
      <c r="G4" s="61"/>
      <c r="H4" s="62"/>
      <c r="I4" s="60"/>
    </row>
    <row r="5" spans="1:110" s="54" customFormat="1" ht="18.75">
      <c r="B5" s="56" t="s">
        <v>19</v>
      </c>
      <c r="C5" s="63"/>
      <c r="D5" s="64"/>
      <c r="E5" s="64"/>
      <c r="F5" s="60" t="s">
        <v>164</v>
      </c>
      <c r="G5" s="61"/>
      <c r="H5" s="62"/>
      <c r="I5" s="60"/>
    </row>
    <row r="6" spans="1:110" s="54" customFormat="1" ht="19.5" customHeight="1" thickBot="1">
      <c r="B6" s="65"/>
      <c r="C6" s="66"/>
      <c r="D6" s="154"/>
      <c r="E6" s="154"/>
      <c r="F6" s="55"/>
      <c r="G6" s="67"/>
      <c r="H6" s="68"/>
      <c r="I6" s="154"/>
    </row>
    <row r="7" spans="1:110" s="54" customFormat="1" ht="38.25" customHeight="1" thickBot="1">
      <c r="B7" s="69" t="s">
        <v>1</v>
      </c>
      <c r="C7" s="70" t="s">
        <v>165</v>
      </c>
      <c r="D7" s="71" t="s">
        <v>22</v>
      </c>
      <c r="E7" s="71" t="s">
        <v>23</v>
      </c>
      <c r="F7" s="71" t="s">
        <v>166</v>
      </c>
      <c r="G7" s="71" t="s">
        <v>3</v>
      </c>
      <c r="H7" s="72" t="s">
        <v>26</v>
      </c>
      <c r="I7" s="425"/>
    </row>
    <row r="8" spans="1:110" s="74" customFormat="1" ht="18.75">
      <c r="B8" s="75"/>
      <c r="C8" s="73"/>
      <c r="D8" s="73"/>
      <c r="E8" s="73"/>
      <c r="F8" s="73"/>
      <c r="G8" s="76"/>
      <c r="H8" s="77"/>
      <c r="I8" s="78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/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</row>
    <row r="9" spans="1:110" s="74" customFormat="1" ht="18.75">
      <c r="A9" s="74" t="s">
        <v>54</v>
      </c>
      <c r="B9" s="432"/>
      <c r="C9" s="143" t="s">
        <v>167</v>
      </c>
      <c r="D9" s="139"/>
      <c r="E9" s="139"/>
      <c r="F9" s="139"/>
      <c r="G9" s="433"/>
      <c r="H9" s="434"/>
      <c r="I9" s="78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</row>
    <row r="10" spans="1:110" s="74" customFormat="1" ht="18.75">
      <c r="B10" s="432"/>
      <c r="C10" s="143"/>
      <c r="D10" s="139"/>
      <c r="E10" s="139"/>
      <c r="F10" s="139"/>
      <c r="G10" s="433"/>
      <c r="H10" s="434"/>
      <c r="I10" s="78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/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</row>
    <row r="11" spans="1:110" s="74" customFormat="1" ht="18.75">
      <c r="A11" s="74" t="s">
        <v>54</v>
      </c>
      <c r="B11" s="432"/>
      <c r="C11" s="138" t="s">
        <v>168</v>
      </c>
      <c r="D11" s="139"/>
      <c r="E11" s="139"/>
      <c r="F11" s="139"/>
      <c r="G11" s="433"/>
      <c r="H11" s="434"/>
      <c r="I11" s="78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79"/>
      <c r="DB11" s="79"/>
      <c r="DC11" s="79"/>
      <c r="DD11" s="79"/>
      <c r="DE11" s="79"/>
      <c r="DF11" s="79"/>
    </row>
    <row r="12" spans="1:110" s="74" customFormat="1" ht="18.75">
      <c r="B12" s="435">
        <v>1</v>
      </c>
      <c r="C12" s="138" t="s">
        <v>169</v>
      </c>
      <c r="D12" s="139"/>
      <c r="E12" s="139"/>
      <c r="F12" s="139"/>
      <c r="G12" s="436">
        <f t="shared" ref="G12:G204" si="0">ROUND(F12*D12,2)</f>
        <v>0</v>
      </c>
      <c r="H12" s="434"/>
      <c r="I12" s="78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</row>
    <row r="13" spans="1:110" s="74" customFormat="1" ht="112.5">
      <c r="B13" s="484">
        <v>1.01</v>
      </c>
      <c r="C13" s="139" t="s">
        <v>586</v>
      </c>
      <c r="D13" s="141">
        <v>1</v>
      </c>
      <c r="E13" s="142" t="s">
        <v>143</v>
      </c>
      <c r="F13" s="437"/>
      <c r="G13" s="433">
        <f t="shared" si="0"/>
        <v>0</v>
      </c>
      <c r="H13" s="434"/>
      <c r="I13" s="78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79"/>
    </row>
    <row r="14" spans="1:110" s="74" customFormat="1" ht="93.75">
      <c r="B14" s="484">
        <v>1.02</v>
      </c>
      <c r="C14" s="139" t="s">
        <v>170</v>
      </c>
      <c r="D14" s="141">
        <v>1</v>
      </c>
      <c r="E14" s="142" t="s">
        <v>143</v>
      </c>
      <c r="F14" s="437"/>
      <c r="G14" s="433">
        <f t="shared" si="0"/>
        <v>0</v>
      </c>
      <c r="H14" s="434"/>
      <c r="I14" s="78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79"/>
    </row>
    <row r="15" spans="1:110" s="74" customFormat="1" ht="93.75">
      <c r="B15" s="484">
        <v>1.03</v>
      </c>
      <c r="C15" s="139" t="s">
        <v>171</v>
      </c>
      <c r="D15" s="141">
        <v>1</v>
      </c>
      <c r="E15" s="142" t="s">
        <v>143</v>
      </c>
      <c r="F15" s="437"/>
      <c r="G15" s="433">
        <f t="shared" si="0"/>
        <v>0</v>
      </c>
      <c r="H15" s="434"/>
      <c r="I15" s="78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  <c r="CJ15" s="79"/>
      <c r="CK15" s="79"/>
      <c r="CL15" s="79"/>
      <c r="CM15" s="79"/>
      <c r="CN15" s="79"/>
      <c r="CO15" s="79"/>
      <c r="CP15" s="79"/>
      <c r="CQ15" s="79"/>
      <c r="CR15" s="79"/>
      <c r="CS15" s="79"/>
      <c r="CT15" s="79"/>
      <c r="CU15" s="79"/>
      <c r="CV15" s="79"/>
      <c r="CW15" s="79"/>
      <c r="CX15" s="79"/>
      <c r="CY15" s="79"/>
      <c r="CZ15" s="79"/>
      <c r="DA15" s="79"/>
      <c r="DB15" s="79"/>
      <c r="DC15" s="79"/>
      <c r="DD15" s="79"/>
      <c r="DE15" s="79"/>
      <c r="DF15" s="79"/>
    </row>
    <row r="16" spans="1:110" s="74" customFormat="1" ht="93.75">
      <c r="B16" s="484">
        <v>1.04</v>
      </c>
      <c r="C16" s="139" t="s">
        <v>172</v>
      </c>
      <c r="D16" s="141">
        <v>1</v>
      </c>
      <c r="E16" s="142" t="s">
        <v>143</v>
      </c>
      <c r="F16" s="437"/>
      <c r="G16" s="433">
        <f t="shared" si="0"/>
        <v>0</v>
      </c>
      <c r="H16" s="434"/>
      <c r="I16" s="78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  <c r="AN16" s="79"/>
      <c r="AO16" s="79"/>
      <c r="AP16" s="79"/>
      <c r="AQ16" s="79"/>
      <c r="AR16" s="79"/>
      <c r="AS16" s="79"/>
      <c r="AT16" s="79"/>
      <c r="AU16" s="79"/>
      <c r="AV16" s="79"/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/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</row>
    <row r="17" spans="2:110" s="74" customFormat="1" ht="93.75">
      <c r="B17" s="484">
        <v>1.05</v>
      </c>
      <c r="C17" s="139" t="s">
        <v>173</v>
      </c>
      <c r="D17" s="141">
        <v>1</v>
      </c>
      <c r="E17" s="142" t="s">
        <v>143</v>
      </c>
      <c r="F17" s="437"/>
      <c r="G17" s="433">
        <f t="shared" si="0"/>
        <v>0</v>
      </c>
      <c r="H17" s="434"/>
      <c r="I17" s="78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</row>
    <row r="18" spans="2:110" s="74" customFormat="1" ht="112.5">
      <c r="B18" s="484">
        <v>1.06</v>
      </c>
      <c r="C18" s="139" t="s">
        <v>174</v>
      </c>
      <c r="D18" s="141">
        <v>1</v>
      </c>
      <c r="E18" s="142" t="s">
        <v>143</v>
      </c>
      <c r="F18" s="437"/>
      <c r="G18" s="433">
        <f t="shared" si="0"/>
        <v>0</v>
      </c>
      <c r="H18" s="434"/>
      <c r="I18" s="78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79"/>
      <c r="DC18" s="79"/>
      <c r="DD18" s="79"/>
      <c r="DE18" s="79"/>
      <c r="DF18" s="79"/>
    </row>
    <row r="19" spans="2:110" s="74" customFormat="1" ht="93.75">
      <c r="B19" s="484">
        <v>1.07</v>
      </c>
      <c r="C19" s="139" t="s">
        <v>175</v>
      </c>
      <c r="D19" s="141">
        <v>1</v>
      </c>
      <c r="E19" s="142" t="s">
        <v>143</v>
      </c>
      <c r="F19" s="437"/>
      <c r="G19" s="433">
        <f t="shared" si="0"/>
        <v>0</v>
      </c>
      <c r="H19" s="434"/>
      <c r="I19" s="78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U19" s="79"/>
      <c r="AV19" s="79"/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79"/>
      <c r="CG19" s="79"/>
      <c r="CH19" s="79"/>
      <c r="CI19" s="79"/>
      <c r="CJ19" s="79"/>
      <c r="CK19" s="79"/>
      <c r="CL19" s="79"/>
      <c r="CM19" s="79"/>
      <c r="CN19" s="79"/>
      <c r="CO19" s="79"/>
      <c r="CP19" s="79"/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79"/>
      <c r="DB19" s="79"/>
      <c r="DC19" s="79"/>
      <c r="DD19" s="79"/>
      <c r="DE19" s="79"/>
      <c r="DF19" s="79"/>
    </row>
    <row r="20" spans="2:110" s="74" customFormat="1" ht="93.75">
      <c r="B20" s="484">
        <v>1.08</v>
      </c>
      <c r="C20" s="139" t="s">
        <v>176</v>
      </c>
      <c r="D20" s="141">
        <v>1</v>
      </c>
      <c r="E20" s="142" t="s">
        <v>143</v>
      </c>
      <c r="F20" s="437"/>
      <c r="G20" s="433">
        <f t="shared" si="0"/>
        <v>0</v>
      </c>
      <c r="H20" s="434"/>
      <c r="I20" s="78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</row>
    <row r="21" spans="2:110" s="74" customFormat="1" ht="112.5">
      <c r="B21" s="484">
        <v>1.0900000000000001</v>
      </c>
      <c r="C21" s="139" t="s">
        <v>177</v>
      </c>
      <c r="D21" s="141">
        <v>1</v>
      </c>
      <c r="E21" s="142" t="s">
        <v>143</v>
      </c>
      <c r="F21" s="437"/>
      <c r="G21" s="433">
        <f t="shared" si="0"/>
        <v>0</v>
      </c>
      <c r="H21" s="434"/>
      <c r="I21" s="78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</row>
    <row r="22" spans="2:110" s="74" customFormat="1" ht="56.25">
      <c r="B22" s="484">
        <v>1.1000000000000001</v>
      </c>
      <c r="C22" s="139" t="s">
        <v>178</v>
      </c>
      <c r="D22" s="141">
        <v>1</v>
      </c>
      <c r="E22" s="142" t="s">
        <v>143</v>
      </c>
      <c r="F22" s="437"/>
      <c r="G22" s="433">
        <f t="shared" si="0"/>
        <v>0</v>
      </c>
      <c r="H22" s="434"/>
      <c r="I22" s="78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9"/>
      <c r="CN22" s="79"/>
      <c r="CO22" s="79"/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79"/>
      <c r="DE22" s="79"/>
      <c r="DF22" s="79"/>
    </row>
    <row r="23" spans="2:110" s="74" customFormat="1" ht="56.25">
      <c r="B23" s="484">
        <v>1.1100000000000001</v>
      </c>
      <c r="C23" s="139" t="s">
        <v>179</v>
      </c>
      <c r="D23" s="141">
        <v>1</v>
      </c>
      <c r="E23" s="142" t="s">
        <v>143</v>
      </c>
      <c r="F23" s="437"/>
      <c r="G23" s="433">
        <f t="shared" si="0"/>
        <v>0</v>
      </c>
      <c r="H23" s="434"/>
      <c r="I23" s="78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</row>
    <row r="24" spans="2:110" s="74" customFormat="1" ht="56.25">
      <c r="B24" s="484">
        <v>1.1200000000000001</v>
      </c>
      <c r="C24" s="139" t="s">
        <v>180</v>
      </c>
      <c r="D24" s="141">
        <v>1</v>
      </c>
      <c r="E24" s="142" t="s">
        <v>143</v>
      </c>
      <c r="F24" s="437"/>
      <c r="G24" s="433">
        <f t="shared" si="0"/>
        <v>0</v>
      </c>
      <c r="H24" s="434"/>
      <c r="I24" s="78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  <c r="CJ24" s="79"/>
      <c r="CK24" s="79"/>
      <c r="CL24" s="79"/>
      <c r="CM24" s="79"/>
      <c r="CN24" s="79"/>
      <c r="CO24" s="79"/>
      <c r="CP24" s="79"/>
      <c r="CQ24" s="79"/>
      <c r="CR24" s="79"/>
      <c r="CS24" s="79"/>
      <c r="CT24" s="79"/>
      <c r="CU24" s="79"/>
      <c r="CV24" s="79"/>
      <c r="CW24" s="79"/>
      <c r="CX24" s="79"/>
      <c r="CY24" s="79"/>
      <c r="CZ24" s="79"/>
      <c r="DA24" s="79"/>
      <c r="DB24" s="79"/>
      <c r="DC24" s="79"/>
      <c r="DD24" s="79"/>
      <c r="DE24" s="79"/>
      <c r="DF24" s="79"/>
    </row>
    <row r="25" spans="2:110" s="74" customFormat="1" ht="56.25">
      <c r="B25" s="484">
        <v>1.1300000000000001</v>
      </c>
      <c r="C25" s="139" t="s">
        <v>181</v>
      </c>
      <c r="D25" s="141">
        <v>1</v>
      </c>
      <c r="E25" s="142" t="s">
        <v>143</v>
      </c>
      <c r="F25" s="437"/>
      <c r="G25" s="433">
        <f t="shared" si="0"/>
        <v>0</v>
      </c>
      <c r="H25" s="434"/>
      <c r="I25" s="78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</row>
    <row r="26" spans="2:110" s="74" customFormat="1" ht="56.25">
      <c r="B26" s="484">
        <v>1.1400000000000001</v>
      </c>
      <c r="C26" s="139" t="s">
        <v>182</v>
      </c>
      <c r="D26" s="141">
        <v>1</v>
      </c>
      <c r="E26" s="142" t="s">
        <v>143</v>
      </c>
      <c r="F26" s="437"/>
      <c r="G26" s="433">
        <f t="shared" si="0"/>
        <v>0</v>
      </c>
      <c r="H26" s="434"/>
      <c r="I26" s="78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</row>
    <row r="27" spans="2:110" s="74" customFormat="1" ht="56.25">
      <c r="B27" s="484">
        <v>1.1500000000000001</v>
      </c>
      <c r="C27" s="139" t="s">
        <v>183</v>
      </c>
      <c r="D27" s="141">
        <v>1</v>
      </c>
      <c r="E27" s="142" t="s">
        <v>143</v>
      </c>
      <c r="F27" s="437"/>
      <c r="G27" s="433">
        <f t="shared" si="0"/>
        <v>0</v>
      </c>
      <c r="H27" s="434"/>
      <c r="I27" s="78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</row>
    <row r="28" spans="2:110" s="74" customFormat="1" ht="56.25">
      <c r="B28" s="484">
        <v>1.1600000000000001</v>
      </c>
      <c r="C28" s="139" t="s">
        <v>184</v>
      </c>
      <c r="D28" s="141">
        <v>1</v>
      </c>
      <c r="E28" s="142" t="s">
        <v>143</v>
      </c>
      <c r="F28" s="437"/>
      <c r="G28" s="433">
        <f t="shared" si="0"/>
        <v>0</v>
      </c>
      <c r="H28" s="434"/>
      <c r="I28" s="78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</row>
    <row r="29" spans="2:110" s="74" customFormat="1" ht="56.25">
      <c r="B29" s="484">
        <v>1.1700000000000002</v>
      </c>
      <c r="C29" s="139" t="s">
        <v>185</v>
      </c>
      <c r="D29" s="141">
        <v>1</v>
      </c>
      <c r="E29" s="142" t="s">
        <v>143</v>
      </c>
      <c r="F29" s="437"/>
      <c r="G29" s="433">
        <f t="shared" si="0"/>
        <v>0</v>
      </c>
      <c r="H29" s="434"/>
      <c r="I29" s="78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</row>
    <row r="30" spans="2:110" s="74" customFormat="1" ht="56.25">
      <c r="B30" s="484">
        <v>1.1800000000000002</v>
      </c>
      <c r="C30" s="139" t="s">
        <v>186</v>
      </c>
      <c r="D30" s="141">
        <v>1</v>
      </c>
      <c r="E30" s="142" t="s">
        <v>143</v>
      </c>
      <c r="F30" s="437"/>
      <c r="G30" s="433">
        <f t="shared" si="0"/>
        <v>0</v>
      </c>
      <c r="H30" s="434"/>
      <c r="I30" s="78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</row>
    <row r="31" spans="2:110" s="74" customFormat="1" ht="56.25">
      <c r="B31" s="484">
        <v>1.1900000000000002</v>
      </c>
      <c r="C31" s="139" t="s">
        <v>187</v>
      </c>
      <c r="D31" s="141">
        <v>1</v>
      </c>
      <c r="E31" s="142" t="s">
        <v>143</v>
      </c>
      <c r="F31" s="437"/>
      <c r="G31" s="433">
        <f t="shared" si="0"/>
        <v>0</v>
      </c>
      <c r="H31" s="434"/>
      <c r="I31" s="78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</row>
    <row r="32" spans="2:110" s="74" customFormat="1" ht="56.25">
      <c r="B32" s="484">
        <v>1.2000000000000002</v>
      </c>
      <c r="C32" s="139" t="s">
        <v>188</v>
      </c>
      <c r="D32" s="141">
        <v>2</v>
      </c>
      <c r="E32" s="142" t="s">
        <v>143</v>
      </c>
      <c r="F32" s="437"/>
      <c r="G32" s="433">
        <f t="shared" si="0"/>
        <v>0</v>
      </c>
      <c r="H32" s="434"/>
      <c r="I32" s="78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</row>
    <row r="33" spans="2:110" s="74" customFormat="1" ht="56.25">
      <c r="B33" s="484">
        <v>1.2100000000000002</v>
      </c>
      <c r="C33" s="139" t="s">
        <v>189</v>
      </c>
      <c r="D33" s="141">
        <v>1</v>
      </c>
      <c r="E33" s="142" t="s">
        <v>143</v>
      </c>
      <c r="F33" s="437"/>
      <c r="G33" s="433">
        <f t="shared" si="0"/>
        <v>0</v>
      </c>
      <c r="H33" s="434"/>
      <c r="I33" s="78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</row>
    <row r="34" spans="2:110" s="74" customFormat="1" ht="56.25">
      <c r="B34" s="484">
        <v>1.2200000000000002</v>
      </c>
      <c r="C34" s="139" t="s">
        <v>190</v>
      </c>
      <c r="D34" s="141">
        <v>1</v>
      </c>
      <c r="E34" s="142" t="s">
        <v>143</v>
      </c>
      <c r="F34" s="437"/>
      <c r="G34" s="433">
        <f t="shared" si="0"/>
        <v>0</v>
      </c>
      <c r="H34" s="434"/>
      <c r="I34" s="78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</row>
    <row r="35" spans="2:110" s="74" customFormat="1" ht="56.25">
      <c r="B35" s="484">
        <v>1.2300000000000002</v>
      </c>
      <c r="C35" s="139" t="s">
        <v>191</v>
      </c>
      <c r="D35" s="141">
        <v>2</v>
      </c>
      <c r="E35" s="142" t="s">
        <v>143</v>
      </c>
      <c r="F35" s="437"/>
      <c r="G35" s="433">
        <f t="shared" si="0"/>
        <v>0</v>
      </c>
      <c r="H35" s="434"/>
      <c r="I35" s="78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</row>
    <row r="36" spans="2:110" s="74" customFormat="1" ht="56.25">
      <c r="B36" s="484">
        <v>1.2400000000000002</v>
      </c>
      <c r="C36" s="139" t="s">
        <v>192</v>
      </c>
      <c r="D36" s="141">
        <v>1</v>
      </c>
      <c r="E36" s="142" t="s">
        <v>143</v>
      </c>
      <c r="F36" s="437"/>
      <c r="G36" s="433">
        <f t="shared" si="0"/>
        <v>0</v>
      </c>
      <c r="H36" s="434"/>
      <c r="I36" s="78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  <c r="AW36" s="79"/>
      <c r="AX36" s="79"/>
      <c r="AY36" s="79"/>
      <c r="AZ36" s="79"/>
      <c r="BA36" s="79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  <c r="CJ36" s="79"/>
      <c r="CK36" s="79"/>
      <c r="CL36" s="79"/>
      <c r="CM36" s="79"/>
      <c r="CN36" s="79"/>
      <c r="CO36" s="79"/>
      <c r="CP36" s="79"/>
      <c r="CQ36" s="79"/>
      <c r="CR36" s="79"/>
      <c r="CS36" s="79"/>
      <c r="CT36" s="79"/>
      <c r="CU36" s="79"/>
      <c r="CV36" s="79"/>
      <c r="CW36" s="79"/>
      <c r="CX36" s="79"/>
      <c r="CY36" s="79"/>
      <c r="CZ36" s="79"/>
      <c r="DA36" s="79"/>
      <c r="DB36" s="79"/>
      <c r="DC36" s="79"/>
      <c r="DD36" s="79"/>
      <c r="DE36" s="79"/>
      <c r="DF36" s="79"/>
    </row>
    <row r="37" spans="2:110" s="74" customFormat="1" ht="56.25">
      <c r="B37" s="484">
        <v>1.2500000000000002</v>
      </c>
      <c r="C37" s="139" t="s">
        <v>193</v>
      </c>
      <c r="D37" s="141">
        <v>3</v>
      </c>
      <c r="E37" s="142" t="s">
        <v>143</v>
      </c>
      <c r="F37" s="437"/>
      <c r="G37" s="433">
        <f t="shared" si="0"/>
        <v>0</v>
      </c>
      <c r="H37" s="434"/>
      <c r="I37" s="78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</row>
    <row r="38" spans="2:110" s="74" customFormat="1" ht="56.25">
      <c r="B38" s="484">
        <v>1.2600000000000002</v>
      </c>
      <c r="C38" s="139" t="s">
        <v>194</v>
      </c>
      <c r="D38" s="141">
        <v>1</v>
      </c>
      <c r="E38" s="142" t="s">
        <v>143</v>
      </c>
      <c r="F38" s="437"/>
      <c r="G38" s="433">
        <f t="shared" si="0"/>
        <v>0</v>
      </c>
      <c r="H38" s="434"/>
      <c r="I38" s="78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U38" s="79"/>
      <c r="AV38" s="79"/>
      <c r="AW38" s="79"/>
      <c r="AX38" s="79"/>
      <c r="AY38" s="79"/>
      <c r="AZ38" s="79"/>
      <c r="BA38" s="79"/>
      <c r="BB38" s="79"/>
      <c r="BC38" s="79"/>
      <c r="BD38" s="79"/>
      <c r="BE38" s="79"/>
      <c r="BF38" s="79"/>
      <c r="BG38" s="79"/>
      <c r="BH38" s="79"/>
      <c r="BI38" s="79"/>
      <c r="BJ38" s="79"/>
      <c r="BK38" s="79"/>
      <c r="BL38" s="79"/>
      <c r="BM38" s="79"/>
      <c r="BN38" s="79"/>
      <c r="BO38" s="79"/>
      <c r="BP38" s="79"/>
      <c r="BQ38" s="79"/>
      <c r="BR38" s="79"/>
      <c r="BS38" s="79"/>
      <c r="BT38" s="79"/>
      <c r="BU38" s="79"/>
      <c r="BV38" s="79"/>
      <c r="BW38" s="79"/>
      <c r="BX38" s="79"/>
      <c r="BY38" s="79"/>
      <c r="BZ38" s="79"/>
      <c r="CA38" s="79"/>
      <c r="CB38" s="79"/>
      <c r="CC38" s="79"/>
      <c r="CD38" s="79"/>
      <c r="CE38" s="79"/>
      <c r="CF38" s="79"/>
      <c r="CG38" s="79"/>
      <c r="CH38" s="79"/>
      <c r="CI38" s="79"/>
      <c r="CJ38" s="79"/>
      <c r="CK38" s="79"/>
      <c r="CL38" s="79"/>
      <c r="CM38" s="79"/>
      <c r="CN38" s="79"/>
      <c r="CO38" s="79"/>
      <c r="CP38" s="79"/>
      <c r="CQ38" s="79"/>
      <c r="CR38" s="79"/>
      <c r="CS38" s="79"/>
      <c r="CT38" s="79"/>
      <c r="CU38" s="79"/>
      <c r="CV38" s="79"/>
      <c r="CW38" s="79"/>
      <c r="CX38" s="79"/>
      <c r="CY38" s="79"/>
      <c r="CZ38" s="79"/>
      <c r="DA38" s="79"/>
      <c r="DB38" s="79"/>
      <c r="DC38" s="79"/>
      <c r="DD38" s="79"/>
      <c r="DE38" s="79"/>
      <c r="DF38" s="79"/>
    </row>
    <row r="39" spans="2:110" s="74" customFormat="1" ht="56.25">
      <c r="B39" s="484">
        <v>1.2700000000000002</v>
      </c>
      <c r="C39" s="139" t="s">
        <v>195</v>
      </c>
      <c r="D39" s="141">
        <v>2</v>
      </c>
      <c r="E39" s="142" t="s">
        <v>143</v>
      </c>
      <c r="F39" s="437"/>
      <c r="G39" s="433">
        <f t="shared" si="0"/>
        <v>0</v>
      </c>
      <c r="H39" s="434"/>
      <c r="I39" s="78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</row>
    <row r="40" spans="2:110" s="74" customFormat="1" ht="56.25">
      <c r="B40" s="484">
        <v>1.2800000000000002</v>
      </c>
      <c r="C40" s="139" t="s">
        <v>196</v>
      </c>
      <c r="D40" s="141">
        <v>1</v>
      </c>
      <c r="E40" s="142" t="s">
        <v>143</v>
      </c>
      <c r="F40" s="437"/>
      <c r="G40" s="433">
        <f t="shared" si="0"/>
        <v>0</v>
      </c>
      <c r="H40" s="434"/>
      <c r="I40" s="78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  <c r="BO40" s="79"/>
      <c r="BP40" s="79"/>
      <c r="BQ40" s="79"/>
      <c r="BR40" s="79"/>
      <c r="BS40" s="79"/>
      <c r="BT40" s="79"/>
      <c r="BU40" s="79"/>
      <c r="BV40" s="79"/>
      <c r="BW40" s="79"/>
      <c r="BX40" s="79"/>
      <c r="BY40" s="79"/>
      <c r="BZ40" s="79"/>
      <c r="CA40" s="79"/>
      <c r="CB40" s="79"/>
      <c r="CC40" s="79"/>
      <c r="CD40" s="79"/>
      <c r="CE40" s="79"/>
      <c r="CF40" s="79"/>
      <c r="CG40" s="79"/>
      <c r="CH40" s="79"/>
      <c r="CI40" s="79"/>
      <c r="CJ40" s="79"/>
      <c r="CK40" s="79"/>
      <c r="CL40" s="79"/>
      <c r="CM40" s="79"/>
      <c r="CN40" s="79"/>
      <c r="CO40" s="79"/>
      <c r="CP40" s="79"/>
      <c r="CQ40" s="79"/>
      <c r="CR40" s="79"/>
      <c r="CS40" s="79"/>
      <c r="CT40" s="79"/>
      <c r="CU40" s="79"/>
      <c r="CV40" s="79"/>
      <c r="CW40" s="79"/>
      <c r="CX40" s="79"/>
      <c r="CY40" s="79"/>
      <c r="CZ40" s="79"/>
      <c r="DA40" s="79"/>
      <c r="DB40" s="79"/>
      <c r="DC40" s="79"/>
      <c r="DD40" s="79"/>
      <c r="DE40" s="79"/>
      <c r="DF40" s="79"/>
    </row>
    <row r="41" spans="2:110" s="74" customFormat="1" ht="56.25">
      <c r="B41" s="484">
        <v>1.2900000000000003</v>
      </c>
      <c r="C41" s="139" t="s">
        <v>197</v>
      </c>
      <c r="D41" s="141">
        <v>2</v>
      </c>
      <c r="E41" s="142" t="s">
        <v>143</v>
      </c>
      <c r="F41" s="437"/>
      <c r="G41" s="433">
        <f t="shared" si="0"/>
        <v>0</v>
      </c>
      <c r="H41" s="434"/>
      <c r="I41" s="78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</row>
    <row r="42" spans="2:110" s="74" customFormat="1" ht="18.75">
      <c r="B42" s="484">
        <v>1.3000000000000003</v>
      </c>
      <c r="C42" s="139" t="s">
        <v>198</v>
      </c>
      <c r="D42" s="141">
        <v>1</v>
      </c>
      <c r="E42" s="142" t="s">
        <v>199</v>
      </c>
      <c r="F42" s="437"/>
      <c r="G42" s="433">
        <f t="shared" si="0"/>
        <v>0</v>
      </c>
      <c r="H42" s="434"/>
      <c r="I42" s="78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</row>
    <row r="43" spans="2:110" s="74" customFormat="1" ht="18.75">
      <c r="B43" s="484"/>
      <c r="C43" s="139"/>
      <c r="D43" s="141"/>
      <c r="E43" s="142"/>
      <c r="F43" s="437"/>
      <c r="G43" s="433">
        <f t="shared" si="0"/>
        <v>0</v>
      </c>
      <c r="H43" s="434">
        <f>SUM(G13:G42)</f>
        <v>0</v>
      </c>
      <c r="I43" s="78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</row>
    <row r="44" spans="2:110" s="74" customFormat="1" ht="18.75">
      <c r="B44" s="485">
        <v>2</v>
      </c>
      <c r="C44" s="138" t="s">
        <v>200</v>
      </c>
      <c r="D44" s="141"/>
      <c r="E44" s="142"/>
      <c r="F44" s="437"/>
      <c r="G44" s="433">
        <f t="shared" si="0"/>
        <v>0</v>
      </c>
      <c r="H44" s="434"/>
      <c r="I44" s="78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79"/>
      <c r="AU44" s="79"/>
      <c r="AV44" s="79"/>
      <c r="AW44" s="79"/>
      <c r="AX44" s="79"/>
      <c r="AY44" s="79"/>
      <c r="AZ44" s="79"/>
      <c r="BA44" s="79"/>
      <c r="BB44" s="79"/>
      <c r="BC44" s="79"/>
      <c r="BD44" s="79"/>
      <c r="BE44" s="79"/>
      <c r="BF44" s="79"/>
      <c r="BG44" s="79"/>
      <c r="BH44" s="79"/>
      <c r="BI44" s="79"/>
      <c r="BJ44" s="79"/>
      <c r="BK44" s="79"/>
      <c r="BL44" s="79"/>
      <c r="BM44" s="79"/>
      <c r="BN44" s="79"/>
      <c r="BO44" s="79"/>
      <c r="BP44" s="79"/>
      <c r="BQ44" s="79"/>
      <c r="BR44" s="79"/>
      <c r="BS44" s="79"/>
      <c r="BT44" s="79"/>
      <c r="BU44" s="79"/>
      <c r="BV44" s="79"/>
      <c r="BW44" s="79"/>
      <c r="BX44" s="79"/>
      <c r="BY44" s="79"/>
      <c r="BZ44" s="79"/>
      <c r="CA44" s="79"/>
      <c r="CB44" s="79"/>
      <c r="CC44" s="79"/>
      <c r="CD44" s="79"/>
      <c r="CE44" s="79"/>
      <c r="CF44" s="79"/>
      <c r="CG44" s="79"/>
      <c r="CH44" s="79"/>
      <c r="CI44" s="79"/>
      <c r="CJ44" s="79"/>
      <c r="CK44" s="79"/>
      <c r="CL44" s="79"/>
      <c r="CM44" s="79"/>
      <c r="CN44" s="79"/>
      <c r="CO44" s="79"/>
      <c r="CP44" s="79"/>
      <c r="CQ44" s="79"/>
      <c r="CR44" s="79"/>
      <c r="CS44" s="79"/>
      <c r="CT44" s="79"/>
      <c r="CU44" s="79"/>
      <c r="CV44" s="79"/>
      <c r="CW44" s="79"/>
      <c r="CX44" s="79"/>
      <c r="CY44" s="79"/>
      <c r="CZ44" s="79"/>
      <c r="DA44" s="79"/>
      <c r="DB44" s="79"/>
      <c r="DC44" s="79"/>
      <c r="DD44" s="79"/>
      <c r="DE44" s="79"/>
      <c r="DF44" s="79"/>
    </row>
    <row r="45" spans="2:110" s="74" customFormat="1" ht="93.75">
      <c r="B45" s="484">
        <v>2.0099999999999998</v>
      </c>
      <c r="C45" s="139" t="s">
        <v>201</v>
      </c>
      <c r="D45" s="141">
        <v>1</v>
      </c>
      <c r="E45" s="142" t="s">
        <v>199</v>
      </c>
      <c r="F45" s="437"/>
      <c r="G45" s="433">
        <f t="shared" si="0"/>
        <v>0</v>
      </c>
      <c r="H45" s="434"/>
      <c r="I45" s="78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</row>
    <row r="46" spans="2:110" s="74" customFormat="1" ht="93.75">
      <c r="B46" s="484">
        <v>2.0199999999999996</v>
      </c>
      <c r="C46" s="139" t="s">
        <v>202</v>
      </c>
      <c r="D46" s="141">
        <v>1</v>
      </c>
      <c r="E46" s="142" t="s">
        <v>199</v>
      </c>
      <c r="F46" s="437"/>
      <c r="G46" s="433">
        <f t="shared" si="0"/>
        <v>0</v>
      </c>
      <c r="H46" s="434"/>
      <c r="I46" s="78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</row>
    <row r="47" spans="2:110" s="74" customFormat="1" ht="93.75">
      <c r="B47" s="484">
        <v>2.0299999999999994</v>
      </c>
      <c r="C47" s="139" t="s">
        <v>203</v>
      </c>
      <c r="D47" s="141">
        <v>1</v>
      </c>
      <c r="E47" s="142" t="s">
        <v>199</v>
      </c>
      <c r="F47" s="437"/>
      <c r="G47" s="433">
        <f t="shared" si="0"/>
        <v>0</v>
      </c>
      <c r="H47" s="434"/>
      <c r="I47" s="78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</row>
    <row r="48" spans="2:110" s="74" customFormat="1" ht="93.75">
      <c r="B48" s="484">
        <v>2.0399999999999991</v>
      </c>
      <c r="C48" s="139" t="s">
        <v>204</v>
      </c>
      <c r="D48" s="141">
        <v>1</v>
      </c>
      <c r="E48" s="142" t="s">
        <v>199</v>
      </c>
      <c r="F48" s="437"/>
      <c r="G48" s="433">
        <f t="shared" si="0"/>
        <v>0</v>
      </c>
      <c r="H48" s="434"/>
      <c r="I48" s="78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</row>
    <row r="49" spans="2:110" s="74" customFormat="1" ht="93.75">
      <c r="B49" s="484">
        <v>2.0499999999999989</v>
      </c>
      <c r="C49" s="139" t="s">
        <v>205</v>
      </c>
      <c r="D49" s="141">
        <v>1</v>
      </c>
      <c r="E49" s="142" t="s">
        <v>199</v>
      </c>
      <c r="F49" s="437"/>
      <c r="G49" s="433">
        <f t="shared" si="0"/>
        <v>0</v>
      </c>
      <c r="H49" s="434"/>
      <c r="I49" s="78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</row>
    <row r="50" spans="2:110" s="74" customFormat="1" ht="93.75">
      <c r="B50" s="484">
        <v>2.0599999999999987</v>
      </c>
      <c r="C50" s="139" t="s">
        <v>206</v>
      </c>
      <c r="D50" s="141">
        <v>1</v>
      </c>
      <c r="E50" s="142" t="s">
        <v>199</v>
      </c>
      <c r="F50" s="437"/>
      <c r="G50" s="433">
        <f t="shared" si="0"/>
        <v>0</v>
      </c>
      <c r="H50" s="434"/>
      <c r="I50" s="78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</row>
    <row r="51" spans="2:110" s="74" customFormat="1" ht="18.75">
      <c r="B51" s="484"/>
      <c r="C51" s="139"/>
      <c r="D51" s="141"/>
      <c r="E51" s="142"/>
      <c r="F51" s="437"/>
      <c r="G51" s="433">
        <f t="shared" si="0"/>
        <v>0</v>
      </c>
      <c r="H51" s="434">
        <f>SUM(G45:G50)</f>
        <v>0</v>
      </c>
      <c r="I51" s="78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</row>
    <row r="52" spans="2:110" s="74" customFormat="1" ht="18.75">
      <c r="B52" s="485"/>
      <c r="C52" s="138" t="s">
        <v>207</v>
      </c>
      <c r="D52" s="141"/>
      <c r="E52" s="142"/>
      <c r="F52" s="437"/>
      <c r="G52" s="433">
        <f t="shared" si="0"/>
        <v>0</v>
      </c>
      <c r="H52" s="434"/>
      <c r="I52" s="78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</row>
    <row r="53" spans="2:110" s="74" customFormat="1" ht="18.75">
      <c r="B53" s="485">
        <v>3</v>
      </c>
      <c r="C53" s="138" t="s">
        <v>208</v>
      </c>
      <c r="D53" s="141"/>
      <c r="E53" s="142"/>
      <c r="F53" s="437"/>
      <c r="G53" s="433">
        <f t="shared" si="0"/>
        <v>0</v>
      </c>
      <c r="H53" s="434"/>
      <c r="I53" s="78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</row>
    <row r="54" spans="2:110" s="74" customFormat="1" ht="37.5">
      <c r="B54" s="484">
        <v>3.01</v>
      </c>
      <c r="C54" s="139" t="s">
        <v>209</v>
      </c>
      <c r="D54" s="141">
        <v>1</v>
      </c>
      <c r="E54" s="142" t="s">
        <v>199</v>
      </c>
      <c r="F54" s="437"/>
      <c r="G54" s="433">
        <f t="shared" si="0"/>
        <v>0</v>
      </c>
      <c r="H54" s="434"/>
      <c r="I54" s="78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</row>
    <row r="55" spans="2:110" s="74" customFormat="1" ht="18.75">
      <c r="B55" s="484"/>
      <c r="C55" s="139"/>
      <c r="D55" s="141"/>
      <c r="E55" s="142"/>
      <c r="F55" s="437"/>
      <c r="G55" s="433">
        <f t="shared" si="0"/>
        <v>0</v>
      </c>
      <c r="H55" s="434">
        <f>SUM(G54)</f>
        <v>0</v>
      </c>
      <c r="I55" s="78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</row>
    <row r="56" spans="2:110" s="74" customFormat="1" ht="18.75">
      <c r="B56" s="485">
        <v>4</v>
      </c>
      <c r="C56" s="138" t="s">
        <v>200</v>
      </c>
      <c r="D56" s="141"/>
      <c r="E56" s="142"/>
      <c r="F56" s="437"/>
      <c r="G56" s="433">
        <f t="shared" si="0"/>
        <v>0</v>
      </c>
      <c r="H56" s="434"/>
      <c r="I56" s="78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79"/>
      <c r="AN56" s="79"/>
      <c r="AO56" s="79"/>
      <c r="AP56" s="79"/>
      <c r="AQ56" s="79"/>
      <c r="AR56" s="79"/>
      <c r="AS56" s="79"/>
      <c r="AT56" s="79"/>
      <c r="AU56" s="79"/>
      <c r="AV56" s="79"/>
      <c r="AW56" s="79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79"/>
      <c r="BK56" s="79"/>
      <c r="BL56" s="79"/>
      <c r="BM56" s="79"/>
      <c r="BN56" s="79"/>
      <c r="BO56" s="79"/>
      <c r="BP56" s="79"/>
      <c r="BQ56" s="79"/>
      <c r="BR56" s="79"/>
      <c r="BS56" s="79"/>
      <c r="BT56" s="79"/>
      <c r="BU56" s="79"/>
      <c r="BV56" s="79"/>
      <c r="BW56" s="79"/>
      <c r="BX56" s="79"/>
      <c r="BY56" s="79"/>
      <c r="BZ56" s="79"/>
      <c r="CA56" s="79"/>
      <c r="CB56" s="79"/>
      <c r="CC56" s="79"/>
      <c r="CD56" s="79"/>
      <c r="CE56" s="79"/>
      <c r="CF56" s="79"/>
      <c r="CG56" s="79"/>
      <c r="CH56" s="79"/>
      <c r="CI56" s="79"/>
      <c r="CJ56" s="79"/>
      <c r="CK56" s="79"/>
      <c r="CL56" s="79"/>
      <c r="CM56" s="79"/>
      <c r="CN56" s="79"/>
      <c r="CO56" s="79"/>
      <c r="CP56" s="79"/>
      <c r="CQ56" s="79"/>
      <c r="CR56" s="79"/>
      <c r="CS56" s="79"/>
      <c r="CT56" s="79"/>
      <c r="CU56" s="79"/>
      <c r="CV56" s="79"/>
      <c r="CW56" s="79"/>
      <c r="CX56" s="79"/>
      <c r="CY56" s="79"/>
      <c r="CZ56" s="79"/>
      <c r="DA56" s="79"/>
      <c r="DB56" s="79"/>
      <c r="DC56" s="79"/>
      <c r="DD56" s="79"/>
      <c r="DE56" s="79"/>
      <c r="DF56" s="79"/>
    </row>
    <row r="57" spans="2:110" s="74" customFormat="1" ht="37.5">
      <c r="B57" s="484">
        <v>4.01</v>
      </c>
      <c r="C57" s="139" t="s">
        <v>210</v>
      </c>
      <c r="D57" s="141">
        <v>1</v>
      </c>
      <c r="E57" s="142" t="s">
        <v>143</v>
      </c>
      <c r="F57" s="437"/>
      <c r="G57" s="433">
        <f t="shared" si="0"/>
        <v>0</v>
      </c>
      <c r="H57" s="434"/>
      <c r="I57" s="78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  <c r="DA57" s="79"/>
      <c r="DB57" s="79"/>
      <c r="DC57" s="79"/>
      <c r="DD57" s="79"/>
      <c r="DE57" s="79"/>
      <c r="DF57" s="79"/>
    </row>
    <row r="58" spans="2:110" s="74" customFormat="1" ht="75">
      <c r="B58" s="484">
        <v>4.0199999999999996</v>
      </c>
      <c r="C58" s="139" t="s">
        <v>211</v>
      </c>
      <c r="D58" s="141">
        <v>1</v>
      </c>
      <c r="E58" s="142" t="s">
        <v>199</v>
      </c>
      <c r="F58" s="437"/>
      <c r="G58" s="433">
        <f t="shared" si="0"/>
        <v>0</v>
      </c>
      <c r="H58" s="434"/>
      <c r="I58" s="78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  <c r="DA58" s="79"/>
      <c r="DB58" s="79"/>
      <c r="DC58" s="79"/>
      <c r="DD58" s="79"/>
      <c r="DE58" s="79"/>
      <c r="DF58" s="79"/>
    </row>
    <row r="59" spans="2:110" s="74" customFormat="1" ht="75">
      <c r="B59" s="484">
        <v>4.0299999999999994</v>
      </c>
      <c r="C59" s="139" t="s">
        <v>212</v>
      </c>
      <c r="D59" s="141">
        <v>1</v>
      </c>
      <c r="E59" s="142" t="s">
        <v>199</v>
      </c>
      <c r="F59" s="437"/>
      <c r="G59" s="433">
        <f t="shared" si="0"/>
        <v>0</v>
      </c>
      <c r="H59" s="434"/>
      <c r="I59" s="78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</row>
    <row r="60" spans="2:110" s="74" customFormat="1" ht="75">
      <c r="B60" s="484">
        <v>4.0399999999999991</v>
      </c>
      <c r="C60" s="139" t="s">
        <v>213</v>
      </c>
      <c r="D60" s="141">
        <v>1</v>
      </c>
      <c r="E60" s="142" t="s">
        <v>199</v>
      </c>
      <c r="F60" s="437"/>
      <c r="G60" s="433">
        <f t="shared" si="0"/>
        <v>0</v>
      </c>
      <c r="H60" s="434"/>
      <c r="I60" s="78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79"/>
      <c r="BQ60" s="79"/>
      <c r="BR60" s="79"/>
      <c r="BS60" s="79"/>
      <c r="BT60" s="79"/>
      <c r="BU60" s="79"/>
      <c r="BV60" s="79"/>
      <c r="BW60" s="79"/>
      <c r="BX60" s="79"/>
      <c r="BY60" s="79"/>
      <c r="BZ60" s="79"/>
      <c r="CA60" s="79"/>
      <c r="CB60" s="79"/>
      <c r="CC60" s="79"/>
      <c r="CD60" s="79"/>
      <c r="CE60" s="79"/>
      <c r="CF60" s="79"/>
      <c r="CG60" s="79"/>
      <c r="CH60" s="79"/>
      <c r="CI60" s="79"/>
      <c r="CJ60" s="79"/>
      <c r="CK60" s="79"/>
      <c r="CL60" s="79"/>
      <c r="CM60" s="79"/>
      <c r="CN60" s="79"/>
      <c r="CO60" s="79"/>
      <c r="CP60" s="79"/>
      <c r="CQ60" s="79"/>
      <c r="CR60" s="79"/>
      <c r="CS60" s="79"/>
      <c r="CT60" s="79"/>
      <c r="CU60" s="79"/>
      <c r="CV60" s="79"/>
      <c r="CW60" s="79"/>
      <c r="CX60" s="79"/>
      <c r="CY60" s="79"/>
      <c r="CZ60" s="79"/>
      <c r="DA60" s="79"/>
      <c r="DB60" s="79"/>
      <c r="DC60" s="79"/>
      <c r="DD60" s="79"/>
      <c r="DE60" s="79"/>
      <c r="DF60" s="79"/>
    </row>
    <row r="61" spans="2:110" s="74" customFormat="1" ht="18.75">
      <c r="B61" s="484"/>
      <c r="C61" s="139"/>
      <c r="D61" s="141"/>
      <c r="E61" s="142"/>
      <c r="F61" s="437"/>
      <c r="G61" s="433">
        <f t="shared" si="0"/>
        <v>0</v>
      </c>
      <c r="H61" s="434">
        <f>SUM(G57:G60)</f>
        <v>0</v>
      </c>
      <c r="I61" s="78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79"/>
      <c r="BQ61" s="79"/>
      <c r="BR61" s="79"/>
      <c r="BS61" s="79"/>
      <c r="BT61" s="79"/>
      <c r="BU61" s="79"/>
      <c r="BV61" s="79"/>
      <c r="BW61" s="79"/>
      <c r="BX61" s="79"/>
      <c r="BY61" s="79"/>
      <c r="BZ61" s="79"/>
      <c r="CA61" s="79"/>
      <c r="CB61" s="79"/>
      <c r="CC61" s="79"/>
      <c r="CD61" s="79"/>
      <c r="CE61" s="79"/>
      <c r="CF61" s="79"/>
      <c r="CG61" s="79"/>
      <c r="CH61" s="79"/>
      <c r="CI61" s="79"/>
      <c r="CJ61" s="79"/>
      <c r="CK61" s="79"/>
      <c r="CL61" s="79"/>
      <c r="CM61" s="79"/>
      <c r="CN61" s="79"/>
      <c r="CO61" s="79"/>
      <c r="CP61" s="79"/>
      <c r="CQ61" s="79"/>
      <c r="CR61" s="79"/>
      <c r="CS61" s="79"/>
      <c r="CT61" s="79"/>
      <c r="CU61" s="79"/>
      <c r="CV61" s="79"/>
      <c r="CW61" s="79"/>
      <c r="CX61" s="79"/>
      <c r="CY61" s="79"/>
      <c r="CZ61" s="79"/>
      <c r="DA61" s="79"/>
      <c r="DB61" s="79"/>
      <c r="DC61" s="79"/>
      <c r="DD61" s="79"/>
      <c r="DE61" s="79"/>
      <c r="DF61" s="79"/>
    </row>
    <row r="62" spans="2:110" s="74" customFormat="1" ht="37.5">
      <c r="B62" s="485"/>
      <c r="C62" s="138" t="s">
        <v>214</v>
      </c>
      <c r="D62" s="141"/>
      <c r="E62" s="142"/>
      <c r="F62" s="437"/>
      <c r="G62" s="433">
        <f t="shared" si="0"/>
        <v>0</v>
      </c>
      <c r="H62" s="434"/>
      <c r="I62" s="78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79"/>
      <c r="BQ62" s="79"/>
      <c r="BR62" s="79"/>
      <c r="BS62" s="79"/>
      <c r="BT62" s="79"/>
      <c r="BU62" s="79"/>
      <c r="BV62" s="79"/>
      <c r="BW62" s="79"/>
      <c r="BX62" s="79"/>
      <c r="BY62" s="79"/>
      <c r="BZ62" s="79"/>
      <c r="CA62" s="79"/>
      <c r="CB62" s="79"/>
      <c r="CC62" s="79"/>
      <c r="CD62" s="79"/>
      <c r="CE62" s="79"/>
      <c r="CF62" s="79"/>
      <c r="CG62" s="79"/>
      <c r="CH62" s="79"/>
      <c r="CI62" s="79"/>
      <c r="CJ62" s="79"/>
      <c r="CK62" s="79"/>
      <c r="CL62" s="79"/>
      <c r="CM62" s="79"/>
      <c r="CN62" s="79"/>
      <c r="CO62" s="79"/>
      <c r="CP62" s="79"/>
      <c r="CQ62" s="79"/>
      <c r="CR62" s="79"/>
      <c r="CS62" s="79"/>
      <c r="CT62" s="79"/>
      <c r="CU62" s="79"/>
      <c r="CV62" s="79"/>
      <c r="CW62" s="79"/>
      <c r="CX62" s="79"/>
      <c r="CY62" s="79"/>
      <c r="CZ62" s="79"/>
      <c r="DA62" s="79"/>
      <c r="DB62" s="79"/>
      <c r="DC62" s="79"/>
      <c r="DD62" s="79"/>
      <c r="DE62" s="79"/>
      <c r="DF62" s="79"/>
    </row>
    <row r="63" spans="2:110" s="74" customFormat="1" ht="18.75">
      <c r="B63" s="484"/>
      <c r="C63" s="139"/>
      <c r="D63" s="141"/>
      <c r="E63" s="142"/>
      <c r="F63" s="437"/>
      <c r="G63" s="433">
        <f t="shared" si="0"/>
        <v>0</v>
      </c>
      <c r="H63" s="434"/>
      <c r="I63" s="78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</row>
    <row r="64" spans="2:110" s="74" customFormat="1" ht="18.75">
      <c r="B64" s="485">
        <v>5</v>
      </c>
      <c r="C64" s="138" t="s">
        <v>169</v>
      </c>
      <c r="D64" s="141"/>
      <c r="E64" s="142"/>
      <c r="F64" s="437"/>
      <c r="G64" s="433">
        <f t="shared" si="0"/>
        <v>0</v>
      </c>
      <c r="H64" s="434"/>
      <c r="I64" s="78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  <c r="BO64" s="79"/>
      <c r="BP64" s="79"/>
      <c r="BQ64" s="79"/>
      <c r="BR64" s="79"/>
      <c r="BS64" s="79"/>
      <c r="BT64" s="79"/>
      <c r="BU64" s="79"/>
      <c r="BV64" s="79"/>
      <c r="BW64" s="79"/>
      <c r="BX64" s="79"/>
      <c r="BY64" s="79"/>
      <c r="BZ64" s="79"/>
      <c r="CA64" s="79"/>
      <c r="CB64" s="79"/>
      <c r="CC64" s="79"/>
      <c r="CD64" s="79"/>
      <c r="CE64" s="79"/>
      <c r="CF64" s="79"/>
      <c r="CG64" s="79"/>
      <c r="CH64" s="79"/>
      <c r="CI64" s="79"/>
      <c r="CJ64" s="79"/>
      <c r="CK64" s="79"/>
      <c r="CL64" s="79"/>
      <c r="CM64" s="79"/>
      <c r="CN64" s="79"/>
      <c r="CO64" s="79"/>
      <c r="CP64" s="79"/>
      <c r="CQ64" s="79"/>
      <c r="CR64" s="79"/>
      <c r="CS64" s="79"/>
      <c r="CT64" s="79"/>
      <c r="CU64" s="79"/>
      <c r="CV64" s="79"/>
      <c r="CW64" s="79"/>
      <c r="CX64" s="79"/>
      <c r="CY64" s="79"/>
      <c r="CZ64" s="79"/>
      <c r="DA64" s="79"/>
      <c r="DB64" s="79"/>
      <c r="DC64" s="79"/>
      <c r="DD64" s="79"/>
      <c r="DE64" s="79"/>
      <c r="DF64" s="79"/>
    </row>
    <row r="65" spans="2:110" s="74" customFormat="1" ht="112.5">
      <c r="B65" s="484">
        <v>5.01</v>
      </c>
      <c r="C65" s="139" t="s">
        <v>215</v>
      </c>
      <c r="D65" s="141">
        <v>1</v>
      </c>
      <c r="E65" s="142" t="s">
        <v>143</v>
      </c>
      <c r="F65" s="437"/>
      <c r="G65" s="433">
        <f t="shared" si="0"/>
        <v>0</v>
      </c>
      <c r="H65" s="434"/>
      <c r="I65" s="78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79"/>
      <c r="BP65" s="79"/>
      <c r="BQ65" s="79"/>
      <c r="BR65" s="79"/>
      <c r="BS65" s="79"/>
      <c r="BT65" s="79"/>
      <c r="BU65" s="79"/>
      <c r="BV65" s="79"/>
      <c r="BW65" s="79"/>
      <c r="BX65" s="79"/>
      <c r="BY65" s="79"/>
      <c r="BZ65" s="79"/>
      <c r="CA65" s="79"/>
      <c r="CB65" s="79"/>
      <c r="CC65" s="79"/>
      <c r="CD65" s="79"/>
      <c r="CE65" s="79"/>
      <c r="CF65" s="79"/>
      <c r="CG65" s="79"/>
      <c r="CH65" s="79"/>
      <c r="CI65" s="79"/>
      <c r="CJ65" s="79"/>
      <c r="CK65" s="79"/>
      <c r="CL65" s="79"/>
      <c r="CM65" s="79"/>
      <c r="CN65" s="79"/>
      <c r="CO65" s="79"/>
      <c r="CP65" s="79"/>
      <c r="CQ65" s="79"/>
      <c r="CR65" s="79"/>
      <c r="CS65" s="79"/>
      <c r="CT65" s="79"/>
      <c r="CU65" s="79"/>
      <c r="CV65" s="79"/>
      <c r="CW65" s="79"/>
      <c r="CX65" s="79"/>
      <c r="CY65" s="79"/>
      <c r="CZ65" s="79"/>
      <c r="DA65" s="79"/>
      <c r="DB65" s="79"/>
      <c r="DC65" s="79"/>
      <c r="DD65" s="79"/>
      <c r="DE65" s="79"/>
      <c r="DF65" s="79"/>
    </row>
    <row r="66" spans="2:110" s="74" customFormat="1" ht="112.5">
      <c r="B66" s="484">
        <v>5.0199999999999996</v>
      </c>
      <c r="C66" s="139" t="s">
        <v>216</v>
      </c>
      <c r="D66" s="141">
        <v>1</v>
      </c>
      <c r="E66" s="142" t="s">
        <v>143</v>
      </c>
      <c r="F66" s="437"/>
      <c r="G66" s="433">
        <f t="shared" si="0"/>
        <v>0</v>
      </c>
      <c r="H66" s="434"/>
      <c r="I66" s="78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  <c r="CQ66" s="79"/>
      <c r="CR66" s="79"/>
      <c r="CS66" s="79"/>
      <c r="CT66" s="79"/>
      <c r="CU66" s="79"/>
      <c r="CV66" s="79"/>
      <c r="CW66" s="79"/>
      <c r="CX66" s="79"/>
      <c r="CY66" s="79"/>
      <c r="CZ66" s="79"/>
      <c r="DA66" s="79"/>
      <c r="DB66" s="79"/>
      <c r="DC66" s="79"/>
      <c r="DD66" s="79"/>
      <c r="DE66" s="79"/>
      <c r="DF66" s="79"/>
    </row>
    <row r="67" spans="2:110" s="74" customFormat="1" ht="112.5">
      <c r="B67" s="484">
        <v>5.0299999999999994</v>
      </c>
      <c r="C67" s="139" t="s">
        <v>217</v>
      </c>
      <c r="D67" s="141">
        <v>1</v>
      </c>
      <c r="E67" s="142" t="s">
        <v>143</v>
      </c>
      <c r="F67" s="437"/>
      <c r="G67" s="433">
        <f t="shared" si="0"/>
        <v>0</v>
      </c>
      <c r="H67" s="434"/>
      <c r="I67" s="78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79"/>
      <c r="BY67" s="79"/>
      <c r="BZ67" s="79"/>
      <c r="CA67" s="79"/>
      <c r="CB67" s="79"/>
      <c r="CC67" s="79"/>
      <c r="CD67" s="79"/>
      <c r="CE67" s="79"/>
      <c r="CF67" s="79"/>
      <c r="CG67" s="79"/>
      <c r="CH67" s="79"/>
      <c r="CI67" s="79"/>
      <c r="CJ67" s="79"/>
      <c r="CK67" s="79"/>
      <c r="CL67" s="79"/>
      <c r="CM67" s="79"/>
      <c r="CN67" s="79"/>
      <c r="CO67" s="79"/>
      <c r="CP67" s="79"/>
      <c r="CQ67" s="79"/>
      <c r="CR67" s="79"/>
      <c r="CS67" s="79"/>
      <c r="CT67" s="79"/>
      <c r="CU67" s="79"/>
      <c r="CV67" s="79"/>
      <c r="CW67" s="79"/>
      <c r="CX67" s="79"/>
      <c r="CY67" s="79"/>
      <c r="CZ67" s="79"/>
      <c r="DA67" s="79"/>
      <c r="DB67" s="79"/>
      <c r="DC67" s="79"/>
      <c r="DD67" s="79"/>
      <c r="DE67" s="79"/>
      <c r="DF67" s="79"/>
    </row>
    <row r="68" spans="2:110" s="74" customFormat="1" ht="112.5">
      <c r="B68" s="484">
        <v>5.0399999999999991</v>
      </c>
      <c r="C68" s="139" t="s">
        <v>218</v>
      </c>
      <c r="D68" s="141">
        <v>1</v>
      </c>
      <c r="E68" s="142" t="s">
        <v>143</v>
      </c>
      <c r="F68" s="437"/>
      <c r="G68" s="433">
        <f t="shared" si="0"/>
        <v>0</v>
      </c>
      <c r="H68" s="434"/>
      <c r="I68" s="78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79"/>
    </row>
    <row r="69" spans="2:110" s="74" customFormat="1" ht="112.5">
      <c r="B69" s="484">
        <v>5.0499999999999989</v>
      </c>
      <c r="C69" s="139" t="s">
        <v>219</v>
      </c>
      <c r="D69" s="141">
        <v>1</v>
      </c>
      <c r="E69" s="142" t="s">
        <v>143</v>
      </c>
      <c r="F69" s="437"/>
      <c r="G69" s="433">
        <f t="shared" si="0"/>
        <v>0</v>
      </c>
      <c r="H69" s="434"/>
      <c r="I69" s="78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  <c r="CC69" s="79"/>
      <c r="CD69" s="79"/>
      <c r="CE69" s="79"/>
      <c r="CF69" s="79"/>
      <c r="CG69" s="79"/>
      <c r="CH69" s="79"/>
      <c r="CI69" s="79"/>
      <c r="CJ69" s="79"/>
      <c r="CK69" s="79"/>
      <c r="CL69" s="79"/>
      <c r="CM69" s="79"/>
      <c r="CN69" s="79"/>
      <c r="CO69" s="79"/>
      <c r="CP69" s="79"/>
      <c r="CQ69" s="79"/>
      <c r="CR69" s="79"/>
      <c r="CS69" s="79"/>
      <c r="CT69" s="79"/>
      <c r="CU69" s="79"/>
      <c r="CV69" s="79"/>
      <c r="CW69" s="79"/>
      <c r="CX69" s="79"/>
      <c r="CY69" s="79"/>
      <c r="CZ69" s="79"/>
      <c r="DA69" s="79"/>
      <c r="DB69" s="79"/>
      <c r="DC69" s="79"/>
      <c r="DD69" s="79"/>
      <c r="DE69" s="79"/>
      <c r="DF69" s="79"/>
    </row>
    <row r="70" spans="2:110" s="74" customFormat="1" ht="112.5">
      <c r="B70" s="484">
        <v>5.0599999999999987</v>
      </c>
      <c r="C70" s="139" t="s">
        <v>220</v>
      </c>
      <c r="D70" s="141">
        <v>1</v>
      </c>
      <c r="E70" s="142" t="s">
        <v>143</v>
      </c>
      <c r="F70" s="437"/>
      <c r="G70" s="433">
        <f t="shared" si="0"/>
        <v>0</v>
      </c>
      <c r="H70" s="434"/>
      <c r="I70" s="78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  <c r="CK70" s="79"/>
      <c r="CL70" s="79"/>
      <c r="CM70" s="79"/>
      <c r="CN70" s="79"/>
      <c r="CO70" s="79"/>
      <c r="CP70" s="79"/>
      <c r="CQ70" s="79"/>
      <c r="CR70" s="79"/>
      <c r="CS70" s="79"/>
      <c r="CT70" s="79"/>
      <c r="CU70" s="79"/>
      <c r="CV70" s="79"/>
      <c r="CW70" s="79"/>
      <c r="CX70" s="79"/>
      <c r="CY70" s="79"/>
      <c r="CZ70" s="79"/>
      <c r="DA70" s="79"/>
      <c r="DB70" s="79"/>
      <c r="DC70" s="79"/>
      <c r="DD70" s="79"/>
      <c r="DE70" s="79"/>
      <c r="DF70" s="79"/>
    </row>
    <row r="71" spans="2:110" s="74" customFormat="1" ht="112.5">
      <c r="B71" s="484">
        <v>5.0699999999999985</v>
      </c>
      <c r="C71" s="139" t="s">
        <v>221</v>
      </c>
      <c r="D71" s="141">
        <v>1</v>
      </c>
      <c r="E71" s="142" t="s">
        <v>143</v>
      </c>
      <c r="F71" s="437"/>
      <c r="G71" s="433">
        <f t="shared" si="0"/>
        <v>0</v>
      </c>
      <c r="H71" s="434"/>
      <c r="I71" s="78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CY71" s="79"/>
      <c r="CZ71" s="79"/>
      <c r="DA71" s="79"/>
      <c r="DB71" s="79"/>
      <c r="DC71" s="79"/>
      <c r="DD71" s="79"/>
      <c r="DE71" s="79"/>
      <c r="DF71" s="79"/>
    </row>
    <row r="72" spans="2:110" s="74" customFormat="1" ht="150">
      <c r="B72" s="484">
        <v>5.0799999999999983</v>
      </c>
      <c r="C72" s="139" t="s">
        <v>222</v>
      </c>
      <c r="D72" s="141">
        <v>1</v>
      </c>
      <c r="E72" s="142" t="s">
        <v>143</v>
      </c>
      <c r="F72" s="437"/>
      <c r="G72" s="433">
        <f t="shared" si="0"/>
        <v>0</v>
      </c>
      <c r="H72" s="434"/>
      <c r="I72" s="78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  <c r="BO72" s="79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  <c r="CC72" s="79"/>
      <c r="CD72" s="79"/>
      <c r="CE72" s="79"/>
      <c r="CF72" s="79"/>
      <c r="CG72" s="79"/>
      <c r="CH72" s="79"/>
      <c r="CI72" s="79"/>
      <c r="CJ72" s="79"/>
      <c r="CK72" s="79"/>
      <c r="CL72" s="79"/>
      <c r="CM72" s="79"/>
      <c r="CN72" s="79"/>
      <c r="CO72" s="79"/>
      <c r="CP72" s="79"/>
      <c r="CQ72" s="79"/>
      <c r="CR72" s="79"/>
      <c r="CS72" s="79"/>
      <c r="CT72" s="79"/>
      <c r="CU72" s="79"/>
      <c r="CV72" s="79"/>
      <c r="CW72" s="79"/>
      <c r="CX72" s="79"/>
      <c r="CY72" s="79"/>
      <c r="CZ72" s="79"/>
      <c r="DA72" s="79"/>
      <c r="DB72" s="79"/>
      <c r="DC72" s="79"/>
      <c r="DD72" s="79"/>
      <c r="DE72" s="79"/>
      <c r="DF72" s="79"/>
    </row>
    <row r="73" spans="2:110" s="74" customFormat="1" ht="56.25">
      <c r="B73" s="484">
        <v>5.0899999999999981</v>
      </c>
      <c r="C73" s="139" t="s">
        <v>223</v>
      </c>
      <c r="D73" s="141">
        <v>1</v>
      </c>
      <c r="E73" s="142" t="s">
        <v>143</v>
      </c>
      <c r="F73" s="437"/>
      <c r="G73" s="433">
        <f t="shared" si="0"/>
        <v>0</v>
      </c>
      <c r="H73" s="434"/>
      <c r="I73" s="78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  <c r="BO73" s="79"/>
      <c r="BP73" s="79"/>
      <c r="BQ73" s="79"/>
      <c r="BR73" s="79"/>
      <c r="BS73" s="79"/>
      <c r="BT73" s="79"/>
      <c r="BU73" s="79"/>
      <c r="BV73" s="79"/>
      <c r="BW73" s="79"/>
      <c r="BX73" s="79"/>
      <c r="BY73" s="79"/>
      <c r="BZ73" s="79"/>
      <c r="CA73" s="79"/>
      <c r="CB73" s="79"/>
      <c r="CC73" s="79"/>
      <c r="CD73" s="79"/>
      <c r="CE73" s="79"/>
      <c r="CF73" s="79"/>
      <c r="CG73" s="79"/>
      <c r="CH73" s="79"/>
      <c r="CI73" s="79"/>
      <c r="CJ73" s="79"/>
      <c r="CK73" s="79"/>
      <c r="CL73" s="79"/>
      <c r="CM73" s="79"/>
      <c r="CN73" s="79"/>
      <c r="CO73" s="79"/>
      <c r="CP73" s="79"/>
      <c r="CQ73" s="79"/>
      <c r="CR73" s="79"/>
      <c r="CS73" s="79"/>
      <c r="CT73" s="79"/>
      <c r="CU73" s="79"/>
      <c r="CV73" s="79"/>
      <c r="CW73" s="79"/>
      <c r="CX73" s="79"/>
      <c r="CY73" s="79"/>
      <c r="CZ73" s="79"/>
      <c r="DA73" s="79"/>
      <c r="DB73" s="79"/>
      <c r="DC73" s="79"/>
      <c r="DD73" s="79"/>
      <c r="DE73" s="79"/>
      <c r="DF73" s="79"/>
    </row>
    <row r="74" spans="2:110" s="74" customFormat="1" ht="56.25">
      <c r="B74" s="484">
        <v>5.0999999999999979</v>
      </c>
      <c r="C74" s="139" t="s">
        <v>224</v>
      </c>
      <c r="D74" s="141">
        <v>1</v>
      </c>
      <c r="E74" s="142" t="s">
        <v>143</v>
      </c>
      <c r="F74" s="437"/>
      <c r="G74" s="433">
        <f t="shared" si="0"/>
        <v>0</v>
      </c>
      <c r="H74" s="434"/>
      <c r="I74" s="78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79"/>
      <c r="CE74" s="79"/>
      <c r="CF74" s="79"/>
      <c r="CG74" s="79"/>
      <c r="CH74" s="79"/>
      <c r="CI74" s="79"/>
      <c r="CJ74" s="79"/>
      <c r="CK74" s="79"/>
      <c r="CL74" s="79"/>
      <c r="CM74" s="79"/>
      <c r="CN74" s="79"/>
      <c r="CO74" s="79"/>
      <c r="CP74" s="79"/>
      <c r="CQ74" s="79"/>
      <c r="CR74" s="79"/>
      <c r="CS74" s="79"/>
      <c r="CT74" s="79"/>
      <c r="CU74" s="79"/>
      <c r="CV74" s="79"/>
      <c r="CW74" s="79"/>
      <c r="CX74" s="79"/>
      <c r="CY74" s="79"/>
      <c r="CZ74" s="79"/>
      <c r="DA74" s="79"/>
      <c r="DB74" s="79"/>
      <c r="DC74" s="79"/>
      <c r="DD74" s="79"/>
      <c r="DE74" s="79"/>
      <c r="DF74" s="79"/>
    </row>
    <row r="75" spans="2:110" s="74" customFormat="1" ht="56.25">
      <c r="B75" s="484">
        <v>5.1099999999999977</v>
      </c>
      <c r="C75" s="139" t="s">
        <v>225</v>
      </c>
      <c r="D75" s="141">
        <v>1</v>
      </c>
      <c r="E75" s="142" t="s">
        <v>143</v>
      </c>
      <c r="F75" s="437"/>
      <c r="G75" s="433">
        <f t="shared" si="0"/>
        <v>0</v>
      </c>
      <c r="H75" s="434"/>
      <c r="I75" s="78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  <c r="BO75" s="79"/>
      <c r="BP75" s="79"/>
      <c r="BQ75" s="79"/>
      <c r="BR75" s="79"/>
      <c r="BS75" s="79"/>
      <c r="BT75" s="79"/>
      <c r="BU75" s="79"/>
      <c r="BV75" s="79"/>
      <c r="BW75" s="79"/>
      <c r="BX75" s="79"/>
      <c r="BY75" s="79"/>
      <c r="BZ75" s="79"/>
      <c r="CA75" s="79"/>
      <c r="CB75" s="79"/>
      <c r="CC75" s="79"/>
      <c r="CD75" s="79"/>
      <c r="CE75" s="79"/>
      <c r="CF75" s="79"/>
      <c r="CG75" s="79"/>
      <c r="CH75" s="79"/>
      <c r="CI75" s="79"/>
      <c r="CJ75" s="79"/>
      <c r="CK75" s="79"/>
      <c r="CL75" s="79"/>
      <c r="CM75" s="79"/>
      <c r="CN75" s="79"/>
      <c r="CO75" s="79"/>
      <c r="CP75" s="79"/>
      <c r="CQ75" s="79"/>
      <c r="CR75" s="79"/>
      <c r="CS75" s="79"/>
      <c r="CT75" s="79"/>
      <c r="CU75" s="79"/>
      <c r="CV75" s="79"/>
      <c r="CW75" s="79"/>
      <c r="CX75" s="79"/>
      <c r="CY75" s="79"/>
      <c r="CZ75" s="79"/>
      <c r="DA75" s="79"/>
      <c r="DB75" s="79"/>
      <c r="DC75" s="79"/>
      <c r="DD75" s="79"/>
      <c r="DE75" s="79"/>
      <c r="DF75" s="79"/>
    </row>
    <row r="76" spans="2:110" s="74" customFormat="1" ht="56.25">
      <c r="B76" s="484">
        <v>5.1199999999999974</v>
      </c>
      <c r="C76" s="139" t="s">
        <v>179</v>
      </c>
      <c r="D76" s="141">
        <v>1</v>
      </c>
      <c r="E76" s="142" t="s">
        <v>143</v>
      </c>
      <c r="F76" s="437"/>
      <c r="G76" s="433">
        <f t="shared" si="0"/>
        <v>0</v>
      </c>
      <c r="H76" s="434"/>
      <c r="I76" s="78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79"/>
      <c r="BQ76" s="79"/>
      <c r="BR76" s="79"/>
      <c r="BS76" s="79"/>
      <c r="BT76" s="79"/>
      <c r="BU76" s="79"/>
      <c r="BV76" s="79"/>
      <c r="BW76" s="79"/>
      <c r="BX76" s="79"/>
      <c r="BY76" s="79"/>
      <c r="BZ76" s="79"/>
      <c r="CA76" s="79"/>
      <c r="CB76" s="79"/>
      <c r="CC76" s="79"/>
      <c r="CD76" s="79"/>
      <c r="CE76" s="79"/>
      <c r="CF76" s="79"/>
      <c r="CG76" s="79"/>
      <c r="CH76" s="79"/>
      <c r="CI76" s="79"/>
      <c r="CJ76" s="79"/>
      <c r="CK76" s="79"/>
      <c r="CL76" s="79"/>
      <c r="CM76" s="79"/>
      <c r="CN76" s="79"/>
      <c r="CO76" s="79"/>
      <c r="CP76" s="79"/>
      <c r="CQ76" s="79"/>
      <c r="CR76" s="79"/>
      <c r="CS76" s="79"/>
      <c r="CT76" s="79"/>
      <c r="CU76" s="79"/>
      <c r="CV76" s="79"/>
      <c r="CW76" s="79"/>
      <c r="CX76" s="79"/>
      <c r="CY76" s="79"/>
      <c r="CZ76" s="79"/>
      <c r="DA76" s="79"/>
      <c r="DB76" s="79"/>
      <c r="DC76" s="79"/>
      <c r="DD76" s="79"/>
      <c r="DE76" s="79"/>
      <c r="DF76" s="79"/>
    </row>
    <row r="77" spans="2:110" s="74" customFormat="1" ht="56.25">
      <c r="B77" s="484">
        <v>5.1299999999999972</v>
      </c>
      <c r="C77" s="139" t="s">
        <v>226</v>
      </c>
      <c r="D77" s="141">
        <v>1</v>
      </c>
      <c r="E77" s="142" t="s">
        <v>143</v>
      </c>
      <c r="F77" s="437"/>
      <c r="G77" s="433">
        <f t="shared" si="0"/>
        <v>0</v>
      </c>
      <c r="H77" s="434"/>
      <c r="I77" s="78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79"/>
      <c r="BQ77" s="79"/>
      <c r="BR77" s="79"/>
      <c r="BS77" s="79"/>
      <c r="BT77" s="79"/>
      <c r="BU77" s="79"/>
      <c r="BV77" s="79"/>
      <c r="BW77" s="79"/>
      <c r="BX77" s="79"/>
      <c r="BY77" s="79"/>
      <c r="BZ77" s="79"/>
      <c r="CA77" s="79"/>
      <c r="CB77" s="79"/>
      <c r="CC77" s="79"/>
      <c r="CD77" s="79"/>
      <c r="CE77" s="79"/>
      <c r="CF77" s="79"/>
      <c r="CG77" s="79"/>
      <c r="CH77" s="79"/>
      <c r="CI77" s="79"/>
      <c r="CJ77" s="79"/>
      <c r="CK77" s="79"/>
      <c r="CL77" s="79"/>
      <c r="CM77" s="79"/>
      <c r="CN77" s="79"/>
      <c r="CO77" s="79"/>
      <c r="CP77" s="79"/>
      <c r="CQ77" s="79"/>
      <c r="CR77" s="79"/>
      <c r="CS77" s="79"/>
      <c r="CT77" s="79"/>
      <c r="CU77" s="79"/>
      <c r="CV77" s="79"/>
      <c r="CW77" s="79"/>
      <c r="CX77" s="79"/>
      <c r="CY77" s="79"/>
      <c r="CZ77" s="79"/>
      <c r="DA77" s="79"/>
      <c r="DB77" s="79"/>
      <c r="DC77" s="79"/>
      <c r="DD77" s="79"/>
      <c r="DE77" s="79"/>
      <c r="DF77" s="79"/>
    </row>
    <row r="78" spans="2:110" s="74" customFormat="1" ht="56.25">
      <c r="B78" s="484">
        <v>5.139999999999997</v>
      </c>
      <c r="C78" s="139" t="s">
        <v>227</v>
      </c>
      <c r="D78" s="141">
        <v>1</v>
      </c>
      <c r="E78" s="142" t="s">
        <v>143</v>
      </c>
      <c r="F78" s="437"/>
      <c r="G78" s="433">
        <f t="shared" si="0"/>
        <v>0</v>
      </c>
      <c r="H78" s="434"/>
      <c r="I78" s="78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79"/>
      <c r="BQ78" s="79"/>
      <c r="BR78" s="79"/>
      <c r="BS78" s="79"/>
      <c r="BT78" s="79"/>
      <c r="BU78" s="79"/>
      <c r="BV78" s="79"/>
      <c r="BW78" s="79"/>
      <c r="BX78" s="79"/>
      <c r="BY78" s="79"/>
      <c r="BZ78" s="79"/>
      <c r="CA78" s="79"/>
      <c r="CB78" s="79"/>
      <c r="CC78" s="79"/>
      <c r="CD78" s="79"/>
      <c r="CE78" s="79"/>
      <c r="CF78" s="79"/>
      <c r="CG78" s="79"/>
      <c r="CH78" s="79"/>
      <c r="CI78" s="79"/>
      <c r="CJ78" s="79"/>
      <c r="CK78" s="79"/>
      <c r="CL78" s="79"/>
      <c r="CM78" s="79"/>
      <c r="CN78" s="79"/>
      <c r="CO78" s="79"/>
      <c r="CP78" s="79"/>
      <c r="CQ78" s="79"/>
      <c r="CR78" s="79"/>
      <c r="CS78" s="79"/>
      <c r="CT78" s="79"/>
      <c r="CU78" s="79"/>
      <c r="CV78" s="79"/>
      <c r="CW78" s="79"/>
      <c r="CX78" s="79"/>
      <c r="CY78" s="79"/>
      <c r="CZ78" s="79"/>
      <c r="DA78" s="79"/>
      <c r="DB78" s="79"/>
      <c r="DC78" s="79"/>
      <c r="DD78" s="79"/>
      <c r="DE78" s="79"/>
      <c r="DF78" s="79"/>
    </row>
    <row r="79" spans="2:110" s="74" customFormat="1" ht="56.25">
      <c r="B79" s="484">
        <v>5.1499999999999968</v>
      </c>
      <c r="C79" s="139" t="s">
        <v>228</v>
      </c>
      <c r="D79" s="141">
        <v>1</v>
      </c>
      <c r="E79" s="142" t="s">
        <v>143</v>
      </c>
      <c r="F79" s="437"/>
      <c r="G79" s="433">
        <f t="shared" si="0"/>
        <v>0</v>
      </c>
      <c r="H79" s="434"/>
      <c r="I79" s="78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79"/>
      <c r="CE79" s="79"/>
      <c r="CF79" s="79"/>
      <c r="CG79" s="79"/>
      <c r="CH79" s="79"/>
      <c r="CI79" s="79"/>
      <c r="CJ79" s="79"/>
      <c r="CK79" s="79"/>
      <c r="CL79" s="79"/>
      <c r="CM79" s="79"/>
      <c r="CN79" s="79"/>
      <c r="CO79" s="79"/>
      <c r="CP79" s="79"/>
      <c r="CQ79" s="79"/>
      <c r="CR79" s="79"/>
      <c r="CS79" s="79"/>
      <c r="CT79" s="79"/>
      <c r="CU79" s="79"/>
      <c r="CV79" s="79"/>
      <c r="CW79" s="79"/>
      <c r="CX79" s="79"/>
      <c r="CY79" s="79"/>
      <c r="CZ79" s="79"/>
      <c r="DA79" s="79"/>
      <c r="DB79" s="79"/>
      <c r="DC79" s="79"/>
      <c r="DD79" s="79"/>
      <c r="DE79" s="79"/>
      <c r="DF79" s="79"/>
    </row>
    <row r="80" spans="2:110" s="74" customFormat="1" ht="56.25">
      <c r="B80" s="484">
        <v>5.1599999999999966</v>
      </c>
      <c r="C80" s="139" t="s">
        <v>229</v>
      </c>
      <c r="D80" s="141">
        <v>1</v>
      </c>
      <c r="E80" s="142" t="s">
        <v>143</v>
      </c>
      <c r="F80" s="437"/>
      <c r="G80" s="433">
        <f t="shared" si="0"/>
        <v>0</v>
      </c>
      <c r="H80" s="434"/>
      <c r="I80" s="78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  <c r="BO80" s="79"/>
      <c r="BP80" s="79"/>
      <c r="BQ80" s="79"/>
      <c r="BR80" s="79"/>
      <c r="BS80" s="79"/>
      <c r="BT80" s="79"/>
      <c r="BU80" s="79"/>
      <c r="BV80" s="79"/>
      <c r="BW80" s="79"/>
      <c r="BX80" s="79"/>
      <c r="BY80" s="79"/>
      <c r="BZ80" s="79"/>
      <c r="CA80" s="79"/>
      <c r="CB80" s="79"/>
      <c r="CC80" s="79"/>
      <c r="CD80" s="79"/>
      <c r="CE80" s="79"/>
      <c r="CF80" s="79"/>
      <c r="CG80" s="79"/>
      <c r="CH80" s="79"/>
      <c r="CI80" s="79"/>
      <c r="CJ80" s="79"/>
      <c r="CK80" s="79"/>
      <c r="CL80" s="79"/>
      <c r="CM80" s="79"/>
      <c r="CN80" s="79"/>
      <c r="CO80" s="79"/>
      <c r="CP80" s="79"/>
      <c r="CQ80" s="79"/>
      <c r="CR80" s="79"/>
      <c r="CS80" s="79"/>
      <c r="CT80" s="79"/>
      <c r="CU80" s="79"/>
      <c r="CV80" s="79"/>
      <c r="CW80" s="79"/>
      <c r="CX80" s="79"/>
      <c r="CY80" s="79"/>
      <c r="CZ80" s="79"/>
      <c r="DA80" s="79"/>
      <c r="DB80" s="79"/>
      <c r="DC80" s="79"/>
      <c r="DD80" s="79"/>
      <c r="DE80" s="79"/>
      <c r="DF80" s="79"/>
    </row>
    <row r="81" spans="2:110" s="74" customFormat="1" ht="56.25">
      <c r="B81" s="484">
        <v>5.1699999999999964</v>
      </c>
      <c r="C81" s="139" t="s">
        <v>190</v>
      </c>
      <c r="D81" s="141">
        <v>1</v>
      </c>
      <c r="E81" s="142" t="s">
        <v>143</v>
      </c>
      <c r="F81" s="437"/>
      <c r="G81" s="433">
        <f t="shared" si="0"/>
        <v>0</v>
      </c>
      <c r="H81" s="434"/>
      <c r="I81" s="78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79"/>
      <c r="CE81" s="79"/>
      <c r="CF81" s="79"/>
      <c r="CG81" s="79"/>
      <c r="CH81" s="79"/>
      <c r="CI81" s="79"/>
      <c r="CJ81" s="79"/>
      <c r="CK81" s="79"/>
      <c r="CL81" s="79"/>
      <c r="CM81" s="79"/>
      <c r="CN81" s="79"/>
      <c r="CO81" s="79"/>
      <c r="CP81" s="79"/>
      <c r="CQ81" s="79"/>
      <c r="CR81" s="79"/>
      <c r="CS81" s="79"/>
      <c r="CT81" s="79"/>
      <c r="CU81" s="79"/>
      <c r="CV81" s="79"/>
      <c r="CW81" s="79"/>
      <c r="CX81" s="79"/>
      <c r="CY81" s="79"/>
      <c r="CZ81" s="79"/>
      <c r="DA81" s="79"/>
      <c r="DB81" s="79"/>
      <c r="DC81" s="79"/>
      <c r="DD81" s="79"/>
      <c r="DE81" s="79"/>
      <c r="DF81" s="79"/>
    </row>
    <row r="82" spans="2:110" s="74" customFormat="1" ht="56.25">
      <c r="B82" s="484">
        <v>5.1799999999999962</v>
      </c>
      <c r="C82" s="139" t="s">
        <v>230</v>
      </c>
      <c r="D82" s="141">
        <v>1</v>
      </c>
      <c r="E82" s="142" t="s">
        <v>143</v>
      </c>
      <c r="F82" s="437"/>
      <c r="G82" s="433">
        <f t="shared" si="0"/>
        <v>0</v>
      </c>
      <c r="H82" s="434"/>
      <c r="I82" s="78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  <c r="BO82" s="79"/>
      <c r="BP82" s="79"/>
      <c r="BQ82" s="79"/>
      <c r="BR82" s="79"/>
      <c r="BS82" s="79"/>
      <c r="BT82" s="79"/>
      <c r="BU82" s="79"/>
      <c r="BV82" s="79"/>
      <c r="BW82" s="79"/>
      <c r="BX82" s="79"/>
      <c r="BY82" s="79"/>
      <c r="BZ82" s="79"/>
      <c r="CA82" s="79"/>
      <c r="CB82" s="79"/>
      <c r="CC82" s="79"/>
      <c r="CD82" s="79"/>
      <c r="CE82" s="79"/>
      <c r="CF82" s="79"/>
      <c r="CG82" s="79"/>
      <c r="CH82" s="79"/>
      <c r="CI82" s="79"/>
      <c r="CJ82" s="79"/>
      <c r="CK82" s="79"/>
      <c r="CL82" s="79"/>
      <c r="CM82" s="79"/>
      <c r="CN82" s="79"/>
      <c r="CO82" s="79"/>
      <c r="CP82" s="79"/>
      <c r="CQ82" s="79"/>
      <c r="CR82" s="79"/>
      <c r="CS82" s="79"/>
      <c r="CT82" s="79"/>
      <c r="CU82" s="79"/>
      <c r="CV82" s="79"/>
      <c r="CW82" s="79"/>
      <c r="CX82" s="79"/>
      <c r="CY82" s="79"/>
      <c r="CZ82" s="79"/>
      <c r="DA82" s="79"/>
      <c r="DB82" s="79"/>
      <c r="DC82" s="79"/>
      <c r="DD82" s="79"/>
      <c r="DE82" s="79"/>
      <c r="DF82" s="79"/>
    </row>
    <row r="83" spans="2:110" s="74" customFormat="1" ht="56.25">
      <c r="B83" s="484">
        <v>5.1899999999999959</v>
      </c>
      <c r="C83" s="139" t="s">
        <v>231</v>
      </c>
      <c r="D83" s="141">
        <v>2</v>
      </c>
      <c r="E83" s="142" t="s">
        <v>143</v>
      </c>
      <c r="F83" s="437"/>
      <c r="G83" s="433">
        <f t="shared" si="0"/>
        <v>0</v>
      </c>
      <c r="H83" s="434"/>
      <c r="I83" s="78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</row>
    <row r="84" spans="2:110" s="74" customFormat="1" ht="18.75">
      <c r="B84" s="484">
        <v>5.1999999999999957</v>
      </c>
      <c r="C84" s="139" t="s">
        <v>198</v>
      </c>
      <c r="D84" s="141">
        <v>1</v>
      </c>
      <c r="E84" s="142" t="s">
        <v>199</v>
      </c>
      <c r="F84" s="437"/>
      <c r="G84" s="433">
        <f t="shared" si="0"/>
        <v>0</v>
      </c>
      <c r="H84" s="434"/>
      <c r="I84" s="78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</row>
    <row r="85" spans="2:110" s="74" customFormat="1" ht="18.75">
      <c r="B85" s="484"/>
      <c r="C85" s="139"/>
      <c r="D85" s="141"/>
      <c r="E85" s="142"/>
      <c r="F85" s="437"/>
      <c r="G85" s="433">
        <f t="shared" si="0"/>
        <v>0</v>
      </c>
      <c r="H85" s="434">
        <f>SUM(G65:G84)</f>
        <v>0</v>
      </c>
      <c r="I85" s="78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  <c r="BO85" s="79"/>
      <c r="BP85" s="79"/>
      <c r="BQ85" s="79"/>
      <c r="BR85" s="79"/>
      <c r="BS85" s="79"/>
      <c r="BT85" s="79"/>
      <c r="BU85" s="79"/>
      <c r="BV85" s="79"/>
      <c r="BW85" s="79"/>
      <c r="BX85" s="79"/>
      <c r="BY85" s="79"/>
      <c r="BZ85" s="79"/>
      <c r="CA85" s="79"/>
      <c r="CB85" s="79"/>
      <c r="CC85" s="79"/>
      <c r="CD85" s="79"/>
      <c r="CE85" s="79"/>
      <c r="CF85" s="79"/>
      <c r="CG85" s="79"/>
      <c r="CH85" s="79"/>
      <c r="CI85" s="79"/>
      <c r="CJ85" s="79"/>
      <c r="CK85" s="79"/>
      <c r="CL85" s="79"/>
      <c r="CM85" s="79"/>
      <c r="CN85" s="79"/>
      <c r="CO85" s="79"/>
      <c r="CP85" s="79"/>
      <c r="CQ85" s="79"/>
      <c r="CR85" s="79"/>
      <c r="CS85" s="79"/>
      <c r="CT85" s="79"/>
      <c r="CU85" s="79"/>
      <c r="CV85" s="79"/>
      <c r="CW85" s="79"/>
      <c r="CX85" s="79"/>
      <c r="CY85" s="79"/>
      <c r="CZ85" s="79"/>
      <c r="DA85" s="79"/>
      <c r="DB85" s="79"/>
      <c r="DC85" s="79"/>
      <c r="DD85" s="79"/>
      <c r="DE85" s="79"/>
      <c r="DF85" s="79"/>
    </row>
    <row r="86" spans="2:110" s="74" customFormat="1" ht="18.75">
      <c r="B86" s="485">
        <v>6</v>
      </c>
      <c r="C86" s="138" t="s">
        <v>200</v>
      </c>
      <c r="D86" s="141"/>
      <c r="E86" s="142"/>
      <c r="F86" s="437"/>
      <c r="G86" s="433">
        <f t="shared" si="0"/>
        <v>0</v>
      </c>
      <c r="H86" s="434"/>
      <c r="I86" s="78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  <c r="BO86" s="79"/>
      <c r="BP86" s="79"/>
      <c r="BQ86" s="79"/>
      <c r="BR86" s="79"/>
      <c r="BS86" s="79"/>
      <c r="BT86" s="79"/>
      <c r="BU86" s="79"/>
      <c r="BV86" s="79"/>
      <c r="BW86" s="79"/>
      <c r="BX86" s="79"/>
      <c r="BY86" s="79"/>
      <c r="BZ86" s="79"/>
      <c r="CA86" s="79"/>
      <c r="CB86" s="79"/>
      <c r="CC86" s="79"/>
      <c r="CD86" s="79"/>
      <c r="CE86" s="79"/>
      <c r="CF86" s="79"/>
      <c r="CG86" s="79"/>
      <c r="CH86" s="79"/>
      <c r="CI86" s="79"/>
      <c r="CJ86" s="79"/>
      <c r="CK86" s="79"/>
      <c r="CL86" s="79"/>
      <c r="CM86" s="79"/>
      <c r="CN86" s="79"/>
      <c r="CO86" s="79"/>
      <c r="CP86" s="79"/>
      <c r="CQ86" s="79"/>
      <c r="CR86" s="79"/>
      <c r="CS86" s="79"/>
      <c r="CT86" s="79"/>
      <c r="CU86" s="79"/>
      <c r="CV86" s="79"/>
      <c r="CW86" s="79"/>
      <c r="CX86" s="79"/>
      <c r="CY86" s="79"/>
      <c r="CZ86" s="79"/>
      <c r="DA86" s="79"/>
      <c r="DB86" s="79"/>
      <c r="DC86" s="79"/>
      <c r="DD86" s="79"/>
      <c r="DE86" s="79"/>
      <c r="DF86" s="79"/>
    </row>
    <row r="87" spans="2:110" s="74" customFormat="1" ht="93.75">
      <c r="B87" s="484">
        <v>6.01</v>
      </c>
      <c r="C87" s="139" t="s">
        <v>232</v>
      </c>
      <c r="D87" s="141">
        <v>1</v>
      </c>
      <c r="E87" s="142" t="s">
        <v>199</v>
      </c>
      <c r="F87" s="437"/>
      <c r="G87" s="433">
        <f t="shared" si="0"/>
        <v>0</v>
      </c>
      <c r="H87" s="434"/>
      <c r="I87" s="78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</row>
    <row r="88" spans="2:110" s="74" customFormat="1" ht="93.75">
      <c r="B88" s="484">
        <v>6.02</v>
      </c>
      <c r="C88" s="139" t="s">
        <v>233</v>
      </c>
      <c r="D88" s="141">
        <v>1</v>
      </c>
      <c r="E88" s="142" t="s">
        <v>199</v>
      </c>
      <c r="F88" s="437"/>
      <c r="G88" s="433">
        <f t="shared" si="0"/>
        <v>0</v>
      </c>
      <c r="H88" s="434"/>
      <c r="I88" s="78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</row>
    <row r="89" spans="2:110" s="74" customFormat="1" ht="93.75">
      <c r="B89" s="484">
        <v>6.0299999999999994</v>
      </c>
      <c r="C89" s="139" t="s">
        <v>234</v>
      </c>
      <c r="D89" s="141">
        <v>1</v>
      </c>
      <c r="E89" s="142" t="s">
        <v>199</v>
      </c>
      <c r="F89" s="437"/>
      <c r="G89" s="433">
        <f t="shared" si="0"/>
        <v>0</v>
      </c>
      <c r="H89" s="434"/>
      <c r="I89" s="78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  <c r="BO89" s="79"/>
      <c r="BP89" s="79"/>
      <c r="BQ89" s="79"/>
      <c r="BR89" s="79"/>
      <c r="BS89" s="79"/>
      <c r="BT89" s="79"/>
      <c r="BU89" s="79"/>
      <c r="BV89" s="79"/>
      <c r="BW89" s="79"/>
      <c r="BX89" s="79"/>
      <c r="BY89" s="79"/>
      <c r="BZ89" s="79"/>
      <c r="CA89" s="79"/>
      <c r="CB89" s="79"/>
      <c r="CC89" s="79"/>
      <c r="CD89" s="79"/>
      <c r="CE89" s="79"/>
      <c r="CF89" s="79"/>
      <c r="CG89" s="79"/>
      <c r="CH89" s="79"/>
      <c r="CI89" s="79"/>
      <c r="CJ89" s="79"/>
      <c r="CK89" s="79"/>
      <c r="CL89" s="79"/>
      <c r="CM89" s="79"/>
      <c r="CN89" s="79"/>
      <c r="CO89" s="79"/>
      <c r="CP89" s="79"/>
      <c r="CQ89" s="79"/>
      <c r="CR89" s="79"/>
      <c r="CS89" s="79"/>
      <c r="CT89" s="79"/>
      <c r="CU89" s="79"/>
      <c r="CV89" s="79"/>
      <c r="CW89" s="79"/>
      <c r="CX89" s="79"/>
      <c r="CY89" s="79"/>
      <c r="CZ89" s="79"/>
      <c r="DA89" s="79"/>
      <c r="DB89" s="79"/>
      <c r="DC89" s="79"/>
      <c r="DD89" s="79"/>
      <c r="DE89" s="79"/>
      <c r="DF89" s="79"/>
    </row>
    <row r="90" spans="2:110" s="74" customFormat="1" ht="93.75">
      <c r="B90" s="484">
        <v>6.0399999999999991</v>
      </c>
      <c r="C90" s="139" t="s">
        <v>235</v>
      </c>
      <c r="D90" s="141">
        <v>1</v>
      </c>
      <c r="E90" s="142" t="s">
        <v>199</v>
      </c>
      <c r="F90" s="437"/>
      <c r="G90" s="433">
        <f t="shared" si="0"/>
        <v>0</v>
      </c>
      <c r="H90" s="434"/>
      <c r="I90" s="78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79"/>
      <c r="BQ90" s="79"/>
      <c r="BR90" s="79"/>
      <c r="BS90" s="79"/>
      <c r="BT90" s="79"/>
      <c r="BU90" s="79"/>
      <c r="BV90" s="79"/>
      <c r="BW90" s="79"/>
      <c r="BX90" s="79"/>
      <c r="BY90" s="79"/>
      <c r="BZ90" s="79"/>
      <c r="CA90" s="79"/>
      <c r="CB90" s="79"/>
      <c r="CC90" s="79"/>
      <c r="CD90" s="79"/>
      <c r="CE90" s="79"/>
      <c r="CF90" s="79"/>
      <c r="CG90" s="79"/>
      <c r="CH90" s="79"/>
      <c r="CI90" s="79"/>
      <c r="CJ90" s="79"/>
      <c r="CK90" s="79"/>
      <c r="CL90" s="79"/>
      <c r="CM90" s="79"/>
      <c r="CN90" s="79"/>
      <c r="CO90" s="79"/>
      <c r="CP90" s="79"/>
      <c r="CQ90" s="79"/>
      <c r="CR90" s="79"/>
      <c r="CS90" s="79"/>
      <c r="CT90" s="79"/>
      <c r="CU90" s="79"/>
      <c r="CV90" s="79"/>
      <c r="CW90" s="79"/>
      <c r="CX90" s="79"/>
      <c r="CY90" s="79"/>
      <c r="CZ90" s="79"/>
      <c r="DA90" s="79"/>
      <c r="DB90" s="79"/>
      <c r="DC90" s="79"/>
      <c r="DD90" s="79"/>
      <c r="DE90" s="79"/>
      <c r="DF90" s="79"/>
    </row>
    <row r="91" spans="2:110" s="74" customFormat="1" ht="93.75">
      <c r="B91" s="484">
        <v>6.0499999999999989</v>
      </c>
      <c r="C91" s="139" t="s">
        <v>236</v>
      </c>
      <c r="D91" s="141">
        <v>1</v>
      </c>
      <c r="E91" s="142" t="s">
        <v>199</v>
      </c>
      <c r="F91" s="437"/>
      <c r="G91" s="433">
        <f t="shared" si="0"/>
        <v>0</v>
      </c>
      <c r="H91" s="434"/>
      <c r="I91" s="78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79"/>
      <c r="BQ91" s="79"/>
      <c r="BR91" s="79"/>
      <c r="BS91" s="79"/>
      <c r="BT91" s="79"/>
      <c r="BU91" s="79"/>
      <c r="BV91" s="79"/>
      <c r="BW91" s="79"/>
      <c r="BX91" s="79"/>
      <c r="BY91" s="79"/>
      <c r="BZ91" s="79"/>
      <c r="CA91" s="79"/>
      <c r="CB91" s="79"/>
      <c r="CC91" s="79"/>
      <c r="CD91" s="79"/>
      <c r="CE91" s="79"/>
      <c r="CF91" s="79"/>
      <c r="CG91" s="79"/>
      <c r="CH91" s="79"/>
      <c r="CI91" s="79"/>
      <c r="CJ91" s="79"/>
      <c r="CK91" s="79"/>
      <c r="CL91" s="79"/>
      <c r="CM91" s="79"/>
      <c r="CN91" s="79"/>
      <c r="CO91" s="79"/>
      <c r="CP91" s="79"/>
      <c r="CQ91" s="79"/>
      <c r="CR91" s="79"/>
      <c r="CS91" s="79"/>
      <c r="CT91" s="79"/>
      <c r="CU91" s="79"/>
      <c r="CV91" s="79"/>
      <c r="CW91" s="79"/>
      <c r="CX91" s="79"/>
      <c r="CY91" s="79"/>
      <c r="CZ91" s="79"/>
      <c r="DA91" s="79"/>
      <c r="DB91" s="79"/>
      <c r="DC91" s="79"/>
      <c r="DD91" s="79"/>
      <c r="DE91" s="79"/>
      <c r="DF91" s="79"/>
    </row>
    <row r="92" spans="2:110" s="74" customFormat="1" ht="93.75">
      <c r="B92" s="484">
        <v>6.0599999999999987</v>
      </c>
      <c r="C92" s="139" t="s">
        <v>237</v>
      </c>
      <c r="D92" s="141">
        <v>1</v>
      </c>
      <c r="E92" s="142" t="s">
        <v>199</v>
      </c>
      <c r="F92" s="437"/>
      <c r="G92" s="433">
        <f t="shared" si="0"/>
        <v>0</v>
      </c>
      <c r="H92" s="434"/>
      <c r="I92" s="78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79"/>
      <c r="AL92" s="79"/>
      <c r="AM92" s="79"/>
      <c r="AN92" s="79"/>
      <c r="AO92" s="79"/>
      <c r="AP92" s="79"/>
      <c r="AQ92" s="79"/>
      <c r="AR92" s="79"/>
      <c r="AS92" s="79"/>
      <c r="AT92" s="79"/>
      <c r="AU92" s="79"/>
      <c r="AV92" s="79"/>
      <c r="AW92" s="79"/>
      <c r="AX92" s="79"/>
      <c r="AY92" s="79"/>
      <c r="AZ92" s="79"/>
      <c r="BA92" s="79"/>
      <c r="BB92" s="79"/>
      <c r="BC92" s="79"/>
      <c r="BD92" s="79"/>
      <c r="BE92" s="79"/>
      <c r="BF92" s="79"/>
      <c r="BG92" s="79"/>
      <c r="BH92" s="79"/>
      <c r="BI92" s="79"/>
      <c r="BJ92" s="79"/>
      <c r="BK92" s="79"/>
      <c r="BL92" s="79"/>
      <c r="BM92" s="79"/>
      <c r="BN92" s="79"/>
      <c r="BO92" s="79"/>
      <c r="BP92" s="79"/>
      <c r="BQ92" s="79"/>
      <c r="BR92" s="79"/>
      <c r="BS92" s="79"/>
      <c r="BT92" s="79"/>
      <c r="BU92" s="79"/>
      <c r="BV92" s="79"/>
      <c r="BW92" s="79"/>
      <c r="BX92" s="79"/>
      <c r="BY92" s="79"/>
      <c r="BZ92" s="79"/>
      <c r="CA92" s="79"/>
      <c r="CB92" s="79"/>
      <c r="CC92" s="79"/>
      <c r="CD92" s="79"/>
      <c r="CE92" s="79"/>
      <c r="CF92" s="79"/>
      <c r="CG92" s="79"/>
      <c r="CH92" s="79"/>
      <c r="CI92" s="79"/>
      <c r="CJ92" s="79"/>
      <c r="CK92" s="79"/>
      <c r="CL92" s="79"/>
      <c r="CM92" s="79"/>
      <c r="CN92" s="79"/>
      <c r="CO92" s="79"/>
      <c r="CP92" s="79"/>
      <c r="CQ92" s="79"/>
      <c r="CR92" s="79"/>
      <c r="CS92" s="79"/>
      <c r="CT92" s="79"/>
      <c r="CU92" s="79"/>
      <c r="CV92" s="79"/>
      <c r="CW92" s="79"/>
      <c r="CX92" s="79"/>
      <c r="CY92" s="79"/>
      <c r="CZ92" s="79"/>
      <c r="DA92" s="79"/>
      <c r="DB92" s="79"/>
      <c r="DC92" s="79"/>
      <c r="DD92" s="79"/>
      <c r="DE92" s="79"/>
      <c r="DF92" s="79"/>
    </row>
    <row r="93" spans="2:110" s="74" customFormat="1" ht="93.75">
      <c r="B93" s="484">
        <v>6.0699999999999985</v>
      </c>
      <c r="C93" s="139" t="s">
        <v>238</v>
      </c>
      <c r="D93" s="141">
        <v>1</v>
      </c>
      <c r="E93" s="142" t="s">
        <v>199</v>
      </c>
      <c r="F93" s="437"/>
      <c r="G93" s="433">
        <f t="shared" si="0"/>
        <v>0</v>
      </c>
      <c r="H93" s="434"/>
      <c r="I93" s="78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  <c r="BO93" s="79"/>
      <c r="BP93" s="79"/>
      <c r="BQ93" s="79"/>
      <c r="BR93" s="79"/>
      <c r="BS93" s="79"/>
      <c r="BT93" s="79"/>
      <c r="BU93" s="79"/>
      <c r="BV93" s="79"/>
      <c r="BW93" s="79"/>
      <c r="BX93" s="79"/>
      <c r="BY93" s="79"/>
      <c r="BZ93" s="79"/>
      <c r="CA93" s="79"/>
      <c r="CB93" s="79"/>
      <c r="CC93" s="79"/>
      <c r="CD93" s="79"/>
      <c r="CE93" s="79"/>
      <c r="CF93" s="79"/>
      <c r="CG93" s="79"/>
      <c r="CH93" s="79"/>
      <c r="CI93" s="79"/>
      <c r="CJ93" s="79"/>
      <c r="CK93" s="79"/>
      <c r="CL93" s="79"/>
      <c r="CM93" s="79"/>
      <c r="CN93" s="79"/>
      <c r="CO93" s="79"/>
      <c r="CP93" s="79"/>
      <c r="CQ93" s="79"/>
      <c r="CR93" s="79"/>
      <c r="CS93" s="79"/>
      <c r="CT93" s="79"/>
      <c r="CU93" s="79"/>
      <c r="CV93" s="79"/>
      <c r="CW93" s="79"/>
      <c r="CX93" s="79"/>
      <c r="CY93" s="79"/>
      <c r="CZ93" s="79"/>
      <c r="DA93" s="79"/>
      <c r="DB93" s="79"/>
      <c r="DC93" s="79"/>
      <c r="DD93" s="79"/>
      <c r="DE93" s="79"/>
      <c r="DF93" s="79"/>
    </row>
    <row r="94" spans="2:110" s="74" customFormat="1" ht="93.75">
      <c r="B94" s="484">
        <v>6.0799999999999983</v>
      </c>
      <c r="C94" s="139" t="s">
        <v>239</v>
      </c>
      <c r="D94" s="141">
        <v>1</v>
      </c>
      <c r="E94" s="142" t="s">
        <v>199</v>
      </c>
      <c r="F94" s="437"/>
      <c r="G94" s="433">
        <f t="shared" si="0"/>
        <v>0</v>
      </c>
      <c r="H94" s="434"/>
      <c r="I94" s="78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79"/>
      <c r="AX94" s="79"/>
      <c r="AY94" s="79"/>
      <c r="AZ94" s="79"/>
      <c r="BA94" s="79"/>
      <c r="BB94" s="79"/>
      <c r="BC94" s="79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  <c r="BO94" s="79"/>
      <c r="BP94" s="79"/>
      <c r="BQ94" s="79"/>
      <c r="BR94" s="79"/>
      <c r="BS94" s="79"/>
      <c r="BT94" s="79"/>
      <c r="BU94" s="79"/>
      <c r="BV94" s="79"/>
      <c r="BW94" s="79"/>
      <c r="BX94" s="79"/>
      <c r="BY94" s="79"/>
      <c r="BZ94" s="79"/>
      <c r="CA94" s="79"/>
      <c r="CB94" s="79"/>
      <c r="CC94" s="79"/>
      <c r="CD94" s="79"/>
      <c r="CE94" s="79"/>
      <c r="CF94" s="79"/>
      <c r="CG94" s="79"/>
      <c r="CH94" s="79"/>
      <c r="CI94" s="79"/>
      <c r="CJ94" s="79"/>
      <c r="CK94" s="79"/>
      <c r="CL94" s="79"/>
      <c r="CM94" s="79"/>
      <c r="CN94" s="79"/>
      <c r="CO94" s="79"/>
      <c r="CP94" s="79"/>
      <c r="CQ94" s="79"/>
      <c r="CR94" s="79"/>
      <c r="CS94" s="79"/>
      <c r="CT94" s="79"/>
      <c r="CU94" s="79"/>
      <c r="CV94" s="79"/>
      <c r="CW94" s="79"/>
      <c r="CX94" s="79"/>
      <c r="CY94" s="79"/>
      <c r="CZ94" s="79"/>
      <c r="DA94" s="79"/>
      <c r="DB94" s="79"/>
      <c r="DC94" s="79"/>
      <c r="DD94" s="79"/>
      <c r="DE94" s="79"/>
      <c r="DF94" s="79"/>
    </row>
    <row r="95" spans="2:110" s="74" customFormat="1" ht="75">
      <c r="B95" s="484">
        <v>6.0899999999999981</v>
      </c>
      <c r="C95" s="139" t="s">
        <v>240</v>
      </c>
      <c r="D95" s="141">
        <v>1</v>
      </c>
      <c r="E95" s="142" t="s">
        <v>199</v>
      </c>
      <c r="F95" s="437"/>
      <c r="G95" s="433">
        <f t="shared" si="0"/>
        <v>0</v>
      </c>
      <c r="H95" s="434"/>
      <c r="I95" s="78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</row>
    <row r="96" spans="2:110" s="74" customFormat="1" ht="75">
      <c r="B96" s="484">
        <v>6.0999999999999979</v>
      </c>
      <c r="C96" s="139" t="s">
        <v>241</v>
      </c>
      <c r="D96" s="141">
        <v>1</v>
      </c>
      <c r="E96" s="142" t="s">
        <v>199</v>
      </c>
      <c r="F96" s="437"/>
      <c r="G96" s="433">
        <f t="shared" si="0"/>
        <v>0</v>
      </c>
      <c r="H96" s="434"/>
      <c r="I96" s="78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  <c r="AW96" s="79"/>
      <c r="AX96" s="79"/>
      <c r="AY96" s="79"/>
      <c r="AZ96" s="79"/>
      <c r="BA96" s="79"/>
      <c r="BB96" s="79"/>
      <c r="BC96" s="79"/>
      <c r="BD96" s="79"/>
      <c r="BE96" s="79"/>
      <c r="BF96" s="79"/>
      <c r="BG96" s="79"/>
      <c r="BH96" s="79"/>
      <c r="BI96" s="79"/>
      <c r="BJ96" s="79"/>
      <c r="BK96" s="79"/>
      <c r="BL96" s="79"/>
      <c r="BM96" s="79"/>
      <c r="BN96" s="79"/>
      <c r="BO96" s="79"/>
      <c r="BP96" s="79"/>
      <c r="BQ96" s="79"/>
      <c r="BR96" s="79"/>
      <c r="BS96" s="79"/>
      <c r="BT96" s="79"/>
      <c r="BU96" s="79"/>
      <c r="BV96" s="79"/>
      <c r="BW96" s="79"/>
      <c r="BX96" s="79"/>
      <c r="BY96" s="79"/>
      <c r="BZ96" s="79"/>
      <c r="CA96" s="79"/>
      <c r="CB96" s="79"/>
      <c r="CC96" s="79"/>
      <c r="CD96" s="79"/>
      <c r="CE96" s="79"/>
      <c r="CF96" s="79"/>
      <c r="CG96" s="79"/>
      <c r="CH96" s="79"/>
      <c r="CI96" s="79"/>
      <c r="CJ96" s="79"/>
      <c r="CK96" s="79"/>
      <c r="CL96" s="79"/>
      <c r="CM96" s="79"/>
      <c r="CN96" s="79"/>
      <c r="CO96" s="79"/>
      <c r="CP96" s="79"/>
      <c r="CQ96" s="79"/>
      <c r="CR96" s="79"/>
      <c r="CS96" s="79"/>
      <c r="CT96" s="79"/>
      <c r="CU96" s="79"/>
      <c r="CV96" s="79"/>
      <c r="CW96" s="79"/>
      <c r="CX96" s="79"/>
      <c r="CY96" s="79"/>
      <c r="CZ96" s="79"/>
      <c r="DA96" s="79"/>
      <c r="DB96" s="79"/>
      <c r="DC96" s="79"/>
      <c r="DD96" s="79"/>
      <c r="DE96" s="79"/>
      <c r="DF96" s="79"/>
    </row>
    <row r="97" spans="2:110" s="74" customFormat="1" ht="75">
      <c r="B97" s="484">
        <v>6.1099999999999977</v>
      </c>
      <c r="C97" s="139" t="s">
        <v>242</v>
      </c>
      <c r="D97" s="141">
        <v>1</v>
      </c>
      <c r="E97" s="142" t="s">
        <v>199</v>
      </c>
      <c r="F97" s="437"/>
      <c r="G97" s="433">
        <f t="shared" si="0"/>
        <v>0</v>
      </c>
      <c r="H97" s="434"/>
      <c r="I97" s="78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79"/>
      <c r="AW97" s="79"/>
      <c r="AX97" s="79"/>
      <c r="AY97" s="79"/>
      <c r="AZ97" s="79"/>
      <c r="BA97" s="79"/>
      <c r="BB97" s="79"/>
      <c r="BC97" s="79"/>
      <c r="BD97" s="79"/>
      <c r="BE97" s="79"/>
      <c r="BF97" s="79"/>
      <c r="BG97" s="79"/>
      <c r="BH97" s="79"/>
      <c r="BI97" s="79"/>
      <c r="BJ97" s="79"/>
      <c r="BK97" s="79"/>
      <c r="BL97" s="79"/>
      <c r="BM97" s="79"/>
      <c r="BN97" s="79"/>
      <c r="BO97" s="79"/>
      <c r="BP97" s="79"/>
      <c r="BQ97" s="79"/>
      <c r="BR97" s="79"/>
      <c r="BS97" s="79"/>
      <c r="BT97" s="79"/>
      <c r="BU97" s="79"/>
      <c r="BV97" s="79"/>
      <c r="BW97" s="79"/>
      <c r="BX97" s="79"/>
      <c r="BY97" s="79"/>
      <c r="BZ97" s="79"/>
      <c r="CA97" s="79"/>
      <c r="CB97" s="79"/>
      <c r="CC97" s="79"/>
      <c r="CD97" s="79"/>
      <c r="CE97" s="79"/>
      <c r="CF97" s="79"/>
      <c r="CG97" s="79"/>
      <c r="CH97" s="79"/>
      <c r="CI97" s="79"/>
      <c r="CJ97" s="79"/>
      <c r="CK97" s="79"/>
      <c r="CL97" s="79"/>
      <c r="CM97" s="79"/>
      <c r="CN97" s="79"/>
      <c r="CO97" s="79"/>
      <c r="CP97" s="79"/>
      <c r="CQ97" s="79"/>
      <c r="CR97" s="79"/>
      <c r="CS97" s="79"/>
      <c r="CT97" s="79"/>
      <c r="CU97" s="79"/>
      <c r="CV97" s="79"/>
      <c r="CW97" s="79"/>
      <c r="CX97" s="79"/>
      <c r="CY97" s="79"/>
      <c r="CZ97" s="79"/>
      <c r="DA97" s="79"/>
      <c r="DB97" s="79"/>
      <c r="DC97" s="79"/>
      <c r="DD97" s="79"/>
      <c r="DE97" s="79"/>
      <c r="DF97" s="79"/>
    </row>
    <row r="98" spans="2:110" s="74" customFormat="1" ht="18.75">
      <c r="B98" s="484"/>
      <c r="C98" s="139"/>
      <c r="D98" s="141"/>
      <c r="E98" s="142"/>
      <c r="F98" s="437"/>
      <c r="G98" s="433">
        <f t="shared" si="0"/>
        <v>0</v>
      </c>
      <c r="H98" s="434">
        <f>SUM(G87:G97)</f>
        <v>0</v>
      </c>
      <c r="I98" s="78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79"/>
      <c r="BK98" s="79"/>
      <c r="BL98" s="79"/>
      <c r="BM98" s="79"/>
      <c r="BN98" s="79"/>
      <c r="BO98" s="79"/>
      <c r="BP98" s="79"/>
      <c r="BQ98" s="79"/>
      <c r="BR98" s="79"/>
      <c r="BS98" s="79"/>
      <c r="BT98" s="79"/>
      <c r="BU98" s="79"/>
      <c r="BV98" s="79"/>
      <c r="BW98" s="79"/>
      <c r="BX98" s="79"/>
      <c r="BY98" s="79"/>
      <c r="BZ98" s="79"/>
      <c r="CA98" s="79"/>
      <c r="CB98" s="79"/>
      <c r="CC98" s="79"/>
      <c r="CD98" s="79"/>
      <c r="CE98" s="79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  <c r="CZ98" s="79"/>
      <c r="DA98" s="79"/>
      <c r="DB98" s="79"/>
      <c r="DC98" s="79"/>
      <c r="DD98" s="79"/>
      <c r="DE98" s="79"/>
      <c r="DF98" s="79"/>
    </row>
    <row r="99" spans="2:110" s="74" customFormat="1" ht="18.75">
      <c r="B99" s="485"/>
      <c r="C99" s="138" t="s">
        <v>243</v>
      </c>
      <c r="D99" s="141"/>
      <c r="E99" s="142"/>
      <c r="F99" s="437"/>
      <c r="G99" s="433">
        <f t="shared" si="0"/>
        <v>0</v>
      </c>
      <c r="H99" s="434"/>
      <c r="I99" s="78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/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  <c r="DB99" s="79"/>
      <c r="DC99" s="79"/>
      <c r="DD99" s="79"/>
      <c r="DE99" s="79"/>
      <c r="DF99" s="79"/>
    </row>
    <row r="100" spans="2:110" s="74" customFormat="1" ht="18.75">
      <c r="B100" s="484"/>
      <c r="C100" s="139"/>
      <c r="D100" s="141"/>
      <c r="E100" s="142"/>
      <c r="F100" s="437"/>
      <c r="G100" s="433">
        <f t="shared" si="0"/>
        <v>0</v>
      </c>
      <c r="H100" s="434"/>
      <c r="I100" s="78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U100" s="79"/>
      <c r="AV100" s="79"/>
      <c r="AW100" s="79"/>
      <c r="AX100" s="79"/>
      <c r="AY100" s="79"/>
      <c r="AZ100" s="79"/>
      <c r="BA100" s="79"/>
      <c r="BB100" s="79"/>
      <c r="BC100" s="79"/>
      <c r="BD100" s="79"/>
      <c r="BE100" s="79"/>
      <c r="BF100" s="79"/>
      <c r="BG100" s="79"/>
      <c r="BH100" s="79"/>
      <c r="BI100" s="79"/>
      <c r="BJ100" s="79"/>
      <c r="BK100" s="79"/>
      <c r="BL100" s="79"/>
      <c r="BM100" s="79"/>
      <c r="BN100" s="79"/>
      <c r="BO100" s="79"/>
      <c r="BP100" s="79"/>
      <c r="BQ100" s="79"/>
      <c r="BR100" s="79"/>
      <c r="BS100" s="79"/>
      <c r="BT100" s="79"/>
      <c r="BU100" s="79"/>
      <c r="BV100" s="79"/>
      <c r="BW100" s="79"/>
      <c r="BX100" s="79"/>
      <c r="BY100" s="79"/>
      <c r="BZ100" s="79"/>
      <c r="CA100" s="79"/>
      <c r="CB100" s="79"/>
      <c r="CC100" s="79"/>
      <c r="CD100" s="79"/>
      <c r="CE100" s="79"/>
      <c r="CF100" s="79"/>
      <c r="CG100" s="79"/>
      <c r="CH100" s="79"/>
      <c r="CI100" s="79"/>
      <c r="CJ100" s="79"/>
      <c r="CK100" s="79"/>
      <c r="CL100" s="79"/>
      <c r="CM100" s="79"/>
      <c r="CN100" s="79"/>
      <c r="CO100" s="79"/>
      <c r="CP100" s="79"/>
      <c r="CQ100" s="79"/>
      <c r="CR100" s="79"/>
      <c r="CS100" s="79"/>
      <c r="CT100" s="79"/>
      <c r="CU100" s="79"/>
      <c r="CV100" s="79"/>
      <c r="CW100" s="79"/>
      <c r="CX100" s="79"/>
      <c r="CY100" s="79"/>
      <c r="CZ100" s="79"/>
      <c r="DA100" s="79"/>
      <c r="DB100" s="79"/>
      <c r="DC100" s="79"/>
      <c r="DD100" s="79"/>
      <c r="DE100" s="79"/>
      <c r="DF100" s="79"/>
    </row>
    <row r="101" spans="2:110" s="74" customFormat="1" ht="18.75">
      <c r="B101" s="485">
        <v>7</v>
      </c>
      <c r="C101" s="138" t="s">
        <v>244</v>
      </c>
      <c r="D101" s="141"/>
      <c r="E101" s="142"/>
      <c r="F101" s="437"/>
      <c r="G101" s="433">
        <f t="shared" si="0"/>
        <v>0</v>
      </c>
      <c r="H101" s="434"/>
      <c r="I101" s="78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79"/>
      <c r="AX101" s="79"/>
      <c r="AY101" s="79"/>
      <c r="AZ101" s="79"/>
      <c r="BA101" s="79"/>
      <c r="BB101" s="79"/>
      <c r="BC101" s="79"/>
      <c r="BD101" s="79"/>
      <c r="BE101" s="79"/>
      <c r="BF101" s="79"/>
      <c r="BG101" s="79"/>
      <c r="BH101" s="79"/>
      <c r="BI101" s="79"/>
      <c r="BJ101" s="79"/>
      <c r="BK101" s="79"/>
      <c r="BL101" s="79"/>
      <c r="BM101" s="79"/>
      <c r="BN101" s="79"/>
      <c r="BO101" s="79"/>
      <c r="BP101" s="79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79"/>
      <c r="CD101" s="79"/>
      <c r="CE101" s="79"/>
      <c r="CF101" s="79"/>
      <c r="CG101" s="79"/>
      <c r="CH101" s="79"/>
      <c r="CI101" s="79"/>
      <c r="CJ101" s="79"/>
      <c r="CK101" s="79"/>
      <c r="CL101" s="79"/>
      <c r="CM101" s="79"/>
      <c r="CN101" s="79"/>
      <c r="CO101" s="79"/>
      <c r="CP101" s="79"/>
      <c r="CQ101" s="79"/>
      <c r="CR101" s="79"/>
      <c r="CS101" s="79"/>
      <c r="CT101" s="79"/>
      <c r="CU101" s="79"/>
      <c r="CV101" s="79"/>
      <c r="CW101" s="79"/>
      <c r="CX101" s="79"/>
      <c r="CY101" s="79"/>
      <c r="CZ101" s="79"/>
      <c r="DA101" s="79"/>
      <c r="DB101" s="79"/>
      <c r="DC101" s="79"/>
      <c r="DD101" s="79"/>
      <c r="DE101" s="79"/>
      <c r="DF101" s="79"/>
    </row>
    <row r="102" spans="2:110" s="74" customFormat="1" ht="18.75">
      <c r="B102" s="484">
        <v>7.01</v>
      </c>
      <c r="C102" s="139" t="s">
        <v>245</v>
      </c>
      <c r="D102" s="141">
        <v>1</v>
      </c>
      <c r="E102" s="142" t="s">
        <v>143</v>
      </c>
      <c r="F102" s="437"/>
      <c r="G102" s="433">
        <f t="shared" si="0"/>
        <v>0</v>
      </c>
      <c r="H102" s="434"/>
      <c r="I102" s="78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  <c r="BA102" s="79"/>
      <c r="BB102" s="79"/>
      <c r="BC102" s="79"/>
      <c r="BD102" s="79"/>
      <c r="BE102" s="79"/>
      <c r="BF102" s="79"/>
      <c r="BG102" s="79"/>
      <c r="BH102" s="79"/>
      <c r="BI102" s="79"/>
      <c r="BJ102" s="79"/>
      <c r="BK102" s="79"/>
      <c r="BL102" s="79"/>
      <c r="BM102" s="79"/>
      <c r="BN102" s="79"/>
      <c r="BO102" s="79"/>
      <c r="BP102" s="79"/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79"/>
      <c r="CD102" s="79"/>
      <c r="CE102" s="79"/>
      <c r="CF102" s="79"/>
      <c r="CG102" s="79"/>
      <c r="CH102" s="79"/>
      <c r="CI102" s="79"/>
      <c r="CJ102" s="79"/>
      <c r="CK102" s="79"/>
      <c r="CL102" s="79"/>
      <c r="CM102" s="79"/>
      <c r="CN102" s="79"/>
      <c r="CO102" s="79"/>
      <c r="CP102" s="79"/>
      <c r="CQ102" s="79"/>
      <c r="CR102" s="79"/>
      <c r="CS102" s="79"/>
      <c r="CT102" s="79"/>
      <c r="CU102" s="79"/>
      <c r="CV102" s="79"/>
      <c r="CW102" s="79"/>
      <c r="CX102" s="79"/>
      <c r="CY102" s="79"/>
      <c r="CZ102" s="79"/>
      <c r="DA102" s="79"/>
      <c r="DB102" s="79"/>
      <c r="DC102" s="79"/>
      <c r="DD102" s="79"/>
      <c r="DE102" s="79"/>
      <c r="DF102" s="79"/>
    </row>
    <row r="103" spans="2:110" s="74" customFormat="1" ht="18.75">
      <c r="B103" s="484">
        <v>7.02</v>
      </c>
      <c r="C103" s="139" t="s">
        <v>246</v>
      </c>
      <c r="D103" s="141">
        <v>1</v>
      </c>
      <c r="E103" s="142" t="s">
        <v>143</v>
      </c>
      <c r="F103" s="437"/>
      <c r="G103" s="433">
        <f t="shared" si="0"/>
        <v>0</v>
      </c>
      <c r="H103" s="434"/>
      <c r="I103" s="78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</row>
    <row r="104" spans="2:110" s="74" customFormat="1" ht="18.75">
      <c r="B104" s="484">
        <v>7.0299999999999994</v>
      </c>
      <c r="C104" s="139" t="s">
        <v>247</v>
      </c>
      <c r="D104" s="141">
        <v>2</v>
      </c>
      <c r="E104" s="142" t="s">
        <v>143</v>
      </c>
      <c r="F104" s="437"/>
      <c r="G104" s="433">
        <f t="shared" si="0"/>
        <v>0</v>
      </c>
      <c r="H104" s="434"/>
      <c r="I104" s="78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</row>
    <row r="105" spans="2:110" s="74" customFormat="1" ht="18.75">
      <c r="B105" s="484">
        <v>7.0399999999999991</v>
      </c>
      <c r="C105" s="139" t="s">
        <v>248</v>
      </c>
      <c r="D105" s="141">
        <v>16</v>
      </c>
      <c r="E105" s="142" t="s">
        <v>249</v>
      </c>
      <c r="F105" s="437"/>
      <c r="G105" s="433">
        <f t="shared" si="0"/>
        <v>0</v>
      </c>
      <c r="H105" s="434"/>
      <c r="I105" s="78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  <c r="AY105" s="79"/>
      <c r="AZ105" s="79"/>
      <c r="BA105" s="79"/>
      <c r="BB105" s="79"/>
      <c r="BC105" s="79"/>
      <c r="BD105" s="79"/>
      <c r="BE105" s="79"/>
      <c r="BF105" s="79"/>
      <c r="BG105" s="79"/>
      <c r="BH105" s="79"/>
      <c r="BI105" s="79"/>
      <c r="BJ105" s="79"/>
      <c r="BK105" s="79"/>
      <c r="BL105" s="79"/>
      <c r="BM105" s="79"/>
      <c r="BN105" s="79"/>
      <c r="BO105" s="79"/>
      <c r="BP105" s="79"/>
      <c r="BQ105" s="79"/>
      <c r="BR105" s="79"/>
      <c r="BS105" s="79"/>
      <c r="BT105" s="79"/>
      <c r="BU105" s="79"/>
      <c r="BV105" s="79"/>
      <c r="BW105" s="79"/>
      <c r="BX105" s="79"/>
      <c r="BY105" s="79"/>
      <c r="BZ105" s="79"/>
      <c r="CA105" s="79"/>
      <c r="CB105" s="79"/>
      <c r="CC105" s="79"/>
      <c r="CD105" s="79"/>
      <c r="CE105" s="79"/>
      <c r="CF105" s="79"/>
      <c r="CG105" s="79"/>
      <c r="CH105" s="79"/>
      <c r="CI105" s="79"/>
      <c r="CJ105" s="79"/>
      <c r="CK105" s="79"/>
      <c r="CL105" s="79"/>
      <c r="CM105" s="79"/>
      <c r="CN105" s="79"/>
      <c r="CO105" s="79"/>
      <c r="CP105" s="79"/>
      <c r="CQ105" s="79"/>
      <c r="CR105" s="79"/>
      <c r="CS105" s="79"/>
      <c r="CT105" s="79"/>
      <c r="CU105" s="79"/>
      <c r="CV105" s="79"/>
      <c r="CW105" s="79"/>
      <c r="CX105" s="79"/>
      <c r="CY105" s="79"/>
      <c r="CZ105" s="79"/>
      <c r="DA105" s="79"/>
      <c r="DB105" s="79"/>
      <c r="DC105" s="79"/>
      <c r="DD105" s="79"/>
      <c r="DE105" s="79"/>
      <c r="DF105" s="79"/>
    </row>
    <row r="106" spans="2:110" s="74" customFormat="1" ht="18.75">
      <c r="B106" s="484">
        <v>7.0499999999999989</v>
      </c>
      <c r="C106" s="139" t="s">
        <v>250</v>
      </c>
      <c r="D106" s="141">
        <v>4</v>
      </c>
      <c r="E106" s="142" t="s">
        <v>143</v>
      </c>
      <c r="F106" s="437"/>
      <c r="G106" s="433">
        <f t="shared" si="0"/>
        <v>0</v>
      </c>
      <c r="H106" s="434"/>
      <c r="I106" s="78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  <c r="BG106" s="79"/>
      <c r="BH106" s="79"/>
      <c r="BI106" s="79"/>
      <c r="BJ106" s="79"/>
      <c r="BK106" s="79"/>
      <c r="BL106" s="79"/>
      <c r="BM106" s="79"/>
      <c r="BN106" s="79"/>
      <c r="BO106" s="79"/>
      <c r="BP106" s="79"/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79"/>
      <c r="CD106" s="79"/>
      <c r="CE106" s="79"/>
      <c r="CF106" s="79"/>
      <c r="CG106" s="79"/>
      <c r="CH106" s="79"/>
      <c r="CI106" s="79"/>
      <c r="CJ106" s="79"/>
      <c r="CK106" s="79"/>
      <c r="CL106" s="79"/>
      <c r="CM106" s="79"/>
      <c r="CN106" s="79"/>
      <c r="CO106" s="79"/>
      <c r="CP106" s="79"/>
      <c r="CQ106" s="79"/>
      <c r="CR106" s="79"/>
      <c r="CS106" s="79"/>
      <c r="CT106" s="79"/>
      <c r="CU106" s="79"/>
      <c r="CV106" s="79"/>
      <c r="CW106" s="79"/>
      <c r="CX106" s="79"/>
      <c r="CY106" s="79"/>
      <c r="CZ106" s="79"/>
      <c r="DA106" s="79"/>
      <c r="DB106" s="79"/>
      <c r="DC106" s="79"/>
      <c r="DD106" s="79"/>
      <c r="DE106" s="79"/>
      <c r="DF106" s="79"/>
    </row>
    <row r="107" spans="2:110" s="74" customFormat="1" ht="18.75">
      <c r="B107" s="484">
        <v>7.0599999999999987</v>
      </c>
      <c r="C107" s="139" t="s">
        <v>251</v>
      </c>
      <c r="D107" s="141">
        <v>2</v>
      </c>
      <c r="E107" s="142" t="s">
        <v>143</v>
      </c>
      <c r="F107" s="437"/>
      <c r="G107" s="433">
        <f t="shared" si="0"/>
        <v>0</v>
      </c>
      <c r="H107" s="434"/>
      <c r="I107" s="78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</row>
    <row r="108" spans="2:110" s="74" customFormat="1" ht="18.75">
      <c r="B108" s="484">
        <v>7.0699999999999985</v>
      </c>
      <c r="C108" s="139" t="s">
        <v>252</v>
      </c>
      <c r="D108" s="141">
        <v>1</v>
      </c>
      <c r="E108" s="142" t="s">
        <v>143</v>
      </c>
      <c r="F108" s="437"/>
      <c r="G108" s="433">
        <f t="shared" si="0"/>
        <v>0</v>
      </c>
      <c r="H108" s="434"/>
      <c r="I108" s="78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</row>
    <row r="109" spans="2:110" s="74" customFormat="1" ht="18.75">
      <c r="B109" s="484">
        <v>7.0799999999999983</v>
      </c>
      <c r="C109" s="139" t="s">
        <v>198</v>
      </c>
      <c r="D109" s="141">
        <v>1</v>
      </c>
      <c r="E109" s="142" t="s">
        <v>199</v>
      </c>
      <c r="F109" s="437"/>
      <c r="G109" s="433">
        <f t="shared" si="0"/>
        <v>0</v>
      </c>
      <c r="H109" s="434"/>
      <c r="I109" s="78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  <c r="BE109" s="79"/>
      <c r="BF109" s="79"/>
      <c r="BG109" s="79"/>
      <c r="BH109" s="79"/>
      <c r="BI109" s="79"/>
      <c r="BJ109" s="79"/>
      <c r="BK109" s="79"/>
      <c r="BL109" s="79"/>
      <c r="BM109" s="79"/>
      <c r="BN109" s="79"/>
      <c r="BO109" s="79"/>
      <c r="BP109" s="79"/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79"/>
      <c r="CD109" s="79"/>
      <c r="CE109" s="79"/>
      <c r="CF109" s="79"/>
      <c r="CG109" s="79"/>
      <c r="CH109" s="79"/>
      <c r="CI109" s="79"/>
      <c r="CJ109" s="79"/>
      <c r="CK109" s="79"/>
      <c r="CL109" s="79"/>
      <c r="CM109" s="79"/>
      <c r="CN109" s="79"/>
      <c r="CO109" s="79"/>
      <c r="CP109" s="79"/>
      <c r="CQ109" s="79"/>
      <c r="CR109" s="79"/>
      <c r="CS109" s="79"/>
      <c r="CT109" s="79"/>
      <c r="CU109" s="79"/>
      <c r="CV109" s="79"/>
      <c r="CW109" s="79"/>
      <c r="CX109" s="79"/>
      <c r="CY109" s="79"/>
      <c r="CZ109" s="79"/>
      <c r="DA109" s="79"/>
      <c r="DB109" s="79"/>
      <c r="DC109" s="79"/>
      <c r="DD109" s="79"/>
      <c r="DE109" s="79"/>
      <c r="DF109" s="79"/>
    </row>
    <row r="110" spans="2:110" s="74" customFormat="1" ht="18.75">
      <c r="B110" s="484"/>
      <c r="C110" s="139"/>
      <c r="D110" s="141"/>
      <c r="E110" s="142"/>
      <c r="F110" s="437"/>
      <c r="G110" s="433">
        <f t="shared" si="0"/>
        <v>0</v>
      </c>
      <c r="H110" s="434">
        <f>SUM(G102:G109)</f>
        <v>0</v>
      </c>
      <c r="I110" s="78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  <c r="AY110" s="79"/>
      <c r="AZ110" s="79"/>
      <c r="BA110" s="79"/>
      <c r="BB110" s="79"/>
      <c r="BC110" s="79"/>
      <c r="BD110" s="79"/>
      <c r="BE110" s="79"/>
      <c r="BF110" s="79"/>
      <c r="BG110" s="79"/>
      <c r="BH110" s="79"/>
      <c r="BI110" s="79"/>
      <c r="BJ110" s="79"/>
      <c r="BK110" s="79"/>
      <c r="BL110" s="79"/>
      <c r="BM110" s="79"/>
      <c r="BN110" s="79"/>
      <c r="BO110" s="79"/>
      <c r="BP110" s="79"/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79"/>
      <c r="CD110" s="79"/>
      <c r="CE110" s="79"/>
      <c r="CF110" s="79"/>
      <c r="CG110" s="79"/>
      <c r="CH110" s="79"/>
      <c r="CI110" s="79"/>
      <c r="CJ110" s="79"/>
      <c r="CK110" s="79"/>
      <c r="CL110" s="79"/>
      <c r="CM110" s="79"/>
      <c r="CN110" s="79"/>
      <c r="CO110" s="79"/>
      <c r="CP110" s="79"/>
      <c r="CQ110" s="79"/>
      <c r="CR110" s="79"/>
      <c r="CS110" s="79"/>
      <c r="CT110" s="79"/>
      <c r="CU110" s="79"/>
      <c r="CV110" s="79"/>
      <c r="CW110" s="79"/>
      <c r="CX110" s="79"/>
      <c r="CY110" s="79"/>
      <c r="CZ110" s="79"/>
      <c r="DA110" s="79"/>
      <c r="DB110" s="79"/>
      <c r="DC110" s="79"/>
      <c r="DD110" s="79"/>
      <c r="DE110" s="79"/>
      <c r="DF110" s="79"/>
    </row>
    <row r="111" spans="2:110" s="74" customFormat="1" ht="18.75">
      <c r="B111" s="485">
        <v>8</v>
      </c>
      <c r="C111" s="138" t="s">
        <v>253</v>
      </c>
      <c r="D111" s="141"/>
      <c r="E111" s="142"/>
      <c r="F111" s="437"/>
      <c r="G111" s="433">
        <f t="shared" si="0"/>
        <v>0</v>
      </c>
      <c r="H111" s="434"/>
      <c r="I111" s="78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79"/>
      <c r="BK111" s="79"/>
      <c r="BL111" s="79"/>
      <c r="BM111" s="79"/>
      <c r="BN111" s="79"/>
      <c r="BO111" s="79"/>
      <c r="BP111" s="79"/>
      <c r="BQ111" s="79"/>
      <c r="BR111" s="79"/>
      <c r="BS111" s="79"/>
      <c r="BT111" s="79"/>
      <c r="BU111" s="79"/>
      <c r="BV111" s="79"/>
      <c r="BW111" s="79"/>
      <c r="BX111" s="79"/>
      <c r="BY111" s="79"/>
      <c r="BZ111" s="79"/>
      <c r="CA111" s="79"/>
      <c r="CB111" s="79"/>
      <c r="CC111" s="79"/>
      <c r="CD111" s="79"/>
      <c r="CE111" s="79"/>
      <c r="CF111" s="79"/>
      <c r="CG111" s="79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  <c r="DB111" s="79"/>
      <c r="DC111" s="79"/>
      <c r="DD111" s="79"/>
      <c r="DE111" s="79"/>
      <c r="DF111" s="79"/>
    </row>
    <row r="112" spans="2:110" s="74" customFormat="1" ht="18.75">
      <c r="B112" s="484">
        <v>8.01</v>
      </c>
      <c r="C112" s="139" t="s">
        <v>254</v>
      </c>
      <c r="D112" s="141">
        <v>4</v>
      </c>
      <c r="E112" s="142" t="s">
        <v>249</v>
      </c>
      <c r="F112" s="437"/>
      <c r="G112" s="433">
        <f t="shared" si="0"/>
        <v>0</v>
      </c>
      <c r="H112" s="434"/>
      <c r="I112" s="78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  <c r="AY112" s="79"/>
      <c r="AZ112" s="79"/>
      <c r="BA112" s="79"/>
      <c r="BB112" s="79"/>
      <c r="BC112" s="79"/>
      <c r="BD112" s="79"/>
      <c r="BE112" s="79"/>
      <c r="BF112" s="79"/>
      <c r="BG112" s="79"/>
      <c r="BH112" s="79"/>
      <c r="BI112" s="79"/>
      <c r="BJ112" s="79"/>
      <c r="BK112" s="79"/>
      <c r="BL112" s="79"/>
      <c r="BM112" s="79"/>
      <c r="BN112" s="79"/>
      <c r="BO112" s="79"/>
      <c r="BP112" s="79"/>
      <c r="BQ112" s="79"/>
      <c r="BR112" s="79"/>
      <c r="BS112" s="79"/>
      <c r="BT112" s="79"/>
      <c r="BU112" s="79"/>
      <c r="BV112" s="79"/>
      <c r="BW112" s="79"/>
      <c r="BX112" s="79"/>
      <c r="BY112" s="79"/>
      <c r="BZ112" s="79"/>
      <c r="CA112" s="79"/>
      <c r="CB112" s="79"/>
      <c r="CC112" s="79"/>
      <c r="CD112" s="79"/>
      <c r="CE112" s="79"/>
      <c r="CF112" s="79"/>
      <c r="CG112" s="79"/>
      <c r="CH112" s="79"/>
      <c r="CI112" s="79"/>
      <c r="CJ112" s="79"/>
      <c r="CK112" s="79"/>
      <c r="CL112" s="79"/>
      <c r="CM112" s="79"/>
      <c r="CN112" s="79"/>
      <c r="CO112" s="79"/>
      <c r="CP112" s="79"/>
      <c r="CQ112" s="79"/>
      <c r="CR112" s="79"/>
      <c r="CS112" s="79"/>
      <c r="CT112" s="79"/>
      <c r="CU112" s="79"/>
      <c r="CV112" s="79"/>
      <c r="CW112" s="79"/>
      <c r="CX112" s="79"/>
      <c r="CY112" s="79"/>
      <c r="CZ112" s="79"/>
      <c r="DA112" s="79"/>
      <c r="DB112" s="79"/>
      <c r="DC112" s="79"/>
      <c r="DD112" s="79"/>
      <c r="DE112" s="79"/>
      <c r="DF112" s="79"/>
    </row>
    <row r="113" spans="2:110" s="74" customFormat="1" ht="18.75">
      <c r="B113" s="484">
        <v>8.02</v>
      </c>
      <c r="C113" s="139" t="s">
        <v>255</v>
      </c>
      <c r="D113" s="141">
        <v>2.5</v>
      </c>
      <c r="E113" s="142" t="s">
        <v>249</v>
      </c>
      <c r="F113" s="437"/>
      <c r="G113" s="433">
        <f t="shared" si="0"/>
        <v>0</v>
      </c>
      <c r="H113" s="434"/>
      <c r="I113" s="78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79"/>
      <c r="BB113" s="79"/>
      <c r="BC113" s="79"/>
      <c r="BD113" s="79"/>
      <c r="BE113" s="79"/>
      <c r="BF113" s="79"/>
      <c r="BG113" s="79"/>
      <c r="BH113" s="79"/>
      <c r="BI113" s="79"/>
      <c r="BJ113" s="79"/>
      <c r="BK113" s="79"/>
      <c r="BL113" s="79"/>
      <c r="BM113" s="79"/>
      <c r="BN113" s="79"/>
      <c r="BO113" s="79"/>
      <c r="BP113" s="79"/>
      <c r="BQ113" s="79"/>
      <c r="BR113" s="79"/>
      <c r="BS113" s="79"/>
      <c r="BT113" s="79"/>
      <c r="BU113" s="79"/>
      <c r="BV113" s="79"/>
      <c r="BW113" s="79"/>
      <c r="BX113" s="79"/>
      <c r="BY113" s="79"/>
      <c r="BZ113" s="79"/>
      <c r="CA113" s="79"/>
      <c r="CB113" s="79"/>
      <c r="CC113" s="79"/>
      <c r="CD113" s="79"/>
      <c r="CE113" s="79"/>
      <c r="CF113" s="79"/>
      <c r="CG113" s="79"/>
      <c r="CH113" s="79"/>
      <c r="CI113" s="79"/>
      <c r="CJ113" s="79"/>
      <c r="CK113" s="79"/>
      <c r="CL113" s="79"/>
      <c r="CM113" s="79"/>
      <c r="CN113" s="79"/>
      <c r="CO113" s="79"/>
      <c r="CP113" s="79"/>
      <c r="CQ113" s="79"/>
      <c r="CR113" s="79"/>
      <c r="CS113" s="79"/>
      <c r="CT113" s="79"/>
      <c r="CU113" s="79"/>
      <c r="CV113" s="79"/>
      <c r="CW113" s="79"/>
      <c r="CX113" s="79"/>
      <c r="CY113" s="79"/>
      <c r="CZ113" s="79"/>
      <c r="DA113" s="79"/>
      <c r="DB113" s="79"/>
      <c r="DC113" s="79"/>
      <c r="DD113" s="79"/>
      <c r="DE113" s="79"/>
      <c r="DF113" s="79"/>
    </row>
    <row r="114" spans="2:110" s="74" customFormat="1" ht="18.75">
      <c r="B114" s="484">
        <v>8.0299999999999994</v>
      </c>
      <c r="C114" s="139" t="s">
        <v>256</v>
      </c>
      <c r="D114" s="141">
        <v>4.5</v>
      </c>
      <c r="E114" s="142" t="s">
        <v>249</v>
      </c>
      <c r="F114" s="437"/>
      <c r="G114" s="433">
        <f t="shared" si="0"/>
        <v>0</v>
      </c>
      <c r="H114" s="434"/>
      <c r="I114" s="78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  <c r="AY114" s="79"/>
      <c r="AZ114" s="79"/>
      <c r="BA114" s="79"/>
      <c r="BB114" s="79"/>
      <c r="BC114" s="79"/>
      <c r="BD114" s="79"/>
      <c r="BE114" s="79"/>
      <c r="BF114" s="79"/>
      <c r="BG114" s="79"/>
      <c r="BH114" s="79"/>
      <c r="BI114" s="79"/>
      <c r="BJ114" s="79"/>
      <c r="BK114" s="79"/>
      <c r="BL114" s="79"/>
      <c r="BM114" s="79"/>
      <c r="BN114" s="79"/>
      <c r="BO114" s="79"/>
      <c r="BP114" s="79"/>
      <c r="BQ114" s="79"/>
      <c r="BR114" s="79"/>
      <c r="BS114" s="79"/>
      <c r="BT114" s="79"/>
      <c r="BU114" s="79"/>
      <c r="BV114" s="79"/>
      <c r="BW114" s="79"/>
      <c r="BX114" s="79"/>
      <c r="BY114" s="79"/>
      <c r="BZ114" s="79"/>
      <c r="CA114" s="79"/>
      <c r="CB114" s="79"/>
      <c r="CC114" s="79"/>
      <c r="CD114" s="79"/>
      <c r="CE114" s="79"/>
      <c r="CF114" s="79"/>
      <c r="CG114" s="79"/>
      <c r="CH114" s="79"/>
      <c r="CI114" s="79"/>
      <c r="CJ114" s="79"/>
      <c r="CK114" s="79"/>
      <c r="CL114" s="79"/>
      <c r="CM114" s="79"/>
      <c r="CN114" s="79"/>
      <c r="CO114" s="79"/>
      <c r="CP114" s="79"/>
      <c r="CQ114" s="79"/>
      <c r="CR114" s="79"/>
      <c r="CS114" s="79"/>
      <c r="CT114" s="79"/>
      <c r="CU114" s="79"/>
      <c r="CV114" s="79"/>
      <c r="CW114" s="79"/>
      <c r="CX114" s="79"/>
      <c r="CY114" s="79"/>
      <c r="CZ114" s="79"/>
      <c r="DA114" s="79"/>
      <c r="DB114" s="79"/>
      <c r="DC114" s="79"/>
      <c r="DD114" s="79"/>
      <c r="DE114" s="79"/>
      <c r="DF114" s="79"/>
    </row>
    <row r="115" spans="2:110" s="74" customFormat="1" ht="18.75">
      <c r="B115" s="484">
        <v>8.0399999999999991</v>
      </c>
      <c r="C115" s="139" t="s">
        <v>257</v>
      </c>
      <c r="D115" s="141">
        <v>2.5</v>
      </c>
      <c r="E115" s="142" t="s">
        <v>249</v>
      </c>
      <c r="F115" s="437"/>
      <c r="G115" s="433">
        <f t="shared" si="0"/>
        <v>0</v>
      </c>
      <c r="H115" s="434"/>
      <c r="I115" s="78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  <c r="AY115" s="79"/>
      <c r="AZ115" s="79"/>
      <c r="BA115" s="79"/>
      <c r="BB115" s="79"/>
      <c r="BC115" s="79"/>
      <c r="BD115" s="79"/>
      <c r="BE115" s="79"/>
      <c r="BF115" s="79"/>
      <c r="BG115" s="79"/>
      <c r="BH115" s="79"/>
      <c r="BI115" s="79"/>
      <c r="BJ115" s="79"/>
      <c r="BK115" s="79"/>
      <c r="BL115" s="79"/>
      <c r="BM115" s="79"/>
      <c r="BN115" s="79"/>
      <c r="BO115" s="79"/>
      <c r="BP115" s="79"/>
      <c r="BQ115" s="79"/>
      <c r="BR115" s="79"/>
      <c r="BS115" s="79"/>
      <c r="BT115" s="79"/>
      <c r="BU115" s="79"/>
      <c r="BV115" s="79"/>
      <c r="BW115" s="79"/>
      <c r="BX115" s="79"/>
      <c r="BY115" s="79"/>
      <c r="BZ115" s="79"/>
      <c r="CA115" s="79"/>
      <c r="CB115" s="79"/>
      <c r="CC115" s="79"/>
      <c r="CD115" s="79"/>
      <c r="CE115" s="79"/>
      <c r="CF115" s="79"/>
      <c r="CG115" s="79"/>
      <c r="CH115" s="79"/>
      <c r="CI115" s="79"/>
      <c r="CJ115" s="79"/>
      <c r="CK115" s="79"/>
      <c r="CL115" s="79"/>
      <c r="CM115" s="79"/>
      <c r="CN115" s="79"/>
      <c r="CO115" s="79"/>
      <c r="CP115" s="79"/>
      <c r="CQ115" s="79"/>
      <c r="CR115" s="79"/>
      <c r="CS115" s="79"/>
      <c r="CT115" s="79"/>
      <c r="CU115" s="79"/>
      <c r="CV115" s="79"/>
      <c r="CW115" s="79"/>
      <c r="CX115" s="79"/>
      <c r="CY115" s="79"/>
      <c r="CZ115" s="79"/>
      <c r="DA115" s="79"/>
      <c r="DB115" s="79"/>
      <c r="DC115" s="79"/>
      <c r="DD115" s="79"/>
      <c r="DE115" s="79"/>
      <c r="DF115" s="79"/>
    </row>
    <row r="116" spans="2:110" s="74" customFormat="1" ht="56.25">
      <c r="B116" s="484">
        <v>8.0499999999999989</v>
      </c>
      <c r="C116" s="139" t="s">
        <v>258</v>
      </c>
      <c r="D116" s="141">
        <v>1</v>
      </c>
      <c r="E116" s="142" t="s">
        <v>143</v>
      </c>
      <c r="F116" s="437"/>
      <c r="G116" s="433">
        <f t="shared" si="0"/>
        <v>0</v>
      </c>
      <c r="H116" s="434"/>
      <c r="I116" s="78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  <c r="BI116" s="79"/>
      <c r="BJ116" s="79"/>
      <c r="BK116" s="79"/>
      <c r="BL116" s="79"/>
      <c r="BM116" s="79"/>
      <c r="BN116" s="79"/>
      <c r="BO116" s="79"/>
      <c r="BP116" s="79"/>
      <c r="BQ116" s="79"/>
      <c r="BR116" s="79"/>
      <c r="BS116" s="79"/>
      <c r="BT116" s="79"/>
      <c r="BU116" s="79"/>
      <c r="BV116" s="79"/>
      <c r="BW116" s="79"/>
      <c r="BX116" s="79"/>
      <c r="BY116" s="79"/>
      <c r="BZ116" s="79"/>
      <c r="CA116" s="79"/>
      <c r="CB116" s="79"/>
      <c r="CC116" s="79"/>
      <c r="CD116" s="79"/>
      <c r="CE116" s="79"/>
      <c r="CF116" s="79"/>
      <c r="CG116" s="79"/>
      <c r="CH116" s="79"/>
      <c r="CI116" s="79"/>
      <c r="CJ116" s="79"/>
      <c r="CK116" s="79"/>
      <c r="CL116" s="79"/>
      <c r="CM116" s="79"/>
      <c r="CN116" s="79"/>
      <c r="CO116" s="79"/>
      <c r="CP116" s="79"/>
      <c r="CQ116" s="79"/>
      <c r="CR116" s="79"/>
      <c r="CS116" s="79"/>
      <c r="CT116" s="79"/>
      <c r="CU116" s="79"/>
      <c r="CV116" s="79"/>
      <c r="CW116" s="79"/>
      <c r="CX116" s="79"/>
      <c r="CY116" s="79"/>
      <c r="CZ116" s="79"/>
      <c r="DA116" s="79"/>
      <c r="DB116" s="79"/>
      <c r="DC116" s="79"/>
      <c r="DD116" s="79"/>
      <c r="DE116" s="79"/>
      <c r="DF116" s="79"/>
    </row>
    <row r="117" spans="2:110" s="74" customFormat="1" ht="18.75">
      <c r="B117" s="484">
        <v>8.0599999999999987</v>
      </c>
      <c r="C117" s="139" t="s">
        <v>198</v>
      </c>
      <c r="D117" s="141">
        <v>1</v>
      </c>
      <c r="E117" s="142" t="s">
        <v>199</v>
      </c>
      <c r="F117" s="437"/>
      <c r="G117" s="433">
        <f t="shared" si="0"/>
        <v>0</v>
      </c>
      <c r="H117" s="434"/>
      <c r="I117" s="78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9"/>
      <c r="AV117" s="79"/>
      <c r="AW117" s="79"/>
      <c r="AX117" s="79"/>
      <c r="AY117" s="79"/>
      <c r="AZ117" s="79"/>
      <c r="BA117" s="79"/>
      <c r="BB117" s="79"/>
      <c r="BC117" s="79"/>
      <c r="BD117" s="79"/>
      <c r="BE117" s="79"/>
      <c r="BF117" s="79"/>
      <c r="BG117" s="79"/>
      <c r="BH117" s="79"/>
      <c r="BI117" s="79"/>
      <c r="BJ117" s="79"/>
      <c r="BK117" s="79"/>
      <c r="BL117" s="79"/>
      <c r="BM117" s="79"/>
      <c r="BN117" s="79"/>
      <c r="BO117" s="79"/>
      <c r="BP117" s="79"/>
      <c r="BQ117" s="79"/>
      <c r="BR117" s="79"/>
      <c r="BS117" s="79"/>
      <c r="BT117" s="79"/>
      <c r="BU117" s="79"/>
      <c r="BV117" s="79"/>
      <c r="BW117" s="79"/>
      <c r="BX117" s="79"/>
      <c r="BY117" s="79"/>
      <c r="BZ117" s="79"/>
      <c r="CA117" s="79"/>
      <c r="CB117" s="79"/>
      <c r="CC117" s="79"/>
      <c r="CD117" s="79"/>
      <c r="CE117" s="79"/>
      <c r="CF117" s="79"/>
      <c r="CG117" s="79"/>
      <c r="CH117" s="79"/>
      <c r="CI117" s="79"/>
      <c r="CJ117" s="79"/>
      <c r="CK117" s="79"/>
      <c r="CL117" s="79"/>
      <c r="CM117" s="79"/>
      <c r="CN117" s="79"/>
      <c r="CO117" s="79"/>
      <c r="CP117" s="79"/>
      <c r="CQ117" s="79"/>
      <c r="CR117" s="79"/>
      <c r="CS117" s="79"/>
      <c r="CT117" s="79"/>
      <c r="CU117" s="79"/>
      <c r="CV117" s="79"/>
      <c r="CW117" s="79"/>
      <c r="CX117" s="79"/>
      <c r="CY117" s="79"/>
      <c r="CZ117" s="79"/>
      <c r="DA117" s="79"/>
      <c r="DB117" s="79"/>
      <c r="DC117" s="79"/>
      <c r="DD117" s="79"/>
      <c r="DE117" s="79"/>
      <c r="DF117" s="79"/>
    </row>
    <row r="118" spans="2:110" s="74" customFormat="1" ht="18.75">
      <c r="B118" s="484"/>
      <c r="C118" s="139"/>
      <c r="D118" s="141"/>
      <c r="E118" s="142"/>
      <c r="F118" s="437"/>
      <c r="G118" s="433">
        <f t="shared" si="0"/>
        <v>0</v>
      </c>
      <c r="H118" s="434">
        <f>SUM(G112:G117)</f>
        <v>0</v>
      </c>
      <c r="I118" s="78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79"/>
      <c r="AP118" s="79"/>
      <c r="AQ118" s="79"/>
      <c r="AR118" s="79"/>
      <c r="AS118" s="79"/>
      <c r="AT118" s="79"/>
      <c r="AU118" s="79"/>
      <c r="AV118" s="79"/>
      <c r="AW118" s="79"/>
      <c r="AX118" s="79"/>
      <c r="AY118" s="79"/>
      <c r="AZ118" s="79"/>
      <c r="BA118" s="79"/>
      <c r="BB118" s="79"/>
      <c r="BC118" s="79"/>
      <c r="BD118" s="79"/>
      <c r="BE118" s="79"/>
      <c r="BF118" s="79"/>
      <c r="BG118" s="79"/>
      <c r="BH118" s="79"/>
      <c r="BI118" s="79"/>
      <c r="BJ118" s="79"/>
      <c r="BK118" s="79"/>
      <c r="BL118" s="79"/>
      <c r="BM118" s="79"/>
      <c r="BN118" s="79"/>
      <c r="BO118" s="79"/>
      <c r="BP118" s="79"/>
      <c r="BQ118" s="79"/>
      <c r="BR118" s="79"/>
      <c r="BS118" s="79"/>
      <c r="BT118" s="79"/>
      <c r="BU118" s="79"/>
      <c r="BV118" s="79"/>
      <c r="BW118" s="79"/>
      <c r="BX118" s="79"/>
      <c r="BY118" s="79"/>
      <c r="BZ118" s="79"/>
      <c r="CA118" s="79"/>
      <c r="CB118" s="79"/>
      <c r="CC118" s="79"/>
      <c r="CD118" s="79"/>
      <c r="CE118" s="79"/>
      <c r="CF118" s="79"/>
      <c r="CG118" s="79"/>
      <c r="CH118" s="79"/>
      <c r="CI118" s="79"/>
      <c r="CJ118" s="79"/>
      <c r="CK118" s="79"/>
      <c r="CL118" s="79"/>
      <c r="CM118" s="79"/>
      <c r="CN118" s="79"/>
      <c r="CO118" s="79"/>
      <c r="CP118" s="79"/>
      <c r="CQ118" s="79"/>
      <c r="CR118" s="79"/>
      <c r="CS118" s="79"/>
      <c r="CT118" s="79"/>
      <c r="CU118" s="79"/>
      <c r="CV118" s="79"/>
      <c r="CW118" s="79"/>
      <c r="CX118" s="79"/>
      <c r="CY118" s="79"/>
      <c r="CZ118" s="79"/>
      <c r="DA118" s="79"/>
      <c r="DB118" s="79"/>
      <c r="DC118" s="79"/>
      <c r="DD118" s="79"/>
      <c r="DE118" s="79"/>
      <c r="DF118" s="79"/>
    </row>
    <row r="119" spans="2:110" s="74" customFormat="1" ht="18.75">
      <c r="B119" s="485">
        <v>9</v>
      </c>
      <c r="C119" s="138" t="s">
        <v>259</v>
      </c>
      <c r="D119" s="141"/>
      <c r="E119" s="142"/>
      <c r="F119" s="437"/>
      <c r="G119" s="433">
        <f t="shared" si="0"/>
        <v>0</v>
      </c>
      <c r="H119" s="434"/>
      <c r="I119" s="78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79"/>
      <c r="AL119" s="79"/>
      <c r="AM119" s="79"/>
      <c r="AN119" s="79"/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79"/>
      <c r="BA119" s="79"/>
      <c r="BB119" s="79"/>
      <c r="BC119" s="79"/>
      <c r="BD119" s="79"/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  <c r="BO119" s="79"/>
      <c r="BP119" s="79"/>
      <c r="BQ119" s="79"/>
      <c r="BR119" s="79"/>
      <c r="BS119" s="79"/>
      <c r="BT119" s="79"/>
      <c r="BU119" s="79"/>
      <c r="BV119" s="79"/>
      <c r="BW119" s="79"/>
      <c r="BX119" s="79"/>
      <c r="BY119" s="79"/>
      <c r="BZ119" s="79"/>
      <c r="CA119" s="79"/>
      <c r="CB119" s="79"/>
      <c r="CC119" s="79"/>
      <c r="CD119" s="79"/>
      <c r="CE119" s="79"/>
      <c r="CF119" s="79"/>
      <c r="CG119" s="79"/>
      <c r="CH119" s="79"/>
      <c r="CI119" s="79"/>
      <c r="CJ119" s="79"/>
      <c r="CK119" s="79"/>
      <c r="CL119" s="79"/>
      <c r="CM119" s="79"/>
      <c r="CN119" s="79"/>
      <c r="CO119" s="79"/>
      <c r="CP119" s="79"/>
      <c r="CQ119" s="79"/>
      <c r="CR119" s="79"/>
      <c r="CS119" s="79"/>
      <c r="CT119" s="79"/>
      <c r="CU119" s="79"/>
      <c r="CV119" s="79"/>
      <c r="CW119" s="79"/>
      <c r="CX119" s="79"/>
      <c r="CY119" s="79"/>
      <c r="CZ119" s="79"/>
      <c r="DA119" s="79"/>
      <c r="DB119" s="79"/>
      <c r="DC119" s="79"/>
      <c r="DD119" s="79"/>
      <c r="DE119" s="79"/>
      <c r="DF119" s="79"/>
    </row>
    <row r="120" spans="2:110" s="74" customFormat="1" ht="18.75">
      <c r="B120" s="484">
        <v>9.01</v>
      </c>
      <c r="C120" s="139" t="s">
        <v>260</v>
      </c>
      <c r="D120" s="141">
        <v>50</v>
      </c>
      <c r="E120" s="142" t="s">
        <v>143</v>
      </c>
      <c r="F120" s="437"/>
      <c r="G120" s="433">
        <f t="shared" si="0"/>
        <v>0</v>
      </c>
      <c r="H120" s="434"/>
      <c r="I120" s="78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79"/>
      <c r="BA120" s="79"/>
      <c r="BB120" s="79"/>
      <c r="BC120" s="7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  <c r="BO120" s="79"/>
      <c r="BP120" s="79"/>
      <c r="BQ120" s="79"/>
      <c r="BR120" s="79"/>
      <c r="BS120" s="79"/>
      <c r="BT120" s="79"/>
      <c r="BU120" s="79"/>
      <c r="BV120" s="79"/>
      <c r="BW120" s="79"/>
      <c r="BX120" s="79"/>
      <c r="BY120" s="79"/>
      <c r="BZ120" s="79"/>
      <c r="CA120" s="79"/>
      <c r="CB120" s="79"/>
      <c r="CC120" s="79"/>
      <c r="CD120" s="79"/>
      <c r="CE120" s="79"/>
      <c r="CF120" s="79"/>
      <c r="CG120" s="79"/>
      <c r="CH120" s="79"/>
      <c r="CI120" s="79"/>
      <c r="CJ120" s="79"/>
      <c r="CK120" s="79"/>
      <c r="CL120" s="79"/>
      <c r="CM120" s="79"/>
      <c r="CN120" s="79"/>
      <c r="CO120" s="79"/>
      <c r="CP120" s="79"/>
      <c r="CQ120" s="79"/>
      <c r="CR120" s="79"/>
      <c r="CS120" s="79"/>
      <c r="CT120" s="79"/>
      <c r="CU120" s="79"/>
      <c r="CV120" s="79"/>
      <c r="CW120" s="79"/>
      <c r="CX120" s="79"/>
      <c r="CY120" s="79"/>
      <c r="CZ120" s="79"/>
      <c r="DA120" s="79"/>
      <c r="DB120" s="79"/>
      <c r="DC120" s="79"/>
      <c r="DD120" s="79"/>
      <c r="DE120" s="79"/>
      <c r="DF120" s="79"/>
    </row>
    <row r="121" spans="2:110" s="74" customFormat="1" ht="18.75">
      <c r="B121" s="484">
        <v>9.02</v>
      </c>
      <c r="C121" s="139" t="s">
        <v>261</v>
      </c>
      <c r="D121" s="141">
        <v>100</v>
      </c>
      <c r="E121" s="142" t="s">
        <v>143</v>
      </c>
      <c r="F121" s="437"/>
      <c r="G121" s="433">
        <f t="shared" si="0"/>
        <v>0</v>
      </c>
      <c r="H121" s="434"/>
      <c r="I121" s="78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  <c r="AP121" s="79"/>
      <c r="AQ121" s="79"/>
      <c r="AR121" s="79"/>
      <c r="AS121" s="79"/>
      <c r="AT121" s="79"/>
      <c r="AU121" s="79"/>
      <c r="AV121" s="79"/>
      <c r="AW121" s="79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79"/>
      <c r="BM121" s="79"/>
      <c r="BN121" s="79"/>
      <c r="BO121" s="79"/>
      <c r="BP121" s="79"/>
      <c r="BQ121" s="79"/>
      <c r="BR121" s="79"/>
      <c r="BS121" s="79"/>
      <c r="BT121" s="79"/>
      <c r="BU121" s="79"/>
      <c r="BV121" s="79"/>
      <c r="BW121" s="79"/>
      <c r="BX121" s="79"/>
      <c r="BY121" s="79"/>
      <c r="BZ121" s="79"/>
      <c r="CA121" s="79"/>
      <c r="CB121" s="79"/>
      <c r="CC121" s="79"/>
      <c r="CD121" s="79"/>
      <c r="CE121" s="79"/>
      <c r="CF121" s="79"/>
      <c r="CG121" s="79"/>
      <c r="CH121" s="79"/>
      <c r="CI121" s="79"/>
      <c r="CJ121" s="79"/>
      <c r="CK121" s="79"/>
      <c r="CL121" s="79"/>
      <c r="CM121" s="79"/>
      <c r="CN121" s="79"/>
      <c r="CO121" s="79"/>
      <c r="CP121" s="79"/>
      <c r="CQ121" s="79"/>
      <c r="CR121" s="79"/>
      <c r="CS121" s="79"/>
      <c r="CT121" s="79"/>
      <c r="CU121" s="79"/>
      <c r="CV121" s="79"/>
      <c r="CW121" s="79"/>
      <c r="CX121" s="79"/>
      <c r="CY121" s="79"/>
      <c r="CZ121" s="79"/>
      <c r="DA121" s="79"/>
      <c r="DB121" s="79"/>
      <c r="DC121" s="79"/>
      <c r="DD121" s="79"/>
      <c r="DE121" s="79"/>
      <c r="DF121" s="79"/>
    </row>
    <row r="122" spans="2:110" s="74" customFormat="1" ht="18.75">
      <c r="B122" s="484">
        <v>9.0299999999999994</v>
      </c>
      <c r="C122" s="139" t="s">
        <v>262</v>
      </c>
      <c r="D122" s="141">
        <v>100</v>
      </c>
      <c r="E122" s="142" t="s">
        <v>143</v>
      </c>
      <c r="F122" s="437"/>
      <c r="G122" s="433">
        <f t="shared" si="0"/>
        <v>0</v>
      </c>
      <c r="H122" s="434"/>
      <c r="I122" s="78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79"/>
      <c r="AL122" s="79"/>
      <c r="AM122" s="79"/>
      <c r="AN122" s="79"/>
      <c r="AO122" s="79"/>
      <c r="AP122" s="79"/>
      <c r="AQ122" s="79"/>
      <c r="AR122" s="79"/>
      <c r="AS122" s="79"/>
      <c r="AT122" s="79"/>
      <c r="AU122" s="79"/>
      <c r="AV122" s="79"/>
      <c r="AW122" s="79"/>
      <c r="AX122" s="79"/>
      <c r="AY122" s="79"/>
      <c r="AZ122" s="79"/>
      <c r="BA122" s="79"/>
      <c r="BB122" s="79"/>
      <c r="BC122" s="79"/>
      <c r="BD122" s="79"/>
      <c r="BE122" s="79"/>
      <c r="BF122" s="79"/>
      <c r="BG122" s="79"/>
      <c r="BH122" s="79"/>
      <c r="BI122" s="79"/>
      <c r="BJ122" s="79"/>
      <c r="BK122" s="79"/>
      <c r="BL122" s="79"/>
      <c r="BM122" s="79"/>
      <c r="BN122" s="79"/>
      <c r="BO122" s="79"/>
      <c r="BP122" s="79"/>
      <c r="BQ122" s="79"/>
      <c r="BR122" s="79"/>
      <c r="BS122" s="79"/>
      <c r="BT122" s="79"/>
      <c r="BU122" s="79"/>
      <c r="BV122" s="79"/>
      <c r="BW122" s="79"/>
      <c r="BX122" s="79"/>
      <c r="BY122" s="79"/>
      <c r="BZ122" s="79"/>
      <c r="CA122" s="79"/>
      <c r="CB122" s="79"/>
      <c r="CC122" s="79"/>
      <c r="CD122" s="79"/>
      <c r="CE122" s="79"/>
      <c r="CF122" s="79"/>
      <c r="CG122" s="79"/>
      <c r="CH122" s="79"/>
      <c r="CI122" s="79"/>
      <c r="CJ122" s="79"/>
      <c r="CK122" s="79"/>
      <c r="CL122" s="79"/>
      <c r="CM122" s="79"/>
      <c r="CN122" s="79"/>
      <c r="CO122" s="79"/>
      <c r="CP122" s="79"/>
      <c r="CQ122" s="79"/>
      <c r="CR122" s="79"/>
      <c r="CS122" s="79"/>
      <c r="CT122" s="79"/>
      <c r="CU122" s="79"/>
      <c r="CV122" s="79"/>
      <c r="CW122" s="79"/>
      <c r="CX122" s="79"/>
      <c r="CY122" s="79"/>
      <c r="CZ122" s="79"/>
      <c r="DA122" s="79"/>
      <c r="DB122" s="79"/>
      <c r="DC122" s="79"/>
      <c r="DD122" s="79"/>
      <c r="DE122" s="79"/>
      <c r="DF122" s="79"/>
    </row>
    <row r="123" spans="2:110" s="74" customFormat="1" ht="18.75">
      <c r="B123" s="484">
        <v>9.0399999999999991</v>
      </c>
      <c r="C123" s="139" t="s">
        <v>263</v>
      </c>
      <c r="D123" s="141">
        <v>100</v>
      </c>
      <c r="E123" s="142" t="s">
        <v>143</v>
      </c>
      <c r="F123" s="437"/>
      <c r="G123" s="433">
        <f t="shared" si="0"/>
        <v>0</v>
      </c>
      <c r="H123" s="434"/>
      <c r="I123" s="78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U123" s="79"/>
      <c r="AV123" s="79"/>
      <c r="AW123" s="79"/>
      <c r="AX123" s="79"/>
      <c r="AY123" s="79"/>
      <c r="AZ123" s="79"/>
      <c r="BA123" s="79"/>
      <c r="BB123" s="79"/>
      <c r="BC123" s="79"/>
      <c r="BD123" s="79"/>
      <c r="BE123" s="79"/>
      <c r="BF123" s="79"/>
      <c r="BG123" s="79"/>
      <c r="BH123" s="79"/>
      <c r="BI123" s="79"/>
      <c r="BJ123" s="79"/>
      <c r="BK123" s="79"/>
      <c r="BL123" s="79"/>
      <c r="BM123" s="79"/>
      <c r="BN123" s="79"/>
      <c r="BO123" s="79"/>
      <c r="BP123" s="79"/>
      <c r="BQ123" s="79"/>
      <c r="BR123" s="79"/>
      <c r="BS123" s="79"/>
      <c r="BT123" s="79"/>
      <c r="BU123" s="79"/>
      <c r="BV123" s="79"/>
      <c r="BW123" s="79"/>
      <c r="BX123" s="79"/>
      <c r="BY123" s="79"/>
      <c r="BZ123" s="79"/>
      <c r="CA123" s="79"/>
      <c r="CB123" s="79"/>
      <c r="CC123" s="79"/>
      <c r="CD123" s="79"/>
      <c r="CE123" s="79"/>
      <c r="CF123" s="79"/>
      <c r="CG123" s="79"/>
      <c r="CH123" s="79"/>
      <c r="CI123" s="79"/>
      <c r="CJ123" s="79"/>
      <c r="CK123" s="79"/>
      <c r="CL123" s="79"/>
      <c r="CM123" s="79"/>
      <c r="CN123" s="79"/>
      <c r="CO123" s="79"/>
      <c r="CP123" s="79"/>
      <c r="CQ123" s="79"/>
      <c r="CR123" s="79"/>
      <c r="CS123" s="79"/>
      <c r="CT123" s="79"/>
      <c r="CU123" s="79"/>
      <c r="CV123" s="79"/>
      <c r="CW123" s="79"/>
      <c r="CX123" s="79"/>
      <c r="CY123" s="79"/>
      <c r="CZ123" s="79"/>
      <c r="DA123" s="79"/>
      <c r="DB123" s="79"/>
      <c r="DC123" s="79"/>
      <c r="DD123" s="79"/>
      <c r="DE123" s="79"/>
      <c r="DF123" s="79"/>
    </row>
    <row r="124" spans="2:110" s="74" customFormat="1" ht="18.75">
      <c r="B124" s="484">
        <v>9.0499999999999989</v>
      </c>
      <c r="C124" s="139" t="s">
        <v>264</v>
      </c>
      <c r="D124" s="141">
        <v>100</v>
      </c>
      <c r="E124" s="142" t="s">
        <v>143</v>
      </c>
      <c r="F124" s="437"/>
      <c r="G124" s="433">
        <f t="shared" si="0"/>
        <v>0</v>
      </c>
      <c r="H124" s="434"/>
      <c r="I124" s="78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79"/>
      <c r="AL124" s="79"/>
      <c r="AM124" s="79"/>
      <c r="AN124" s="79"/>
      <c r="AO124" s="79"/>
      <c r="AP124" s="79"/>
      <c r="AQ124" s="79"/>
      <c r="AR124" s="79"/>
      <c r="AS124" s="79"/>
      <c r="AT124" s="79"/>
      <c r="AU124" s="79"/>
      <c r="AV124" s="79"/>
      <c r="AW124" s="79"/>
      <c r="AX124" s="79"/>
      <c r="AY124" s="79"/>
      <c r="AZ124" s="79"/>
      <c r="BA124" s="79"/>
      <c r="BB124" s="79"/>
      <c r="BC124" s="79"/>
      <c r="BD124" s="79"/>
      <c r="BE124" s="79"/>
      <c r="BF124" s="79"/>
      <c r="BG124" s="79"/>
      <c r="BH124" s="79"/>
      <c r="BI124" s="79"/>
      <c r="BJ124" s="79"/>
      <c r="BK124" s="79"/>
      <c r="BL124" s="79"/>
      <c r="BM124" s="79"/>
      <c r="BN124" s="79"/>
      <c r="BO124" s="79"/>
      <c r="BP124" s="79"/>
      <c r="BQ124" s="79"/>
      <c r="BR124" s="79"/>
      <c r="BS124" s="79"/>
      <c r="BT124" s="79"/>
      <c r="BU124" s="79"/>
      <c r="BV124" s="79"/>
      <c r="BW124" s="79"/>
      <c r="BX124" s="79"/>
      <c r="BY124" s="79"/>
      <c r="BZ124" s="79"/>
      <c r="CA124" s="79"/>
      <c r="CB124" s="79"/>
      <c r="CC124" s="79"/>
      <c r="CD124" s="79"/>
      <c r="CE124" s="79"/>
      <c r="CF124" s="79"/>
      <c r="CG124" s="79"/>
      <c r="CH124" s="79"/>
      <c r="CI124" s="79"/>
      <c r="CJ124" s="79"/>
      <c r="CK124" s="79"/>
      <c r="CL124" s="79"/>
      <c r="CM124" s="79"/>
      <c r="CN124" s="79"/>
      <c r="CO124" s="79"/>
      <c r="CP124" s="79"/>
      <c r="CQ124" s="79"/>
      <c r="CR124" s="79"/>
      <c r="CS124" s="79"/>
      <c r="CT124" s="79"/>
      <c r="CU124" s="79"/>
      <c r="CV124" s="79"/>
      <c r="CW124" s="79"/>
      <c r="CX124" s="79"/>
      <c r="CY124" s="79"/>
      <c r="CZ124" s="79"/>
      <c r="DA124" s="79"/>
      <c r="DB124" s="79"/>
      <c r="DC124" s="79"/>
      <c r="DD124" s="79"/>
      <c r="DE124" s="79"/>
      <c r="DF124" s="79"/>
    </row>
    <row r="125" spans="2:110" s="74" customFormat="1" ht="18.75">
      <c r="B125" s="484">
        <v>9.0599999999999987</v>
      </c>
      <c r="C125" s="139" t="s">
        <v>265</v>
      </c>
      <c r="D125" s="141">
        <v>100</v>
      </c>
      <c r="E125" s="142" t="s">
        <v>143</v>
      </c>
      <c r="F125" s="437"/>
      <c r="G125" s="433">
        <f t="shared" si="0"/>
        <v>0</v>
      </c>
      <c r="H125" s="434"/>
      <c r="I125" s="78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U125" s="79"/>
      <c r="AV125" s="79"/>
      <c r="AW125" s="79"/>
      <c r="AX125" s="79"/>
      <c r="AY125" s="79"/>
      <c r="AZ125" s="79"/>
      <c r="BA125" s="79"/>
      <c r="BB125" s="79"/>
      <c r="BC125" s="79"/>
      <c r="BD125" s="79"/>
      <c r="BE125" s="79"/>
      <c r="BF125" s="79"/>
      <c r="BG125" s="79"/>
      <c r="BH125" s="79"/>
      <c r="BI125" s="79"/>
      <c r="BJ125" s="79"/>
      <c r="BK125" s="79"/>
      <c r="BL125" s="79"/>
      <c r="BM125" s="79"/>
      <c r="BN125" s="79"/>
      <c r="BO125" s="79"/>
      <c r="BP125" s="79"/>
      <c r="BQ125" s="79"/>
      <c r="BR125" s="79"/>
      <c r="BS125" s="79"/>
      <c r="BT125" s="79"/>
      <c r="BU125" s="79"/>
      <c r="BV125" s="79"/>
      <c r="BW125" s="79"/>
      <c r="BX125" s="79"/>
      <c r="BY125" s="79"/>
      <c r="BZ125" s="79"/>
      <c r="CA125" s="79"/>
      <c r="CB125" s="79"/>
      <c r="CC125" s="79"/>
      <c r="CD125" s="79"/>
      <c r="CE125" s="79"/>
      <c r="CF125" s="79"/>
      <c r="CG125" s="79"/>
      <c r="CH125" s="79"/>
      <c r="CI125" s="79"/>
      <c r="CJ125" s="79"/>
      <c r="CK125" s="79"/>
      <c r="CL125" s="79"/>
      <c r="CM125" s="79"/>
      <c r="CN125" s="79"/>
      <c r="CO125" s="79"/>
      <c r="CP125" s="79"/>
      <c r="CQ125" s="79"/>
      <c r="CR125" s="79"/>
      <c r="CS125" s="79"/>
      <c r="CT125" s="79"/>
      <c r="CU125" s="79"/>
      <c r="CV125" s="79"/>
      <c r="CW125" s="79"/>
      <c r="CX125" s="79"/>
      <c r="CY125" s="79"/>
      <c r="CZ125" s="79"/>
      <c r="DA125" s="79"/>
      <c r="DB125" s="79"/>
      <c r="DC125" s="79"/>
      <c r="DD125" s="79"/>
      <c r="DE125" s="79"/>
      <c r="DF125" s="79"/>
    </row>
    <row r="126" spans="2:110" s="74" customFormat="1" ht="18.75">
      <c r="B126" s="484">
        <v>9.0699999999999985</v>
      </c>
      <c r="C126" s="139" t="s">
        <v>266</v>
      </c>
      <c r="D126" s="141">
        <v>10</v>
      </c>
      <c r="E126" s="142" t="s">
        <v>143</v>
      </c>
      <c r="F126" s="437"/>
      <c r="G126" s="433">
        <f t="shared" si="0"/>
        <v>0</v>
      </c>
      <c r="H126" s="434"/>
      <c r="I126" s="78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  <c r="AW126" s="79"/>
      <c r="AX126" s="79"/>
      <c r="AY126" s="79"/>
      <c r="AZ126" s="79"/>
      <c r="BA126" s="79"/>
      <c r="BB126" s="79"/>
      <c r="BC126" s="79"/>
      <c r="BD126" s="79"/>
      <c r="BE126" s="79"/>
      <c r="BF126" s="79"/>
      <c r="BG126" s="79"/>
      <c r="BH126" s="79"/>
      <c r="BI126" s="79"/>
      <c r="BJ126" s="79"/>
      <c r="BK126" s="79"/>
      <c r="BL126" s="79"/>
      <c r="BM126" s="79"/>
      <c r="BN126" s="79"/>
      <c r="BO126" s="79"/>
      <c r="BP126" s="79"/>
      <c r="BQ126" s="79"/>
      <c r="BR126" s="79"/>
      <c r="BS126" s="79"/>
      <c r="BT126" s="79"/>
      <c r="BU126" s="79"/>
      <c r="BV126" s="79"/>
      <c r="BW126" s="79"/>
      <c r="BX126" s="79"/>
      <c r="BY126" s="79"/>
      <c r="BZ126" s="79"/>
      <c r="CA126" s="79"/>
      <c r="CB126" s="79"/>
      <c r="CC126" s="79"/>
      <c r="CD126" s="79"/>
      <c r="CE126" s="79"/>
      <c r="CF126" s="79"/>
      <c r="CG126" s="79"/>
      <c r="CH126" s="79"/>
      <c r="CI126" s="79"/>
      <c r="CJ126" s="79"/>
      <c r="CK126" s="79"/>
      <c r="CL126" s="79"/>
      <c r="CM126" s="79"/>
      <c r="CN126" s="79"/>
      <c r="CO126" s="79"/>
      <c r="CP126" s="79"/>
      <c r="CQ126" s="79"/>
      <c r="CR126" s="79"/>
      <c r="CS126" s="79"/>
      <c r="CT126" s="79"/>
      <c r="CU126" s="79"/>
      <c r="CV126" s="79"/>
      <c r="CW126" s="79"/>
      <c r="CX126" s="79"/>
      <c r="CY126" s="79"/>
      <c r="CZ126" s="79"/>
      <c r="DA126" s="79"/>
      <c r="DB126" s="79"/>
      <c r="DC126" s="79"/>
      <c r="DD126" s="79"/>
      <c r="DE126" s="79"/>
      <c r="DF126" s="79"/>
    </row>
    <row r="127" spans="2:110" s="74" customFormat="1" ht="18.75">
      <c r="B127" s="484">
        <v>9.0799999999999983</v>
      </c>
      <c r="C127" s="139" t="s">
        <v>267</v>
      </c>
      <c r="D127" s="141">
        <v>3</v>
      </c>
      <c r="E127" s="142" t="s">
        <v>143</v>
      </c>
      <c r="F127" s="437"/>
      <c r="G127" s="433">
        <f t="shared" si="0"/>
        <v>0</v>
      </c>
      <c r="H127" s="434"/>
      <c r="I127" s="78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/>
      <c r="BD127" s="79"/>
      <c r="BE127" s="79"/>
      <c r="BF127" s="79"/>
      <c r="BG127" s="79"/>
      <c r="BH127" s="79"/>
      <c r="BI127" s="79"/>
      <c r="BJ127" s="79"/>
      <c r="BK127" s="79"/>
      <c r="BL127" s="79"/>
      <c r="BM127" s="79"/>
      <c r="BN127" s="79"/>
      <c r="BO127" s="79"/>
      <c r="BP127" s="79"/>
      <c r="BQ127" s="79"/>
      <c r="BR127" s="79"/>
      <c r="BS127" s="79"/>
      <c r="BT127" s="79"/>
      <c r="BU127" s="79"/>
      <c r="BV127" s="79"/>
      <c r="BW127" s="79"/>
      <c r="BX127" s="79"/>
      <c r="BY127" s="79"/>
      <c r="BZ127" s="79"/>
      <c r="CA127" s="79"/>
      <c r="CB127" s="79"/>
      <c r="CC127" s="79"/>
      <c r="CD127" s="79"/>
      <c r="CE127" s="79"/>
      <c r="CF127" s="79"/>
      <c r="CG127" s="79"/>
      <c r="CH127" s="79"/>
      <c r="CI127" s="79"/>
      <c r="CJ127" s="79"/>
      <c r="CK127" s="79"/>
      <c r="CL127" s="79"/>
      <c r="CM127" s="79"/>
      <c r="CN127" s="79"/>
      <c r="CO127" s="79"/>
      <c r="CP127" s="79"/>
      <c r="CQ127" s="79"/>
      <c r="CR127" s="79"/>
      <c r="CS127" s="79"/>
      <c r="CT127" s="79"/>
      <c r="CU127" s="79"/>
      <c r="CV127" s="79"/>
      <c r="CW127" s="79"/>
      <c r="CX127" s="79"/>
      <c r="CY127" s="79"/>
      <c r="CZ127" s="79"/>
      <c r="DA127" s="79"/>
      <c r="DB127" s="79"/>
      <c r="DC127" s="79"/>
      <c r="DD127" s="79"/>
      <c r="DE127" s="79"/>
      <c r="DF127" s="79"/>
    </row>
    <row r="128" spans="2:110" s="74" customFormat="1" ht="18.75">
      <c r="B128" s="484">
        <v>9.0899999999999981</v>
      </c>
      <c r="C128" s="139" t="s">
        <v>268</v>
      </c>
      <c r="D128" s="141">
        <v>7</v>
      </c>
      <c r="E128" s="142" t="s">
        <v>269</v>
      </c>
      <c r="F128" s="437"/>
      <c r="G128" s="433">
        <f t="shared" si="0"/>
        <v>0</v>
      </c>
      <c r="H128" s="434"/>
      <c r="I128" s="78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79"/>
      <c r="AL128" s="79"/>
      <c r="AM128" s="79"/>
      <c r="AN128" s="79"/>
      <c r="AO128" s="79"/>
      <c r="AP128" s="79"/>
      <c r="AQ128" s="79"/>
      <c r="AR128" s="79"/>
      <c r="AS128" s="79"/>
      <c r="AT128" s="79"/>
      <c r="AU128" s="79"/>
      <c r="AV128" s="79"/>
      <c r="AW128" s="79"/>
      <c r="AX128" s="79"/>
      <c r="AY128" s="79"/>
      <c r="AZ128" s="79"/>
      <c r="BA128" s="79"/>
      <c r="BB128" s="79"/>
      <c r="BC128" s="79"/>
      <c r="BD128" s="79"/>
      <c r="BE128" s="79"/>
      <c r="BF128" s="79"/>
      <c r="BG128" s="79"/>
      <c r="BH128" s="79"/>
      <c r="BI128" s="79"/>
      <c r="BJ128" s="79"/>
      <c r="BK128" s="79"/>
      <c r="BL128" s="79"/>
      <c r="BM128" s="79"/>
      <c r="BN128" s="79"/>
      <c r="BO128" s="79"/>
      <c r="BP128" s="79"/>
      <c r="BQ128" s="79"/>
      <c r="BR128" s="79"/>
      <c r="BS128" s="79"/>
      <c r="BT128" s="79"/>
      <c r="BU128" s="79"/>
      <c r="BV128" s="79"/>
      <c r="BW128" s="79"/>
      <c r="BX128" s="79"/>
      <c r="BY128" s="79"/>
      <c r="BZ128" s="79"/>
      <c r="CA128" s="79"/>
      <c r="CB128" s="79"/>
      <c r="CC128" s="79"/>
      <c r="CD128" s="79"/>
      <c r="CE128" s="79"/>
      <c r="CF128" s="79"/>
      <c r="CG128" s="79"/>
      <c r="CH128" s="79"/>
      <c r="CI128" s="79"/>
      <c r="CJ128" s="79"/>
      <c r="CK128" s="79"/>
      <c r="CL128" s="79"/>
      <c r="CM128" s="79"/>
      <c r="CN128" s="79"/>
      <c r="CO128" s="79"/>
      <c r="CP128" s="79"/>
      <c r="CQ128" s="79"/>
      <c r="CR128" s="79"/>
      <c r="CS128" s="79"/>
      <c r="CT128" s="79"/>
      <c r="CU128" s="79"/>
      <c r="CV128" s="79"/>
      <c r="CW128" s="79"/>
      <c r="CX128" s="79"/>
      <c r="CY128" s="79"/>
      <c r="CZ128" s="79"/>
      <c r="DA128" s="79"/>
      <c r="DB128" s="79"/>
      <c r="DC128" s="79"/>
      <c r="DD128" s="79"/>
      <c r="DE128" s="79"/>
      <c r="DF128" s="79"/>
    </row>
    <row r="129" spans="2:110" s="74" customFormat="1" ht="18.75">
      <c r="B129" s="484">
        <v>9.0999999999999979</v>
      </c>
      <c r="C129" s="139" t="s">
        <v>270</v>
      </c>
      <c r="D129" s="141">
        <v>12</v>
      </c>
      <c r="E129" s="142" t="s">
        <v>143</v>
      </c>
      <c r="F129" s="437"/>
      <c r="G129" s="433">
        <f t="shared" si="0"/>
        <v>0</v>
      </c>
      <c r="H129" s="434"/>
      <c r="I129" s="78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  <c r="AW129" s="79"/>
      <c r="AX129" s="79"/>
      <c r="AY129" s="79"/>
      <c r="AZ129" s="79"/>
      <c r="BA129" s="79"/>
      <c r="BB129" s="79"/>
      <c r="BC129" s="79"/>
      <c r="BD129" s="79"/>
      <c r="BE129" s="79"/>
      <c r="BF129" s="79"/>
      <c r="BG129" s="79"/>
      <c r="BH129" s="79"/>
      <c r="BI129" s="79"/>
      <c r="BJ129" s="79"/>
      <c r="BK129" s="79"/>
      <c r="BL129" s="79"/>
      <c r="BM129" s="79"/>
      <c r="BN129" s="79"/>
      <c r="BO129" s="79"/>
      <c r="BP129" s="79"/>
      <c r="BQ129" s="79"/>
      <c r="BR129" s="79"/>
      <c r="BS129" s="79"/>
      <c r="BT129" s="79"/>
      <c r="BU129" s="79"/>
      <c r="BV129" s="79"/>
      <c r="BW129" s="79"/>
      <c r="BX129" s="79"/>
      <c r="BY129" s="79"/>
      <c r="BZ129" s="79"/>
      <c r="CA129" s="79"/>
      <c r="CB129" s="79"/>
      <c r="CC129" s="79"/>
      <c r="CD129" s="79"/>
      <c r="CE129" s="79"/>
      <c r="CF129" s="79"/>
      <c r="CG129" s="79"/>
      <c r="CH129" s="79"/>
      <c r="CI129" s="79"/>
      <c r="CJ129" s="79"/>
      <c r="CK129" s="79"/>
      <c r="CL129" s="79"/>
      <c r="CM129" s="79"/>
      <c r="CN129" s="79"/>
      <c r="CO129" s="79"/>
      <c r="CP129" s="79"/>
      <c r="CQ129" s="79"/>
      <c r="CR129" s="79"/>
      <c r="CS129" s="79"/>
      <c r="CT129" s="79"/>
      <c r="CU129" s="79"/>
      <c r="CV129" s="79"/>
      <c r="CW129" s="79"/>
      <c r="CX129" s="79"/>
      <c r="CY129" s="79"/>
      <c r="CZ129" s="79"/>
      <c r="DA129" s="79"/>
      <c r="DB129" s="79"/>
      <c r="DC129" s="79"/>
      <c r="DD129" s="79"/>
      <c r="DE129" s="79"/>
      <c r="DF129" s="79"/>
    </row>
    <row r="130" spans="2:110" s="74" customFormat="1" ht="18.75">
      <c r="B130" s="484">
        <v>9.1099999999999977</v>
      </c>
      <c r="C130" s="139" t="s">
        <v>271</v>
      </c>
      <c r="D130" s="141">
        <v>2</v>
      </c>
      <c r="E130" s="142" t="s">
        <v>143</v>
      </c>
      <c r="F130" s="437"/>
      <c r="G130" s="433">
        <f t="shared" si="0"/>
        <v>0</v>
      </c>
      <c r="H130" s="434"/>
      <c r="I130" s="78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  <c r="AP130" s="79"/>
      <c r="AQ130" s="79"/>
      <c r="AR130" s="79"/>
      <c r="AS130" s="79"/>
      <c r="AT130" s="79"/>
      <c r="AU130" s="79"/>
      <c r="AV130" s="79"/>
      <c r="AW130" s="79"/>
      <c r="AX130" s="79"/>
      <c r="AY130" s="79"/>
      <c r="AZ130" s="79"/>
      <c r="BA130" s="79"/>
      <c r="BB130" s="79"/>
      <c r="BC130" s="79"/>
      <c r="BD130" s="79"/>
      <c r="BE130" s="79"/>
      <c r="BF130" s="79"/>
      <c r="BG130" s="79"/>
      <c r="BH130" s="79"/>
      <c r="BI130" s="79"/>
      <c r="BJ130" s="79"/>
      <c r="BK130" s="79"/>
      <c r="BL130" s="79"/>
      <c r="BM130" s="79"/>
      <c r="BN130" s="79"/>
      <c r="BO130" s="79"/>
      <c r="BP130" s="79"/>
      <c r="BQ130" s="79"/>
      <c r="BR130" s="79"/>
      <c r="BS130" s="79"/>
      <c r="BT130" s="79"/>
      <c r="BU130" s="79"/>
      <c r="BV130" s="79"/>
      <c r="BW130" s="79"/>
      <c r="BX130" s="79"/>
      <c r="BY130" s="79"/>
      <c r="BZ130" s="79"/>
      <c r="CA130" s="79"/>
      <c r="CB130" s="79"/>
      <c r="CC130" s="79"/>
      <c r="CD130" s="79"/>
      <c r="CE130" s="79"/>
      <c r="CF130" s="79"/>
      <c r="CG130" s="79"/>
      <c r="CH130" s="79"/>
      <c r="CI130" s="79"/>
      <c r="CJ130" s="79"/>
      <c r="CK130" s="79"/>
      <c r="CL130" s="79"/>
      <c r="CM130" s="79"/>
      <c r="CN130" s="79"/>
      <c r="CO130" s="79"/>
      <c r="CP130" s="79"/>
      <c r="CQ130" s="79"/>
      <c r="CR130" s="79"/>
      <c r="CS130" s="79"/>
      <c r="CT130" s="79"/>
      <c r="CU130" s="79"/>
      <c r="CV130" s="79"/>
      <c r="CW130" s="79"/>
      <c r="CX130" s="79"/>
      <c r="CY130" s="79"/>
      <c r="CZ130" s="79"/>
      <c r="DA130" s="79"/>
      <c r="DB130" s="79"/>
      <c r="DC130" s="79"/>
      <c r="DD130" s="79"/>
      <c r="DE130" s="79"/>
      <c r="DF130" s="79"/>
    </row>
    <row r="131" spans="2:110" s="74" customFormat="1" ht="18.75">
      <c r="B131" s="484">
        <v>9.1199999999999974</v>
      </c>
      <c r="C131" s="139" t="s">
        <v>272</v>
      </c>
      <c r="D131" s="141">
        <v>1</v>
      </c>
      <c r="E131" s="142" t="s">
        <v>199</v>
      </c>
      <c r="F131" s="437"/>
      <c r="G131" s="433">
        <f t="shared" si="0"/>
        <v>0</v>
      </c>
      <c r="H131" s="434"/>
      <c r="I131" s="78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/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/>
      <c r="CJ131" s="79"/>
      <c r="CK131" s="79"/>
      <c r="CL131" s="79"/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/>
      <c r="DB131" s="79"/>
      <c r="DC131" s="79"/>
      <c r="DD131" s="79"/>
      <c r="DE131" s="79"/>
      <c r="DF131" s="79"/>
    </row>
    <row r="132" spans="2:110" s="74" customFormat="1" ht="18.75">
      <c r="B132" s="484">
        <v>9.1299999999999972</v>
      </c>
      <c r="C132" s="139" t="s">
        <v>198</v>
      </c>
      <c r="D132" s="141">
        <v>1</v>
      </c>
      <c r="E132" s="142" t="s">
        <v>199</v>
      </c>
      <c r="F132" s="437"/>
      <c r="G132" s="433">
        <f t="shared" si="0"/>
        <v>0</v>
      </c>
      <c r="H132" s="434"/>
      <c r="I132" s="78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  <c r="BU132" s="79"/>
      <c r="BV132" s="79"/>
      <c r="BW132" s="79"/>
      <c r="BX132" s="79"/>
      <c r="BY132" s="79"/>
      <c r="BZ132" s="79"/>
      <c r="CA132" s="79"/>
      <c r="CB132" s="79"/>
      <c r="CC132" s="79"/>
      <c r="CD132" s="79"/>
      <c r="CE132" s="79"/>
      <c r="CF132" s="79"/>
      <c r="CG132" s="79"/>
      <c r="CH132" s="79"/>
      <c r="CI132" s="79"/>
      <c r="CJ132" s="79"/>
      <c r="CK132" s="79"/>
      <c r="CL132" s="79"/>
      <c r="CM132" s="79"/>
      <c r="CN132" s="79"/>
      <c r="CO132" s="79"/>
      <c r="CP132" s="79"/>
      <c r="CQ132" s="79"/>
      <c r="CR132" s="79"/>
      <c r="CS132" s="79"/>
      <c r="CT132" s="79"/>
      <c r="CU132" s="79"/>
      <c r="CV132" s="79"/>
      <c r="CW132" s="79"/>
      <c r="CX132" s="79"/>
      <c r="CY132" s="79"/>
      <c r="CZ132" s="79"/>
      <c r="DA132" s="79"/>
      <c r="DB132" s="79"/>
      <c r="DC132" s="79"/>
      <c r="DD132" s="79"/>
      <c r="DE132" s="79"/>
      <c r="DF132" s="79"/>
    </row>
    <row r="133" spans="2:110" s="74" customFormat="1" ht="18.75">
      <c r="B133" s="484"/>
      <c r="C133" s="139"/>
      <c r="D133" s="141"/>
      <c r="E133" s="142"/>
      <c r="F133" s="437"/>
      <c r="G133" s="433">
        <f t="shared" si="0"/>
        <v>0</v>
      </c>
      <c r="H133" s="434">
        <f>SUM(G120:G132)</f>
        <v>0</v>
      </c>
      <c r="I133" s="78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  <c r="DD133" s="79"/>
      <c r="DE133" s="79"/>
      <c r="DF133" s="79"/>
    </row>
    <row r="134" spans="2:110" s="74" customFormat="1" ht="18.75">
      <c r="B134" s="485">
        <v>10</v>
      </c>
      <c r="C134" s="138" t="s">
        <v>273</v>
      </c>
      <c r="D134" s="141"/>
      <c r="E134" s="142"/>
      <c r="F134" s="437"/>
      <c r="G134" s="433">
        <f t="shared" si="0"/>
        <v>0</v>
      </c>
      <c r="H134" s="434"/>
      <c r="I134" s="78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  <c r="DD134" s="79"/>
      <c r="DE134" s="79"/>
      <c r="DF134" s="79"/>
    </row>
    <row r="135" spans="2:110" s="74" customFormat="1" ht="18.75">
      <c r="B135" s="484">
        <v>10.01</v>
      </c>
      <c r="C135" s="139" t="s">
        <v>274</v>
      </c>
      <c r="D135" s="141">
        <v>150</v>
      </c>
      <c r="E135" s="142" t="s">
        <v>275</v>
      </c>
      <c r="F135" s="437"/>
      <c r="G135" s="433">
        <f t="shared" si="0"/>
        <v>0</v>
      </c>
      <c r="H135" s="434"/>
      <c r="I135" s="78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  <c r="DD135" s="79"/>
      <c r="DE135" s="79"/>
      <c r="DF135" s="79"/>
    </row>
    <row r="136" spans="2:110" s="74" customFormat="1" ht="18.75">
      <c r="B136" s="484">
        <v>10.02</v>
      </c>
      <c r="C136" s="139" t="s">
        <v>276</v>
      </c>
      <c r="D136" s="141">
        <v>150</v>
      </c>
      <c r="E136" s="142" t="s">
        <v>275</v>
      </c>
      <c r="F136" s="437"/>
      <c r="G136" s="433">
        <f t="shared" si="0"/>
        <v>0</v>
      </c>
      <c r="H136" s="434"/>
      <c r="I136" s="78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  <c r="DD136" s="79"/>
      <c r="DE136" s="79"/>
      <c r="DF136" s="79"/>
    </row>
    <row r="137" spans="2:110" s="74" customFormat="1" ht="18.75">
      <c r="B137" s="484">
        <v>10.029999999999999</v>
      </c>
      <c r="C137" s="139" t="s">
        <v>277</v>
      </c>
      <c r="D137" s="141">
        <v>45</v>
      </c>
      <c r="E137" s="142" t="s">
        <v>275</v>
      </c>
      <c r="F137" s="437"/>
      <c r="G137" s="433">
        <f t="shared" si="0"/>
        <v>0</v>
      </c>
      <c r="H137" s="434"/>
      <c r="I137" s="78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  <c r="DD137" s="79"/>
      <c r="DE137" s="79"/>
      <c r="DF137" s="79"/>
    </row>
    <row r="138" spans="2:110" s="74" customFormat="1" ht="18.75">
      <c r="B138" s="484">
        <v>10.039999999999999</v>
      </c>
      <c r="C138" s="139" t="s">
        <v>278</v>
      </c>
      <c r="D138" s="141">
        <v>65</v>
      </c>
      <c r="E138" s="142" t="s">
        <v>143</v>
      </c>
      <c r="F138" s="437"/>
      <c r="G138" s="433">
        <f t="shared" si="0"/>
        <v>0</v>
      </c>
      <c r="H138" s="434"/>
      <c r="I138" s="78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  <c r="DD138" s="79"/>
      <c r="DE138" s="79"/>
      <c r="DF138" s="79"/>
    </row>
    <row r="139" spans="2:110" s="74" customFormat="1" ht="18.75">
      <c r="B139" s="484">
        <v>10.049999999999999</v>
      </c>
      <c r="C139" s="139" t="s">
        <v>279</v>
      </c>
      <c r="D139" s="141">
        <v>2</v>
      </c>
      <c r="E139" s="142" t="s">
        <v>143</v>
      </c>
      <c r="F139" s="437"/>
      <c r="G139" s="433">
        <f t="shared" si="0"/>
        <v>0</v>
      </c>
      <c r="H139" s="434"/>
      <c r="I139" s="78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  <c r="DD139" s="79"/>
      <c r="DE139" s="79"/>
      <c r="DF139" s="79"/>
    </row>
    <row r="140" spans="2:110" s="74" customFormat="1" ht="18.75">
      <c r="B140" s="484">
        <v>10.059999999999999</v>
      </c>
      <c r="C140" s="139" t="s">
        <v>280</v>
      </c>
      <c r="D140" s="141">
        <v>2</v>
      </c>
      <c r="E140" s="142" t="s">
        <v>143</v>
      </c>
      <c r="F140" s="437"/>
      <c r="G140" s="433">
        <f t="shared" si="0"/>
        <v>0</v>
      </c>
      <c r="H140" s="434"/>
      <c r="I140" s="78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  <c r="DD140" s="79"/>
      <c r="DE140" s="79"/>
      <c r="DF140" s="79"/>
    </row>
    <row r="141" spans="2:110" s="74" customFormat="1" ht="18.75">
      <c r="B141" s="484">
        <v>10.069999999999999</v>
      </c>
      <c r="C141" s="139" t="s">
        <v>281</v>
      </c>
      <c r="D141" s="141">
        <v>2</v>
      </c>
      <c r="E141" s="142" t="s">
        <v>143</v>
      </c>
      <c r="F141" s="437"/>
      <c r="G141" s="433">
        <f t="shared" si="0"/>
        <v>0</v>
      </c>
      <c r="H141" s="434"/>
      <c r="I141" s="78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  <c r="DD141" s="79"/>
      <c r="DE141" s="79"/>
      <c r="DF141" s="79"/>
    </row>
    <row r="142" spans="2:110" s="74" customFormat="1" ht="18.75">
      <c r="B142" s="484">
        <v>10.079999999999998</v>
      </c>
      <c r="C142" s="139" t="s">
        <v>282</v>
      </c>
      <c r="D142" s="141">
        <v>1</v>
      </c>
      <c r="E142" s="142" t="s">
        <v>199</v>
      </c>
      <c r="F142" s="437"/>
      <c r="G142" s="433">
        <f t="shared" si="0"/>
        <v>0</v>
      </c>
      <c r="H142" s="434"/>
      <c r="I142" s="78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9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79"/>
      <c r="DB142" s="79"/>
      <c r="DC142" s="79"/>
      <c r="DD142" s="79"/>
      <c r="DE142" s="79"/>
      <c r="DF142" s="79"/>
    </row>
    <row r="143" spans="2:110" s="74" customFormat="1" ht="18.75">
      <c r="B143" s="484"/>
      <c r="C143" s="139"/>
      <c r="D143" s="141"/>
      <c r="E143" s="142"/>
      <c r="F143" s="437"/>
      <c r="G143" s="433">
        <f t="shared" si="0"/>
        <v>0</v>
      </c>
      <c r="H143" s="434">
        <f>SUM(G135:G142)</f>
        <v>0</v>
      </c>
      <c r="I143" s="78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  <c r="BQ143" s="79"/>
      <c r="BR143" s="79"/>
      <c r="BS143" s="79"/>
      <c r="BT143" s="79"/>
      <c r="BU143" s="79"/>
      <c r="BV143" s="79"/>
      <c r="BW143" s="79"/>
      <c r="BX143" s="79"/>
      <c r="BY143" s="79"/>
      <c r="BZ143" s="79"/>
      <c r="CA143" s="79"/>
      <c r="CB143" s="79"/>
      <c r="CC143" s="79"/>
      <c r="CD143" s="79"/>
      <c r="CE143" s="79"/>
      <c r="CF143" s="79"/>
      <c r="CG143" s="79"/>
      <c r="CH143" s="79"/>
      <c r="CI143" s="79"/>
      <c r="CJ143" s="79"/>
      <c r="CK143" s="79"/>
      <c r="CL143" s="79"/>
      <c r="CM143" s="79"/>
      <c r="CN143" s="79"/>
      <c r="CO143" s="79"/>
      <c r="CP143" s="79"/>
      <c r="CQ143" s="79"/>
      <c r="CR143" s="79"/>
      <c r="CS143" s="79"/>
      <c r="CT143" s="79"/>
      <c r="CU143" s="79"/>
      <c r="CV143" s="79"/>
      <c r="CW143" s="79"/>
      <c r="CX143" s="79"/>
      <c r="CY143" s="79"/>
      <c r="CZ143" s="79"/>
      <c r="DA143" s="79"/>
      <c r="DB143" s="79"/>
      <c r="DC143" s="79"/>
      <c r="DD143" s="79"/>
      <c r="DE143" s="79"/>
      <c r="DF143" s="79"/>
    </row>
    <row r="144" spans="2:110" s="74" customFormat="1" ht="18.75">
      <c r="B144" s="485">
        <v>11</v>
      </c>
      <c r="C144" s="138" t="s">
        <v>283</v>
      </c>
      <c r="D144" s="141"/>
      <c r="E144" s="142"/>
      <c r="F144" s="437"/>
      <c r="G144" s="433">
        <f t="shared" si="0"/>
        <v>0</v>
      </c>
      <c r="H144" s="434"/>
      <c r="I144" s="78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9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  <c r="BO144" s="79"/>
      <c r="BP144" s="79"/>
      <c r="BQ144" s="79"/>
      <c r="BR144" s="79"/>
      <c r="BS144" s="79"/>
      <c r="BT144" s="79"/>
      <c r="BU144" s="79"/>
      <c r="BV144" s="79"/>
      <c r="BW144" s="79"/>
      <c r="BX144" s="79"/>
      <c r="BY144" s="79"/>
      <c r="BZ144" s="79"/>
      <c r="CA144" s="79"/>
      <c r="CB144" s="79"/>
      <c r="CC144" s="79"/>
      <c r="CD144" s="79"/>
      <c r="CE144" s="79"/>
      <c r="CF144" s="79"/>
      <c r="CG144" s="79"/>
      <c r="CH144" s="79"/>
      <c r="CI144" s="79"/>
      <c r="CJ144" s="79"/>
      <c r="CK144" s="79"/>
      <c r="CL144" s="79"/>
      <c r="CM144" s="79"/>
      <c r="CN144" s="79"/>
      <c r="CO144" s="79"/>
      <c r="CP144" s="79"/>
      <c r="CQ144" s="79"/>
      <c r="CR144" s="79"/>
      <c r="CS144" s="79"/>
      <c r="CT144" s="79"/>
      <c r="CU144" s="79"/>
      <c r="CV144" s="79"/>
      <c r="CW144" s="79"/>
      <c r="CX144" s="79"/>
      <c r="CY144" s="79"/>
      <c r="CZ144" s="79"/>
      <c r="DA144" s="79"/>
      <c r="DB144" s="79"/>
      <c r="DC144" s="79"/>
      <c r="DD144" s="79"/>
      <c r="DE144" s="79"/>
      <c r="DF144" s="79"/>
    </row>
    <row r="145" spans="2:110" s="74" customFormat="1" ht="18.75">
      <c r="B145" s="484">
        <v>11.01</v>
      </c>
      <c r="C145" s="139" t="s">
        <v>284</v>
      </c>
      <c r="D145" s="141">
        <v>3</v>
      </c>
      <c r="E145" s="142" t="s">
        <v>143</v>
      </c>
      <c r="F145" s="437"/>
      <c r="G145" s="433">
        <f t="shared" si="0"/>
        <v>0</v>
      </c>
      <c r="H145" s="434"/>
      <c r="I145" s="78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9"/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  <c r="BN145" s="79"/>
      <c r="BO145" s="79"/>
      <c r="BP145" s="79"/>
      <c r="BQ145" s="79"/>
      <c r="BR145" s="79"/>
      <c r="BS145" s="79"/>
      <c r="BT145" s="79"/>
      <c r="BU145" s="79"/>
      <c r="BV145" s="79"/>
      <c r="BW145" s="79"/>
      <c r="BX145" s="79"/>
      <c r="BY145" s="79"/>
      <c r="BZ145" s="79"/>
      <c r="CA145" s="79"/>
      <c r="CB145" s="79"/>
      <c r="CC145" s="79"/>
      <c r="CD145" s="79"/>
      <c r="CE145" s="79"/>
      <c r="CF145" s="79"/>
      <c r="CG145" s="79"/>
      <c r="CH145" s="79"/>
      <c r="CI145" s="79"/>
      <c r="CJ145" s="79"/>
      <c r="CK145" s="79"/>
      <c r="CL145" s="79"/>
      <c r="CM145" s="79"/>
      <c r="CN145" s="79"/>
      <c r="CO145" s="79"/>
      <c r="CP145" s="79"/>
      <c r="CQ145" s="79"/>
      <c r="CR145" s="79"/>
      <c r="CS145" s="79"/>
      <c r="CT145" s="79"/>
      <c r="CU145" s="79"/>
      <c r="CV145" s="79"/>
      <c r="CW145" s="79"/>
      <c r="CX145" s="79"/>
      <c r="CY145" s="79"/>
      <c r="CZ145" s="79"/>
      <c r="DA145" s="79"/>
      <c r="DB145" s="79"/>
      <c r="DC145" s="79"/>
      <c r="DD145" s="79"/>
      <c r="DE145" s="79"/>
      <c r="DF145" s="79"/>
    </row>
    <row r="146" spans="2:110" s="74" customFormat="1" ht="18.75">
      <c r="B146" s="484">
        <v>11.02</v>
      </c>
      <c r="C146" s="139" t="s">
        <v>285</v>
      </c>
      <c r="D146" s="141">
        <v>3</v>
      </c>
      <c r="E146" s="142" t="s">
        <v>143</v>
      </c>
      <c r="F146" s="437"/>
      <c r="G146" s="433">
        <f t="shared" si="0"/>
        <v>0</v>
      </c>
      <c r="H146" s="434"/>
      <c r="I146" s="78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U146" s="79"/>
      <c r="AV146" s="79"/>
      <c r="AW146" s="79"/>
      <c r="AX146" s="79"/>
      <c r="AY146" s="79"/>
      <c r="AZ146" s="79"/>
      <c r="BA146" s="79"/>
      <c r="BB146" s="79"/>
      <c r="BC146" s="79"/>
      <c r="BD146" s="79"/>
      <c r="BE146" s="79"/>
      <c r="BF146" s="79"/>
      <c r="BG146" s="79"/>
      <c r="BH146" s="79"/>
      <c r="BI146" s="79"/>
      <c r="BJ146" s="79"/>
      <c r="BK146" s="79"/>
      <c r="BL146" s="79"/>
      <c r="BM146" s="79"/>
      <c r="BN146" s="79"/>
      <c r="BO146" s="79"/>
      <c r="BP146" s="79"/>
      <c r="BQ146" s="79"/>
      <c r="BR146" s="79"/>
      <c r="BS146" s="79"/>
      <c r="BT146" s="79"/>
      <c r="BU146" s="79"/>
      <c r="BV146" s="79"/>
      <c r="BW146" s="79"/>
      <c r="BX146" s="79"/>
      <c r="BY146" s="79"/>
      <c r="BZ146" s="79"/>
      <c r="CA146" s="79"/>
      <c r="CB146" s="79"/>
      <c r="CC146" s="79"/>
      <c r="CD146" s="79"/>
      <c r="CE146" s="79"/>
      <c r="CF146" s="79"/>
      <c r="CG146" s="79"/>
      <c r="CH146" s="79"/>
      <c r="CI146" s="79"/>
      <c r="CJ146" s="79"/>
      <c r="CK146" s="79"/>
      <c r="CL146" s="79"/>
      <c r="CM146" s="79"/>
      <c r="CN146" s="79"/>
      <c r="CO146" s="79"/>
      <c r="CP146" s="79"/>
      <c r="CQ146" s="79"/>
      <c r="CR146" s="79"/>
      <c r="CS146" s="79"/>
      <c r="CT146" s="79"/>
      <c r="CU146" s="79"/>
      <c r="CV146" s="79"/>
      <c r="CW146" s="79"/>
      <c r="CX146" s="79"/>
      <c r="CY146" s="79"/>
      <c r="CZ146" s="79"/>
      <c r="DA146" s="79"/>
      <c r="DB146" s="79"/>
      <c r="DC146" s="79"/>
      <c r="DD146" s="79"/>
      <c r="DE146" s="79"/>
      <c r="DF146" s="79"/>
    </row>
    <row r="147" spans="2:110" s="74" customFormat="1" ht="18.75">
      <c r="B147" s="484">
        <v>11.03</v>
      </c>
      <c r="C147" s="139" t="s">
        <v>286</v>
      </c>
      <c r="D147" s="141">
        <v>3</v>
      </c>
      <c r="E147" s="142" t="s">
        <v>143</v>
      </c>
      <c r="F147" s="437"/>
      <c r="G147" s="433">
        <f t="shared" si="0"/>
        <v>0</v>
      </c>
      <c r="H147" s="434"/>
      <c r="I147" s="78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79"/>
      <c r="AL147" s="79"/>
      <c r="AM147" s="79"/>
      <c r="AN147" s="79"/>
      <c r="AO147" s="79"/>
      <c r="AP147" s="79"/>
      <c r="AQ147" s="79"/>
      <c r="AR147" s="79"/>
      <c r="AS147" s="79"/>
      <c r="AT147" s="79"/>
      <c r="AU147" s="79"/>
      <c r="AV147" s="79"/>
      <c r="AW147" s="79"/>
      <c r="AX147" s="79"/>
      <c r="AY147" s="79"/>
      <c r="AZ147" s="79"/>
      <c r="BA147" s="79"/>
      <c r="BB147" s="79"/>
      <c r="BC147" s="79"/>
      <c r="BD147" s="79"/>
      <c r="BE147" s="79"/>
      <c r="BF147" s="79"/>
      <c r="BG147" s="79"/>
      <c r="BH147" s="79"/>
      <c r="BI147" s="79"/>
      <c r="BJ147" s="79"/>
      <c r="BK147" s="79"/>
      <c r="BL147" s="79"/>
      <c r="BM147" s="79"/>
      <c r="BN147" s="79"/>
      <c r="BO147" s="79"/>
      <c r="BP147" s="79"/>
      <c r="BQ147" s="79"/>
      <c r="BR147" s="79"/>
      <c r="BS147" s="79"/>
      <c r="BT147" s="79"/>
      <c r="BU147" s="79"/>
      <c r="BV147" s="79"/>
      <c r="BW147" s="79"/>
      <c r="BX147" s="79"/>
      <c r="BY147" s="79"/>
      <c r="BZ147" s="79"/>
      <c r="CA147" s="79"/>
      <c r="CB147" s="79"/>
      <c r="CC147" s="79"/>
      <c r="CD147" s="79"/>
      <c r="CE147" s="79"/>
      <c r="CF147" s="79"/>
      <c r="CG147" s="79"/>
      <c r="CH147" s="79"/>
      <c r="CI147" s="79"/>
      <c r="CJ147" s="79"/>
      <c r="CK147" s="79"/>
      <c r="CL147" s="79"/>
      <c r="CM147" s="79"/>
      <c r="CN147" s="79"/>
      <c r="CO147" s="79"/>
      <c r="CP147" s="79"/>
      <c r="CQ147" s="79"/>
      <c r="CR147" s="79"/>
      <c r="CS147" s="79"/>
      <c r="CT147" s="79"/>
      <c r="CU147" s="79"/>
      <c r="CV147" s="79"/>
      <c r="CW147" s="79"/>
      <c r="CX147" s="79"/>
      <c r="CY147" s="79"/>
      <c r="CZ147" s="79"/>
      <c r="DA147" s="79"/>
      <c r="DB147" s="79"/>
      <c r="DC147" s="79"/>
      <c r="DD147" s="79"/>
      <c r="DE147" s="79"/>
      <c r="DF147" s="79"/>
    </row>
    <row r="148" spans="2:110" s="74" customFormat="1" ht="18.75">
      <c r="B148" s="484">
        <v>11.04</v>
      </c>
      <c r="C148" s="139" t="s">
        <v>287</v>
      </c>
      <c r="D148" s="141">
        <v>0.25</v>
      </c>
      <c r="E148" s="142" t="s">
        <v>269</v>
      </c>
      <c r="F148" s="437"/>
      <c r="G148" s="433">
        <f t="shared" si="0"/>
        <v>0</v>
      </c>
      <c r="H148" s="434"/>
      <c r="I148" s="78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U148" s="79"/>
      <c r="AV148" s="79"/>
      <c r="AW148" s="79"/>
      <c r="AX148" s="79"/>
      <c r="AY148" s="79"/>
      <c r="AZ148" s="79"/>
      <c r="BA148" s="79"/>
      <c r="BB148" s="79"/>
      <c r="BC148" s="79"/>
      <c r="BD148" s="79"/>
      <c r="BE148" s="79"/>
      <c r="BF148" s="79"/>
      <c r="BG148" s="79"/>
      <c r="BH148" s="79"/>
      <c r="BI148" s="79"/>
      <c r="BJ148" s="79"/>
      <c r="BK148" s="79"/>
      <c r="BL148" s="79"/>
      <c r="BM148" s="79"/>
      <c r="BN148" s="79"/>
      <c r="BO148" s="79"/>
      <c r="BP148" s="79"/>
      <c r="BQ148" s="79"/>
      <c r="BR148" s="79"/>
      <c r="BS148" s="79"/>
      <c r="BT148" s="79"/>
      <c r="BU148" s="79"/>
      <c r="BV148" s="79"/>
      <c r="BW148" s="79"/>
      <c r="BX148" s="79"/>
      <c r="BY148" s="79"/>
      <c r="BZ148" s="79"/>
      <c r="CA148" s="79"/>
      <c r="CB148" s="79"/>
      <c r="CC148" s="79"/>
      <c r="CD148" s="79"/>
      <c r="CE148" s="79"/>
      <c r="CF148" s="79"/>
      <c r="CG148" s="79"/>
      <c r="CH148" s="79"/>
      <c r="CI148" s="79"/>
      <c r="CJ148" s="79"/>
      <c r="CK148" s="79"/>
      <c r="CL148" s="79"/>
      <c r="CM148" s="79"/>
      <c r="CN148" s="79"/>
      <c r="CO148" s="79"/>
      <c r="CP148" s="79"/>
      <c r="CQ148" s="79"/>
      <c r="CR148" s="79"/>
      <c r="CS148" s="79"/>
      <c r="CT148" s="79"/>
      <c r="CU148" s="79"/>
      <c r="CV148" s="79"/>
      <c r="CW148" s="79"/>
      <c r="CX148" s="79"/>
      <c r="CY148" s="79"/>
      <c r="CZ148" s="79"/>
      <c r="DA148" s="79"/>
      <c r="DB148" s="79"/>
      <c r="DC148" s="79"/>
      <c r="DD148" s="79"/>
      <c r="DE148" s="79"/>
      <c r="DF148" s="79"/>
    </row>
    <row r="149" spans="2:110" s="74" customFormat="1" ht="18.75">
      <c r="B149" s="484">
        <v>11.059999999999999</v>
      </c>
      <c r="C149" s="139" t="s">
        <v>288</v>
      </c>
      <c r="D149" s="141">
        <v>60</v>
      </c>
      <c r="E149" s="142" t="s">
        <v>275</v>
      </c>
      <c r="F149" s="437"/>
      <c r="G149" s="433">
        <f t="shared" si="0"/>
        <v>0</v>
      </c>
      <c r="H149" s="434"/>
      <c r="I149" s="78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79"/>
      <c r="AL149" s="79"/>
      <c r="AM149" s="79"/>
      <c r="AN149" s="79"/>
      <c r="AO149" s="79"/>
      <c r="AP149" s="79"/>
      <c r="AQ149" s="79"/>
      <c r="AR149" s="79"/>
      <c r="AS149" s="79"/>
      <c r="AT149" s="79"/>
      <c r="AU149" s="79"/>
      <c r="AV149" s="79"/>
      <c r="AW149" s="79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79"/>
      <c r="BM149" s="79"/>
      <c r="BN149" s="79"/>
      <c r="BO149" s="79"/>
      <c r="BP149" s="79"/>
      <c r="BQ149" s="79"/>
      <c r="BR149" s="79"/>
      <c r="BS149" s="79"/>
      <c r="BT149" s="79"/>
      <c r="BU149" s="79"/>
      <c r="BV149" s="79"/>
      <c r="BW149" s="79"/>
      <c r="BX149" s="79"/>
      <c r="BY149" s="79"/>
      <c r="BZ149" s="79"/>
      <c r="CA149" s="79"/>
      <c r="CB149" s="79"/>
      <c r="CC149" s="79"/>
      <c r="CD149" s="79"/>
      <c r="CE149" s="79"/>
      <c r="CF149" s="79"/>
      <c r="CG149" s="79"/>
      <c r="CH149" s="79"/>
      <c r="CI149" s="79"/>
      <c r="CJ149" s="79"/>
      <c r="CK149" s="79"/>
      <c r="CL149" s="79"/>
      <c r="CM149" s="79"/>
      <c r="CN149" s="79"/>
      <c r="CO149" s="79"/>
      <c r="CP149" s="79"/>
      <c r="CQ149" s="79"/>
      <c r="CR149" s="79"/>
      <c r="CS149" s="79"/>
      <c r="CT149" s="79"/>
      <c r="CU149" s="79"/>
      <c r="CV149" s="79"/>
      <c r="CW149" s="79"/>
      <c r="CX149" s="79"/>
      <c r="CY149" s="79"/>
      <c r="CZ149" s="79"/>
      <c r="DA149" s="79"/>
      <c r="DB149" s="79"/>
      <c r="DC149" s="79"/>
      <c r="DD149" s="79"/>
      <c r="DE149" s="79"/>
      <c r="DF149" s="79"/>
    </row>
    <row r="150" spans="2:110" s="74" customFormat="1" ht="18.75">
      <c r="B150" s="484">
        <v>11.049999999999999</v>
      </c>
      <c r="C150" s="139" t="s">
        <v>289</v>
      </c>
      <c r="D150" s="141">
        <v>7</v>
      </c>
      <c r="E150" s="142" t="s">
        <v>143</v>
      </c>
      <c r="F150" s="437"/>
      <c r="G150" s="433">
        <f t="shared" si="0"/>
        <v>0</v>
      </c>
      <c r="H150" s="434"/>
      <c r="I150" s="78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U150" s="79"/>
      <c r="AV150" s="79"/>
      <c r="AW150" s="79"/>
      <c r="AX150" s="79"/>
      <c r="AY150" s="79"/>
      <c r="AZ150" s="79"/>
      <c r="BA150" s="79"/>
      <c r="BB150" s="79"/>
      <c r="BC150" s="79"/>
      <c r="BD150" s="79"/>
      <c r="BE150" s="79"/>
      <c r="BF150" s="79"/>
      <c r="BG150" s="79"/>
      <c r="BH150" s="79"/>
      <c r="BI150" s="79"/>
      <c r="BJ150" s="79"/>
      <c r="BK150" s="79"/>
      <c r="BL150" s="79"/>
      <c r="BM150" s="79"/>
      <c r="BN150" s="79"/>
      <c r="BO150" s="79"/>
      <c r="BP150" s="79"/>
      <c r="BQ150" s="79"/>
      <c r="BR150" s="79"/>
      <c r="BS150" s="79"/>
      <c r="BT150" s="79"/>
      <c r="BU150" s="79"/>
      <c r="BV150" s="79"/>
      <c r="BW150" s="79"/>
      <c r="BX150" s="79"/>
      <c r="BY150" s="79"/>
      <c r="BZ150" s="79"/>
      <c r="CA150" s="79"/>
      <c r="CB150" s="79"/>
      <c r="CC150" s="79"/>
      <c r="CD150" s="79"/>
      <c r="CE150" s="79"/>
      <c r="CF150" s="79"/>
      <c r="CG150" s="79"/>
      <c r="CH150" s="79"/>
      <c r="CI150" s="79"/>
      <c r="CJ150" s="79"/>
      <c r="CK150" s="79"/>
      <c r="CL150" s="79"/>
      <c r="CM150" s="79"/>
      <c r="CN150" s="79"/>
      <c r="CO150" s="79"/>
      <c r="CP150" s="79"/>
      <c r="CQ150" s="79"/>
      <c r="CR150" s="79"/>
      <c r="CS150" s="79"/>
      <c r="CT150" s="79"/>
      <c r="CU150" s="79"/>
      <c r="CV150" s="79"/>
      <c r="CW150" s="79"/>
      <c r="CX150" s="79"/>
      <c r="CY150" s="79"/>
      <c r="CZ150" s="79"/>
      <c r="DA150" s="79"/>
      <c r="DB150" s="79"/>
      <c r="DC150" s="79"/>
      <c r="DD150" s="79"/>
      <c r="DE150" s="79"/>
      <c r="DF150" s="79"/>
    </row>
    <row r="151" spans="2:110" s="74" customFormat="1" ht="18.75">
      <c r="B151" s="484">
        <v>11.069999999999999</v>
      </c>
      <c r="C151" s="139" t="s">
        <v>290</v>
      </c>
      <c r="D151" s="141">
        <v>7</v>
      </c>
      <c r="E151" s="142" t="s">
        <v>143</v>
      </c>
      <c r="F151" s="437"/>
      <c r="G151" s="433">
        <f t="shared" si="0"/>
        <v>0</v>
      </c>
      <c r="H151" s="434"/>
      <c r="I151" s="78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79"/>
      <c r="AL151" s="79"/>
      <c r="AM151" s="79"/>
      <c r="AN151" s="79"/>
      <c r="AO151" s="79"/>
      <c r="AP151" s="79"/>
      <c r="AQ151" s="79"/>
      <c r="AR151" s="79"/>
      <c r="AS151" s="79"/>
      <c r="AT151" s="79"/>
      <c r="AU151" s="79"/>
      <c r="AV151" s="79"/>
      <c r="AW151" s="79"/>
      <c r="AX151" s="79"/>
      <c r="AY151" s="79"/>
      <c r="AZ151" s="79"/>
      <c r="BA151" s="79"/>
      <c r="BB151" s="79"/>
      <c r="BC151" s="79"/>
      <c r="BD151" s="79"/>
      <c r="BE151" s="79"/>
      <c r="BF151" s="79"/>
      <c r="BG151" s="79"/>
      <c r="BH151" s="79"/>
      <c r="BI151" s="79"/>
      <c r="BJ151" s="79"/>
      <c r="BK151" s="79"/>
      <c r="BL151" s="79"/>
      <c r="BM151" s="79"/>
      <c r="BN151" s="79"/>
      <c r="BO151" s="79"/>
      <c r="BP151" s="79"/>
      <c r="BQ151" s="79"/>
      <c r="BR151" s="79"/>
      <c r="BS151" s="79"/>
      <c r="BT151" s="79"/>
      <c r="BU151" s="79"/>
      <c r="BV151" s="79"/>
      <c r="BW151" s="79"/>
      <c r="BX151" s="79"/>
      <c r="BY151" s="79"/>
      <c r="BZ151" s="79"/>
      <c r="CA151" s="79"/>
      <c r="CB151" s="79"/>
      <c r="CC151" s="79"/>
      <c r="CD151" s="79"/>
      <c r="CE151" s="79"/>
      <c r="CF151" s="79"/>
      <c r="CG151" s="79"/>
      <c r="CH151" s="79"/>
      <c r="CI151" s="79"/>
      <c r="CJ151" s="79"/>
      <c r="CK151" s="79"/>
      <c r="CL151" s="79"/>
      <c r="CM151" s="79"/>
      <c r="CN151" s="79"/>
      <c r="CO151" s="79"/>
      <c r="CP151" s="79"/>
      <c r="CQ151" s="79"/>
      <c r="CR151" s="79"/>
      <c r="CS151" s="79"/>
      <c r="CT151" s="79"/>
      <c r="CU151" s="79"/>
      <c r="CV151" s="79"/>
      <c r="CW151" s="79"/>
      <c r="CX151" s="79"/>
      <c r="CY151" s="79"/>
      <c r="CZ151" s="79"/>
      <c r="DA151" s="79"/>
      <c r="DB151" s="79"/>
      <c r="DC151" s="79"/>
      <c r="DD151" s="79"/>
      <c r="DE151" s="79"/>
      <c r="DF151" s="79"/>
    </row>
    <row r="152" spans="2:110" s="74" customFormat="1" ht="18.75">
      <c r="B152" s="484">
        <v>11.079999999999998</v>
      </c>
      <c r="C152" s="139" t="s">
        <v>282</v>
      </c>
      <c r="D152" s="141">
        <v>1</v>
      </c>
      <c r="E152" s="142" t="s">
        <v>199</v>
      </c>
      <c r="F152" s="437"/>
      <c r="G152" s="433">
        <f t="shared" si="0"/>
        <v>0</v>
      </c>
      <c r="H152" s="434"/>
      <c r="I152" s="78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79"/>
      <c r="AL152" s="79"/>
      <c r="AM152" s="79"/>
      <c r="AN152" s="79"/>
      <c r="AO152" s="79"/>
      <c r="AP152" s="79"/>
      <c r="AQ152" s="79"/>
      <c r="AR152" s="79"/>
      <c r="AS152" s="79"/>
      <c r="AT152" s="79"/>
      <c r="AU152" s="79"/>
      <c r="AV152" s="79"/>
      <c r="AW152" s="79"/>
      <c r="AX152" s="79"/>
      <c r="AY152" s="79"/>
      <c r="AZ152" s="79"/>
      <c r="BA152" s="79"/>
      <c r="BB152" s="79"/>
      <c r="BC152" s="79"/>
      <c r="BD152" s="79"/>
      <c r="BE152" s="79"/>
      <c r="BF152" s="79"/>
      <c r="BG152" s="79"/>
      <c r="BH152" s="79"/>
      <c r="BI152" s="79"/>
      <c r="BJ152" s="79"/>
      <c r="BK152" s="79"/>
      <c r="BL152" s="79"/>
      <c r="BM152" s="79"/>
      <c r="BN152" s="79"/>
      <c r="BO152" s="79"/>
      <c r="BP152" s="79"/>
      <c r="BQ152" s="79"/>
      <c r="BR152" s="79"/>
      <c r="BS152" s="79"/>
      <c r="BT152" s="79"/>
      <c r="BU152" s="79"/>
      <c r="BV152" s="79"/>
      <c r="BW152" s="79"/>
      <c r="BX152" s="79"/>
      <c r="BY152" s="79"/>
      <c r="BZ152" s="79"/>
      <c r="CA152" s="79"/>
      <c r="CB152" s="79"/>
      <c r="CC152" s="79"/>
      <c r="CD152" s="79"/>
      <c r="CE152" s="79"/>
      <c r="CF152" s="79"/>
      <c r="CG152" s="79"/>
      <c r="CH152" s="79"/>
      <c r="CI152" s="79"/>
      <c r="CJ152" s="79"/>
      <c r="CK152" s="79"/>
      <c r="CL152" s="79"/>
      <c r="CM152" s="79"/>
      <c r="CN152" s="79"/>
      <c r="CO152" s="79"/>
      <c r="CP152" s="79"/>
      <c r="CQ152" s="79"/>
      <c r="CR152" s="79"/>
      <c r="CS152" s="79"/>
      <c r="CT152" s="79"/>
      <c r="CU152" s="79"/>
      <c r="CV152" s="79"/>
      <c r="CW152" s="79"/>
      <c r="CX152" s="79"/>
      <c r="CY152" s="79"/>
      <c r="CZ152" s="79"/>
      <c r="DA152" s="79"/>
      <c r="DB152" s="79"/>
      <c r="DC152" s="79"/>
      <c r="DD152" s="79"/>
      <c r="DE152" s="79"/>
      <c r="DF152" s="79"/>
    </row>
    <row r="153" spans="2:110" s="74" customFormat="1" ht="18.75">
      <c r="B153" s="484"/>
      <c r="C153" s="139"/>
      <c r="D153" s="141"/>
      <c r="E153" s="142"/>
      <c r="F153" s="437"/>
      <c r="G153" s="433">
        <f t="shared" si="0"/>
        <v>0</v>
      </c>
      <c r="H153" s="434">
        <f>SUM(G145:G152)</f>
        <v>0</v>
      </c>
      <c r="I153" s="78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U153" s="79"/>
      <c r="AV153" s="79"/>
      <c r="AW153" s="79"/>
      <c r="AX153" s="79"/>
      <c r="AY153" s="79"/>
      <c r="AZ153" s="79"/>
      <c r="BA153" s="79"/>
      <c r="BB153" s="79"/>
      <c r="BC153" s="79"/>
      <c r="BD153" s="79"/>
      <c r="BE153" s="79"/>
      <c r="BF153" s="79"/>
      <c r="BG153" s="79"/>
      <c r="BH153" s="79"/>
      <c r="BI153" s="79"/>
      <c r="BJ153" s="79"/>
      <c r="BK153" s="79"/>
      <c r="BL153" s="79"/>
      <c r="BM153" s="79"/>
      <c r="BN153" s="79"/>
      <c r="BO153" s="79"/>
      <c r="BP153" s="79"/>
      <c r="BQ153" s="79"/>
      <c r="BR153" s="79"/>
      <c r="BS153" s="79"/>
      <c r="BT153" s="79"/>
      <c r="BU153" s="79"/>
      <c r="BV153" s="79"/>
      <c r="BW153" s="79"/>
      <c r="BX153" s="79"/>
      <c r="BY153" s="79"/>
      <c r="BZ153" s="79"/>
      <c r="CA153" s="79"/>
      <c r="CB153" s="79"/>
      <c r="CC153" s="79"/>
      <c r="CD153" s="79"/>
      <c r="CE153" s="79"/>
      <c r="CF153" s="79"/>
      <c r="CG153" s="79"/>
      <c r="CH153" s="79"/>
      <c r="CI153" s="79"/>
      <c r="CJ153" s="79"/>
      <c r="CK153" s="79"/>
      <c r="CL153" s="79"/>
      <c r="CM153" s="79"/>
      <c r="CN153" s="79"/>
      <c r="CO153" s="79"/>
      <c r="CP153" s="79"/>
      <c r="CQ153" s="79"/>
      <c r="CR153" s="79"/>
      <c r="CS153" s="79"/>
      <c r="CT153" s="79"/>
      <c r="CU153" s="79"/>
      <c r="CV153" s="79"/>
      <c r="CW153" s="79"/>
      <c r="CX153" s="79"/>
      <c r="CY153" s="79"/>
      <c r="CZ153" s="79"/>
      <c r="DA153" s="79"/>
      <c r="DB153" s="79"/>
      <c r="DC153" s="79"/>
      <c r="DD153" s="79"/>
      <c r="DE153" s="79"/>
      <c r="DF153" s="79"/>
    </row>
    <row r="154" spans="2:110" s="74" customFormat="1" ht="18.75">
      <c r="B154" s="485">
        <v>12</v>
      </c>
      <c r="C154" s="138" t="s">
        <v>291</v>
      </c>
      <c r="D154" s="141"/>
      <c r="E154" s="142"/>
      <c r="F154" s="437"/>
      <c r="G154" s="433">
        <f t="shared" si="0"/>
        <v>0</v>
      </c>
      <c r="H154" s="434"/>
      <c r="I154" s="78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79"/>
      <c r="AL154" s="79"/>
      <c r="AM154" s="79"/>
      <c r="AN154" s="79"/>
      <c r="AO154" s="79"/>
      <c r="AP154" s="79"/>
      <c r="AQ154" s="79"/>
      <c r="AR154" s="79"/>
      <c r="AS154" s="79"/>
      <c r="AT154" s="79"/>
      <c r="AU154" s="79"/>
      <c r="AV154" s="79"/>
      <c r="AW154" s="79"/>
      <c r="AX154" s="79"/>
      <c r="AY154" s="79"/>
      <c r="AZ154" s="79"/>
      <c r="BA154" s="79"/>
      <c r="BB154" s="79"/>
      <c r="BC154" s="79"/>
      <c r="BD154" s="79"/>
      <c r="BE154" s="79"/>
      <c r="BF154" s="79"/>
      <c r="BG154" s="79"/>
      <c r="BH154" s="79"/>
      <c r="BI154" s="79"/>
      <c r="BJ154" s="79"/>
      <c r="BK154" s="79"/>
      <c r="BL154" s="79"/>
      <c r="BM154" s="79"/>
      <c r="BN154" s="79"/>
      <c r="BO154" s="79"/>
      <c r="BP154" s="79"/>
      <c r="BQ154" s="79"/>
      <c r="BR154" s="79"/>
      <c r="BS154" s="79"/>
      <c r="BT154" s="79"/>
      <c r="BU154" s="79"/>
      <c r="BV154" s="79"/>
      <c r="BW154" s="79"/>
      <c r="BX154" s="79"/>
      <c r="BY154" s="79"/>
      <c r="BZ154" s="79"/>
      <c r="CA154" s="79"/>
      <c r="CB154" s="79"/>
      <c r="CC154" s="79"/>
      <c r="CD154" s="79"/>
      <c r="CE154" s="79"/>
      <c r="CF154" s="79"/>
      <c r="CG154" s="79"/>
      <c r="CH154" s="79"/>
      <c r="CI154" s="79"/>
      <c r="CJ154" s="79"/>
      <c r="CK154" s="79"/>
      <c r="CL154" s="79"/>
      <c r="CM154" s="79"/>
      <c r="CN154" s="79"/>
      <c r="CO154" s="79"/>
      <c r="CP154" s="79"/>
      <c r="CQ154" s="79"/>
      <c r="CR154" s="79"/>
      <c r="CS154" s="79"/>
      <c r="CT154" s="79"/>
      <c r="CU154" s="79"/>
      <c r="CV154" s="79"/>
      <c r="CW154" s="79"/>
      <c r="CX154" s="79"/>
      <c r="CY154" s="79"/>
      <c r="CZ154" s="79"/>
      <c r="DA154" s="79"/>
      <c r="DB154" s="79"/>
      <c r="DC154" s="79"/>
      <c r="DD154" s="79"/>
      <c r="DE154" s="79"/>
      <c r="DF154" s="79"/>
    </row>
    <row r="155" spans="2:110" s="74" customFormat="1" ht="18.75">
      <c r="B155" s="484">
        <v>12.01</v>
      </c>
      <c r="C155" s="139" t="s">
        <v>245</v>
      </c>
      <c r="D155" s="141">
        <v>1</v>
      </c>
      <c r="E155" s="142" t="s">
        <v>143</v>
      </c>
      <c r="F155" s="486"/>
      <c r="G155" s="433">
        <f t="shared" si="0"/>
        <v>0</v>
      </c>
      <c r="H155" s="434"/>
      <c r="I155" s="78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U155" s="79"/>
      <c r="AV155" s="79"/>
      <c r="AW155" s="79"/>
      <c r="AX155" s="79"/>
      <c r="AY155" s="79"/>
      <c r="AZ155" s="79"/>
      <c r="BA155" s="79"/>
      <c r="BB155" s="79"/>
      <c r="BC155" s="79"/>
      <c r="BD155" s="79"/>
      <c r="BE155" s="79"/>
      <c r="BF155" s="79"/>
      <c r="BG155" s="79"/>
      <c r="BH155" s="79"/>
      <c r="BI155" s="79"/>
      <c r="BJ155" s="79"/>
      <c r="BK155" s="79"/>
      <c r="BL155" s="79"/>
      <c r="BM155" s="79"/>
      <c r="BN155" s="79"/>
      <c r="BO155" s="79"/>
      <c r="BP155" s="79"/>
      <c r="BQ155" s="79"/>
      <c r="BR155" s="79"/>
      <c r="BS155" s="79"/>
      <c r="BT155" s="79"/>
      <c r="BU155" s="79"/>
      <c r="BV155" s="79"/>
      <c r="BW155" s="79"/>
      <c r="BX155" s="79"/>
      <c r="BY155" s="79"/>
      <c r="BZ155" s="79"/>
      <c r="CA155" s="79"/>
      <c r="CB155" s="79"/>
      <c r="CC155" s="79"/>
      <c r="CD155" s="79"/>
      <c r="CE155" s="79"/>
      <c r="CF155" s="79"/>
      <c r="CG155" s="79"/>
      <c r="CH155" s="79"/>
      <c r="CI155" s="79"/>
      <c r="CJ155" s="79"/>
      <c r="CK155" s="79"/>
      <c r="CL155" s="79"/>
      <c r="CM155" s="79"/>
      <c r="CN155" s="79"/>
      <c r="CO155" s="79"/>
      <c r="CP155" s="79"/>
      <c r="CQ155" s="79"/>
      <c r="CR155" s="79"/>
      <c r="CS155" s="79"/>
      <c r="CT155" s="79"/>
      <c r="CU155" s="79"/>
      <c r="CV155" s="79"/>
      <c r="CW155" s="79"/>
      <c r="CX155" s="79"/>
      <c r="CY155" s="79"/>
      <c r="CZ155" s="79"/>
      <c r="DA155" s="79"/>
      <c r="DB155" s="79"/>
      <c r="DC155" s="79"/>
      <c r="DD155" s="79"/>
      <c r="DE155" s="79"/>
      <c r="DF155" s="79"/>
    </row>
    <row r="156" spans="2:110" s="74" customFormat="1" ht="18.75">
      <c r="B156" s="484">
        <v>12.02</v>
      </c>
      <c r="C156" s="139" t="s">
        <v>246</v>
      </c>
      <c r="D156" s="141">
        <v>1</v>
      </c>
      <c r="E156" s="142" t="s">
        <v>143</v>
      </c>
      <c r="F156" s="437"/>
      <c r="G156" s="433">
        <f t="shared" si="0"/>
        <v>0</v>
      </c>
      <c r="H156" s="434"/>
      <c r="I156" s="78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79"/>
      <c r="AN156" s="79"/>
      <c r="AO156" s="79"/>
      <c r="AP156" s="79"/>
      <c r="AQ156" s="79"/>
      <c r="AR156" s="79"/>
      <c r="AS156" s="79"/>
      <c r="AT156" s="79"/>
      <c r="AU156" s="79"/>
      <c r="AV156" s="79"/>
      <c r="AW156" s="79"/>
      <c r="AX156" s="79"/>
      <c r="AY156" s="79"/>
      <c r="AZ156" s="79"/>
      <c r="BA156" s="79"/>
      <c r="BB156" s="79"/>
      <c r="BC156" s="79"/>
      <c r="BD156" s="79"/>
      <c r="BE156" s="79"/>
      <c r="BF156" s="79"/>
      <c r="BG156" s="79"/>
      <c r="BH156" s="79"/>
      <c r="BI156" s="79"/>
      <c r="BJ156" s="79"/>
      <c r="BK156" s="79"/>
      <c r="BL156" s="79"/>
      <c r="BM156" s="79"/>
      <c r="BN156" s="79"/>
      <c r="BO156" s="79"/>
      <c r="BP156" s="79"/>
      <c r="BQ156" s="79"/>
      <c r="BR156" s="79"/>
      <c r="BS156" s="79"/>
      <c r="BT156" s="79"/>
      <c r="BU156" s="79"/>
      <c r="BV156" s="79"/>
      <c r="BW156" s="79"/>
      <c r="BX156" s="79"/>
      <c r="BY156" s="79"/>
      <c r="BZ156" s="79"/>
      <c r="CA156" s="79"/>
      <c r="CB156" s="79"/>
      <c r="CC156" s="79"/>
      <c r="CD156" s="79"/>
      <c r="CE156" s="79"/>
      <c r="CF156" s="79"/>
      <c r="CG156" s="79"/>
      <c r="CH156" s="79"/>
      <c r="CI156" s="79"/>
      <c r="CJ156" s="79"/>
      <c r="CK156" s="79"/>
      <c r="CL156" s="79"/>
      <c r="CM156" s="79"/>
      <c r="CN156" s="79"/>
      <c r="CO156" s="79"/>
      <c r="CP156" s="79"/>
      <c r="CQ156" s="79"/>
      <c r="CR156" s="79"/>
      <c r="CS156" s="79"/>
      <c r="CT156" s="79"/>
      <c r="CU156" s="79"/>
      <c r="CV156" s="79"/>
      <c r="CW156" s="79"/>
      <c r="CX156" s="79"/>
      <c r="CY156" s="79"/>
      <c r="CZ156" s="79"/>
      <c r="DA156" s="79"/>
      <c r="DB156" s="79"/>
      <c r="DC156" s="79"/>
      <c r="DD156" s="79"/>
      <c r="DE156" s="79"/>
      <c r="DF156" s="79"/>
    </row>
    <row r="157" spans="2:110" s="74" customFormat="1" ht="18.75">
      <c r="B157" s="484">
        <v>12.03</v>
      </c>
      <c r="C157" s="139" t="s">
        <v>247</v>
      </c>
      <c r="D157" s="141">
        <v>2</v>
      </c>
      <c r="E157" s="142" t="s">
        <v>143</v>
      </c>
      <c r="F157" s="437"/>
      <c r="G157" s="433">
        <f t="shared" si="0"/>
        <v>0</v>
      </c>
      <c r="H157" s="434"/>
      <c r="I157" s="78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79"/>
      <c r="AL157" s="79"/>
      <c r="AM157" s="79"/>
      <c r="AN157" s="79"/>
      <c r="AO157" s="79"/>
      <c r="AP157" s="79"/>
      <c r="AQ157" s="79"/>
      <c r="AR157" s="79"/>
      <c r="AS157" s="79"/>
      <c r="AT157" s="79"/>
      <c r="AU157" s="79"/>
      <c r="AV157" s="79"/>
      <c r="AW157" s="79"/>
      <c r="AX157" s="79"/>
      <c r="AY157" s="79"/>
      <c r="AZ157" s="79"/>
      <c r="BA157" s="79"/>
      <c r="BB157" s="79"/>
      <c r="BC157" s="79"/>
      <c r="BD157" s="79"/>
      <c r="BE157" s="79"/>
      <c r="BF157" s="79"/>
      <c r="BG157" s="79"/>
      <c r="BH157" s="79"/>
      <c r="BI157" s="79"/>
      <c r="BJ157" s="79"/>
      <c r="BK157" s="79"/>
      <c r="BL157" s="79"/>
      <c r="BM157" s="79"/>
      <c r="BN157" s="79"/>
      <c r="BO157" s="79"/>
      <c r="BP157" s="79"/>
      <c r="BQ157" s="79"/>
      <c r="BR157" s="79"/>
      <c r="BS157" s="79"/>
      <c r="BT157" s="79"/>
      <c r="BU157" s="79"/>
      <c r="BV157" s="79"/>
      <c r="BW157" s="79"/>
      <c r="BX157" s="79"/>
      <c r="BY157" s="79"/>
      <c r="BZ157" s="79"/>
      <c r="CA157" s="79"/>
      <c r="CB157" s="79"/>
      <c r="CC157" s="79"/>
      <c r="CD157" s="79"/>
      <c r="CE157" s="79"/>
      <c r="CF157" s="79"/>
      <c r="CG157" s="79"/>
      <c r="CH157" s="79"/>
      <c r="CI157" s="79"/>
      <c r="CJ157" s="79"/>
      <c r="CK157" s="79"/>
      <c r="CL157" s="79"/>
      <c r="CM157" s="79"/>
      <c r="CN157" s="79"/>
      <c r="CO157" s="79"/>
      <c r="CP157" s="79"/>
      <c r="CQ157" s="79"/>
      <c r="CR157" s="79"/>
      <c r="CS157" s="79"/>
      <c r="CT157" s="79"/>
      <c r="CU157" s="79"/>
      <c r="CV157" s="79"/>
      <c r="CW157" s="79"/>
      <c r="CX157" s="79"/>
      <c r="CY157" s="79"/>
      <c r="CZ157" s="79"/>
      <c r="DA157" s="79"/>
      <c r="DB157" s="79"/>
      <c r="DC157" s="79"/>
      <c r="DD157" s="79"/>
      <c r="DE157" s="79"/>
      <c r="DF157" s="79"/>
    </row>
    <row r="158" spans="2:110" s="74" customFormat="1" ht="18.75">
      <c r="B158" s="484">
        <v>12.04</v>
      </c>
      <c r="C158" s="139" t="s">
        <v>248</v>
      </c>
      <c r="D158" s="141">
        <v>16</v>
      </c>
      <c r="E158" s="142" t="s">
        <v>249</v>
      </c>
      <c r="F158" s="437"/>
      <c r="G158" s="433">
        <f t="shared" si="0"/>
        <v>0</v>
      </c>
      <c r="H158" s="434"/>
      <c r="I158" s="78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U158" s="79"/>
      <c r="AV158" s="79"/>
      <c r="AW158" s="79"/>
      <c r="AX158" s="79"/>
      <c r="AY158" s="79"/>
      <c r="AZ158" s="79"/>
      <c r="BA158" s="79"/>
      <c r="BB158" s="79"/>
      <c r="BC158" s="79"/>
      <c r="BD158" s="79"/>
      <c r="BE158" s="79"/>
      <c r="BF158" s="79"/>
      <c r="BG158" s="79"/>
      <c r="BH158" s="79"/>
      <c r="BI158" s="79"/>
      <c r="BJ158" s="79"/>
      <c r="BK158" s="79"/>
      <c r="BL158" s="79"/>
      <c r="BM158" s="79"/>
      <c r="BN158" s="79"/>
      <c r="BO158" s="79"/>
      <c r="BP158" s="79"/>
      <c r="BQ158" s="79"/>
      <c r="BR158" s="79"/>
      <c r="BS158" s="79"/>
      <c r="BT158" s="79"/>
      <c r="BU158" s="79"/>
      <c r="BV158" s="79"/>
      <c r="BW158" s="79"/>
      <c r="BX158" s="79"/>
      <c r="BY158" s="79"/>
      <c r="BZ158" s="79"/>
      <c r="CA158" s="79"/>
      <c r="CB158" s="79"/>
      <c r="CC158" s="79"/>
      <c r="CD158" s="79"/>
      <c r="CE158" s="79"/>
      <c r="CF158" s="79"/>
      <c r="CG158" s="79"/>
      <c r="CH158" s="79"/>
      <c r="CI158" s="79"/>
      <c r="CJ158" s="79"/>
      <c r="CK158" s="79"/>
      <c r="CL158" s="79"/>
      <c r="CM158" s="79"/>
      <c r="CN158" s="79"/>
      <c r="CO158" s="79"/>
      <c r="CP158" s="79"/>
      <c r="CQ158" s="79"/>
      <c r="CR158" s="79"/>
      <c r="CS158" s="79"/>
      <c r="CT158" s="79"/>
      <c r="CU158" s="79"/>
      <c r="CV158" s="79"/>
      <c r="CW158" s="79"/>
      <c r="CX158" s="79"/>
      <c r="CY158" s="79"/>
      <c r="CZ158" s="79"/>
      <c r="DA158" s="79"/>
      <c r="DB158" s="79"/>
      <c r="DC158" s="79"/>
      <c r="DD158" s="79"/>
      <c r="DE158" s="79"/>
      <c r="DF158" s="79"/>
    </row>
    <row r="159" spans="2:110" s="74" customFormat="1" ht="18.75">
      <c r="B159" s="484">
        <v>12.049999999999999</v>
      </c>
      <c r="C159" s="139" t="s">
        <v>250</v>
      </c>
      <c r="D159" s="141">
        <v>4</v>
      </c>
      <c r="E159" s="142" t="s">
        <v>143</v>
      </c>
      <c r="F159" s="437"/>
      <c r="G159" s="433">
        <f t="shared" si="0"/>
        <v>0</v>
      </c>
      <c r="H159" s="434"/>
      <c r="I159" s="78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79"/>
      <c r="AL159" s="79"/>
      <c r="AM159" s="79"/>
      <c r="AN159" s="79"/>
      <c r="AO159" s="79"/>
      <c r="AP159" s="79"/>
      <c r="AQ159" s="79"/>
      <c r="AR159" s="79"/>
      <c r="AS159" s="79"/>
      <c r="AT159" s="79"/>
      <c r="AU159" s="79"/>
      <c r="AV159" s="79"/>
      <c r="AW159" s="79"/>
      <c r="AX159" s="79"/>
      <c r="AY159" s="79"/>
      <c r="AZ159" s="79"/>
      <c r="BA159" s="79"/>
      <c r="BB159" s="79"/>
      <c r="BC159" s="79"/>
      <c r="BD159" s="79"/>
      <c r="BE159" s="79"/>
      <c r="BF159" s="79"/>
      <c r="BG159" s="79"/>
      <c r="BH159" s="79"/>
      <c r="BI159" s="79"/>
      <c r="BJ159" s="79"/>
      <c r="BK159" s="79"/>
      <c r="BL159" s="79"/>
      <c r="BM159" s="79"/>
      <c r="BN159" s="79"/>
      <c r="BO159" s="79"/>
      <c r="BP159" s="79"/>
      <c r="BQ159" s="79"/>
      <c r="BR159" s="79"/>
      <c r="BS159" s="79"/>
      <c r="BT159" s="79"/>
      <c r="BU159" s="79"/>
      <c r="BV159" s="79"/>
      <c r="BW159" s="79"/>
      <c r="BX159" s="79"/>
      <c r="BY159" s="79"/>
      <c r="BZ159" s="79"/>
      <c r="CA159" s="79"/>
      <c r="CB159" s="79"/>
      <c r="CC159" s="79"/>
      <c r="CD159" s="79"/>
      <c r="CE159" s="79"/>
      <c r="CF159" s="79"/>
      <c r="CG159" s="79"/>
      <c r="CH159" s="79"/>
      <c r="CI159" s="79"/>
      <c r="CJ159" s="79"/>
      <c r="CK159" s="79"/>
      <c r="CL159" s="79"/>
      <c r="CM159" s="79"/>
      <c r="CN159" s="79"/>
      <c r="CO159" s="79"/>
      <c r="CP159" s="79"/>
      <c r="CQ159" s="79"/>
      <c r="CR159" s="79"/>
      <c r="CS159" s="79"/>
      <c r="CT159" s="79"/>
      <c r="CU159" s="79"/>
      <c r="CV159" s="79"/>
      <c r="CW159" s="79"/>
      <c r="CX159" s="79"/>
      <c r="CY159" s="79"/>
      <c r="CZ159" s="79"/>
      <c r="DA159" s="79"/>
      <c r="DB159" s="79"/>
      <c r="DC159" s="79"/>
      <c r="DD159" s="79"/>
      <c r="DE159" s="79"/>
      <c r="DF159" s="79"/>
    </row>
    <row r="160" spans="2:110" s="74" customFormat="1" ht="18.75">
      <c r="B160" s="484">
        <v>12.059999999999999</v>
      </c>
      <c r="C160" s="139" t="s">
        <v>251</v>
      </c>
      <c r="D160" s="141">
        <v>2</v>
      </c>
      <c r="E160" s="142" t="s">
        <v>143</v>
      </c>
      <c r="F160" s="437"/>
      <c r="G160" s="433">
        <f t="shared" si="0"/>
        <v>0</v>
      </c>
      <c r="H160" s="434"/>
      <c r="I160" s="78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  <c r="AW160" s="79"/>
      <c r="AX160" s="79"/>
      <c r="AY160" s="79"/>
      <c r="AZ160" s="79"/>
      <c r="BA160" s="79"/>
      <c r="BB160" s="79"/>
      <c r="BC160" s="79"/>
      <c r="BD160" s="79"/>
      <c r="BE160" s="79"/>
      <c r="BF160" s="79"/>
      <c r="BG160" s="79"/>
      <c r="BH160" s="79"/>
      <c r="BI160" s="79"/>
      <c r="BJ160" s="79"/>
      <c r="BK160" s="79"/>
      <c r="BL160" s="79"/>
      <c r="BM160" s="79"/>
      <c r="BN160" s="79"/>
      <c r="BO160" s="79"/>
      <c r="BP160" s="79"/>
      <c r="BQ160" s="79"/>
      <c r="BR160" s="79"/>
      <c r="BS160" s="79"/>
      <c r="BT160" s="79"/>
      <c r="BU160" s="79"/>
      <c r="BV160" s="79"/>
      <c r="BW160" s="79"/>
      <c r="BX160" s="79"/>
      <c r="BY160" s="79"/>
      <c r="BZ160" s="79"/>
      <c r="CA160" s="79"/>
      <c r="CB160" s="79"/>
      <c r="CC160" s="79"/>
      <c r="CD160" s="79"/>
      <c r="CE160" s="79"/>
      <c r="CF160" s="79"/>
      <c r="CG160" s="79"/>
      <c r="CH160" s="79"/>
      <c r="CI160" s="79"/>
      <c r="CJ160" s="79"/>
      <c r="CK160" s="79"/>
      <c r="CL160" s="79"/>
      <c r="CM160" s="79"/>
      <c r="CN160" s="79"/>
      <c r="CO160" s="79"/>
      <c r="CP160" s="79"/>
      <c r="CQ160" s="79"/>
      <c r="CR160" s="79"/>
      <c r="CS160" s="79"/>
      <c r="CT160" s="79"/>
      <c r="CU160" s="79"/>
      <c r="CV160" s="79"/>
      <c r="CW160" s="79"/>
      <c r="CX160" s="79"/>
      <c r="CY160" s="79"/>
      <c r="CZ160" s="79"/>
      <c r="DA160" s="79"/>
      <c r="DB160" s="79"/>
      <c r="DC160" s="79"/>
      <c r="DD160" s="79"/>
      <c r="DE160" s="79"/>
      <c r="DF160" s="79"/>
    </row>
    <row r="161" spans="2:110" s="74" customFormat="1" ht="18.75">
      <c r="B161" s="484">
        <v>12.069999999999999</v>
      </c>
      <c r="C161" s="139" t="s">
        <v>252</v>
      </c>
      <c r="D161" s="141">
        <v>1</v>
      </c>
      <c r="E161" s="142" t="s">
        <v>143</v>
      </c>
      <c r="F161" s="437"/>
      <c r="G161" s="433">
        <f t="shared" si="0"/>
        <v>0</v>
      </c>
      <c r="H161" s="434"/>
      <c r="I161" s="78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79"/>
      <c r="AL161" s="79"/>
      <c r="AM161" s="79"/>
      <c r="AN161" s="79"/>
      <c r="AO161" s="79"/>
      <c r="AP161" s="79"/>
      <c r="AQ161" s="79"/>
      <c r="AR161" s="79"/>
      <c r="AS161" s="79"/>
      <c r="AT161" s="79"/>
      <c r="AU161" s="79"/>
      <c r="AV161" s="79"/>
      <c r="AW161" s="79"/>
      <c r="AX161" s="79"/>
      <c r="AY161" s="79"/>
      <c r="AZ161" s="79"/>
      <c r="BA161" s="79"/>
      <c r="BB161" s="79"/>
      <c r="BC161" s="79"/>
      <c r="BD161" s="79"/>
      <c r="BE161" s="79"/>
      <c r="BF161" s="79"/>
      <c r="BG161" s="79"/>
      <c r="BH161" s="79"/>
      <c r="BI161" s="79"/>
      <c r="BJ161" s="79"/>
      <c r="BK161" s="79"/>
      <c r="BL161" s="79"/>
      <c r="BM161" s="79"/>
      <c r="BN161" s="79"/>
      <c r="BO161" s="79"/>
      <c r="BP161" s="79"/>
      <c r="BQ161" s="79"/>
      <c r="BR161" s="79"/>
      <c r="BS161" s="79"/>
      <c r="BT161" s="79"/>
      <c r="BU161" s="79"/>
      <c r="BV161" s="79"/>
      <c r="BW161" s="79"/>
      <c r="BX161" s="79"/>
      <c r="BY161" s="79"/>
      <c r="BZ161" s="79"/>
      <c r="CA161" s="79"/>
      <c r="CB161" s="79"/>
      <c r="CC161" s="79"/>
      <c r="CD161" s="79"/>
      <c r="CE161" s="79"/>
      <c r="CF161" s="79"/>
      <c r="CG161" s="79"/>
      <c r="CH161" s="79"/>
      <c r="CI161" s="79"/>
      <c r="CJ161" s="79"/>
      <c r="CK161" s="79"/>
      <c r="CL161" s="79"/>
      <c r="CM161" s="79"/>
      <c r="CN161" s="79"/>
      <c r="CO161" s="79"/>
      <c r="CP161" s="79"/>
      <c r="CQ161" s="79"/>
      <c r="CR161" s="79"/>
      <c r="CS161" s="79"/>
      <c r="CT161" s="79"/>
      <c r="CU161" s="79"/>
      <c r="CV161" s="79"/>
      <c r="CW161" s="79"/>
      <c r="CX161" s="79"/>
      <c r="CY161" s="79"/>
      <c r="CZ161" s="79"/>
      <c r="DA161" s="79"/>
      <c r="DB161" s="79"/>
      <c r="DC161" s="79"/>
      <c r="DD161" s="79"/>
      <c r="DE161" s="79"/>
      <c r="DF161" s="79"/>
    </row>
    <row r="162" spans="2:110" s="74" customFormat="1" ht="18.75">
      <c r="B162" s="484">
        <v>12.079999999999998</v>
      </c>
      <c r="C162" s="139" t="s">
        <v>198</v>
      </c>
      <c r="D162" s="141">
        <v>1</v>
      </c>
      <c r="E162" s="142" t="s">
        <v>199</v>
      </c>
      <c r="F162" s="437"/>
      <c r="G162" s="433">
        <f t="shared" si="0"/>
        <v>0</v>
      </c>
      <c r="H162" s="434"/>
      <c r="I162" s="78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  <c r="AE162" s="79"/>
      <c r="AF162" s="79"/>
      <c r="AG162" s="79"/>
      <c r="AH162" s="79"/>
      <c r="AI162" s="79"/>
      <c r="AJ162" s="79"/>
      <c r="AK162" s="79"/>
      <c r="AL162" s="79"/>
      <c r="AM162" s="79"/>
      <c r="AN162" s="79"/>
      <c r="AO162" s="79"/>
      <c r="AP162" s="79"/>
      <c r="AQ162" s="79"/>
      <c r="AR162" s="79"/>
      <c r="AS162" s="79"/>
      <c r="AT162" s="79"/>
      <c r="AU162" s="79"/>
      <c r="AV162" s="79"/>
      <c r="AW162" s="79"/>
      <c r="AX162" s="79"/>
      <c r="AY162" s="79"/>
      <c r="AZ162" s="79"/>
      <c r="BA162" s="79"/>
      <c r="BB162" s="79"/>
      <c r="BC162" s="79"/>
      <c r="BD162" s="79"/>
      <c r="BE162" s="79"/>
      <c r="BF162" s="79"/>
      <c r="BG162" s="79"/>
      <c r="BH162" s="79"/>
      <c r="BI162" s="79"/>
      <c r="BJ162" s="79"/>
      <c r="BK162" s="79"/>
      <c r="BL162" s="79"/>
      <c r="BM162" s="79"/>
      <c r="BN162" s="79"/>
      <c r="BO162" s="79"/>
      <c r="BP162" s="79"/>
      <c r="BQ162" s="79"/>
      <c r="BR162" s="79"/>
      <c r="BS162" s="79"/>
      <c r="BT162" s="79"/>
      <c r="BU162" s="79"/>
      <c r="BV162" s="79"/>
      <c r="BW162" s="79"/>
      <c r="BX162" s="79"/>
      <c r="BY162" s="79"/>
      <c r="BZ162" s="79"/>
      <c r="CA162" s="79"/>
      <c r="CB162" s="79"/>
      <c r="CC162" s="79"/>
      <c r="CD162" s="79"/>
      <c r="CE162" s="79"/>
      <c r="CF162" s="79"/>
      <c r="CG162" s="79"/>
      <c r="CH162" s="79"/>
      <c r="CI162" s="79"/>
      <c r="CJ162" s="79"/>
      <c r="CK162" s="79"/>
      <c r="CL162" s="79"/>
      <c r="CM162" s="79"/>
      <c r="CN162" s="79"/>
      <c r="CO162" s="79"/>
      <c r="CP162" s="79"/>
      <c r="CQ162" s="79"/>
      <c r="CR162" s="79"/>
      <c r="CS162" s="79"/>
      <c r="CT162" s="79"/>
      <c r="CU162" s="79"/>
      <c r="CV162" s="79"/>
      <c r="CW162" s="79"/>
      <c r="CX162" s="79"/>
      <c r="CY162" s="79"/>
      <c r="CZ162" s="79"/>
      <c r="DA162" s="79"/>
      <c r="DB162" s="79"/>
      <c r="DC162" s="79"/>
      <c r="DD162" s="79"/>
      <c r="DE162" s="79"/>
      <c r="DF162" s="79"/>
    </row>
    <row r="163" spans="2:110" s="74" customFormat="1" ht="18.75">
      <c r="B163" s="484"/>
      <c r="C163" s="139"/>
      <c r="D163" s="141"/>
      <c r="E163" s="142"/>
      <c r="F163" s="437"/>
      <c r="G163" s="433">
        <f t="shared" si="0"/>
        <v>0</v>
      </c>
      <c r="H163" s="434">
        <f>SUM(G155:G162)</f>
        <v>0</v>
      </c>
      <c r="I163" s="78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U163" s="79"/>
      <c r="AV163" s="79"/>
      <c r="AW163" s="79"/>
      <c r="AX163" s="79"/>
      <c r="AY163" s="79"/>
      <c r="AZ163" s="79"/>
      <c r="BA163" s="79"/>
      <c r="BB163" s="79"/>
      <c r="BC163" s="79"/>
      <c r="BD163" s="79"/>
      <c r="BE163" s="79"/>
      <c r="BF163" s="79"/>
      <c r="BG163" s="79"/>
      <c r="BH163" s="79"/>
      <c r="BI163" s="79"/>
      <c r="BJ163" s="79"/>
      <c r="BK163" s="79"/>
      <c r="BL163" s="79"/>
      <c r="BM163" s="79"/>
      <c r="BN163" s="79"/>
      <c r="BO163" s="79"/>
      <c r="BP163" s="79"/>
      <c r="BQ163" s="79"/>
      <c r="BR163" s="79"/>
      <c r="BS163" s="79"/>
      <c r="BT163" s="79"/>
      <c r="BU163" s="79"/>
      <c r="BV163" s="79"/>
      <c r="BW163" s="79"/>
      <c r="BX163" s="79"/>
      <c r="BY163" s="79"/>
      <c r="BZ163" s="79"/>
      <c r="CA163" s="79"/>
      <c r="CB163" s="79"/>
      <c r="CC163" s="79"/>
      <c r="CD163" s="79"/>
      <c r="CE163" s="79"/>
      <c r="CF163" s="79"/>
      <c r="CG163" s="79"/>
      <c r="CH163" s="79"/>
      <c r="CI163" s="79"/>
      <c r="CJ163" s="79"/>
      <c r="CK163" s="79"/>
      <c r="CL163" s="79"/>
      <c r="CM163" s="79"/>
      <c r="CN163" s="79"/>
      <c r="CO163" s="79"/>
      <c r="CP163" s="79"/>
      <c r="CQ163" s="79"/>
      <c r="CR163" s="79"/>
      <c r="CS163" s="79"/>
      <c r="CT163" s="79"/>
      <c r="CU163" s="79"/>
      <c r="CV163" s="79"/>
      <c r="CW163" s="79"/>
      <c r="CX163" s="79"/>
      <c r="CY163" s="79"/>
      <c r="CZ163" s="79"/>
      <c r="DA163" s="79"/>
      <c r="DB163" s="79"/>
      <c r="DC163" s="79"/>
      <c r="DD163" s="79"/>
      <c r="DE163" s="79"/>
      <c r="DF163" s="79"/>
    </row>
    <row r="164" spans="2:110" s="74" customFormat="1" ht="18.75">
      <c r="B164" s="485">
        <v>13</v>
      </c>
      <c r="C164" s="138" t="s">
        <v>253</v>
      </c>
      <c r="D164" s="141"/>
      <c r="E164" s="142"/>
      <c r="F164" s="437"/>
      <c r="G164" s="433">
        <f t="shared" si="0"/>
        <v>0</v>
      </c>
      <c r="H164" s="434"/>
      <c r="I164" s="78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  <c r="AE164" s="79"/>
      <c r="AF164" s="79"/>
      <c r="AG164" s="79"/>
      <c r="AH164" s="79"/>
      <c r="AI164" s="79"/>
      <c r="AJ164" s="79"/>
      <c r="AK164" s="79"/>
      <c r="AL164" s="79"/>
      <c r="AM164" s="79"/>
      <c r="AN164" s="79"/>
      <c r="AO164" s="79"/>
      <c r="AP164" s="79"/>
      <c r="AQ164" s="79"/>
      <c r="AR164" s="79"/>
      <c r="AS164" s="79"/>
      <c r="AT164" s="79"/>
      <c r="AU164" s="79"/>
      <c r="AV164" s="79"/>
      <c r="AW164" s="79"/>
      <c r="AX164" s="79"/>
      <c r="AY164" s="79"/>
      <c r="AZ164" s="79"/>
      <c r="BA164" s="79"/>
      <c r="BB164" s="79"/>
      <c r="BC164" s="79"/>
      <c r="BD164" s="79"/>
      <c r="BE164" s="79"/>
      <c r="BF164" s="79"/>
      <c r="BG164" s="79"/>
      <c r="BH164" s="79"/>
      <c r="BI164" s="79"/>
      <c r="BJ164" s="79"/>
      <c r="BK164" s="79"/>
      <c r="BL164" s="79"/>
      <c r="BM164" s="79"/>
      <c r="BN164" s="79"/>
      <c r="BO164" s="79"/>
      <c r="BP164" s="79"/>
      <c r="BQ164" s="79"/>
      <c r="BR164" s="79"/>
      <c r="BS164" s="79"/>
      <c r="BT164" s="79"/>
      <c r="BU164" s="79"/>
      <c r="BV164" s="79"/>
      <c r="BW164" s="79"/>
      <c r="BX164" s="79"/>
      <c r="BY164" s="79"/>
      <c r="BZ164" s="79"/>
      <c r="CA164" s="79"/>
      <c r="CB164" s="79"/>
      <c r="CC164" s="79"/>
      <c r="CD164" s="79"/>
      <c r="CE164" s="79"/>
      <c r="CF164" s="79"/>
      <c r="CG164" s="79"/>
      <c r="CH164" s="79"/>
      <c r="CI164" s="79"/>
      <c r="CJ164" s="79"/>
      <c r="CK164" s="79"/>
      <c r="CL164" s="79"/>
      <c r="CM164" s="79"/>
      <c r="CN164" s="79"/>
      <c r="CO164" s="79"/>
      <c r="CP164" s="79"/>
      <c r="CQ164" s="79"/>
      <c r="CR164" s="79"/>
      <c r="CS164" s="79"/>
      <c r="CT164" s="79"/>
      <c r="CU164" s="79"/>
      <c r="CV164" s="79"/>
      <c r="CW164" s="79"/>
      <c r="CX164" s="79"/>
      <c r="CY164" s="79"/>
      <c r="CZ164" s="79"/>
      <c r="DA164" s="79"/>
      <c r="DB164" s="79"/>
      <c r="DC164" s="79"/>
      <c r="DD164" s="79"/>
      <c r="DE164" s="79"/>
      <c r="DF164" s="79"/>
    </row>
    <row r="165" spans="2:110" s="74" customFormat="1" ht="18.75">
      <c r="B165" s="484">
        <v>13.01</v>
      </c>
      <c r="C165" s="139" t="s">
        <v>254</v>
      </c>
      <c r="D165" s="141">
        <v>4</v>
      </c>
      <c r="E165" s="142" t="s">
        <v>249</v>
      </c>
      <c r="F165" s="437"/>
      <c r="G165" s="433">
        <f t="shared" si="0"/>
        <v>0</v>
      </c>
      <c r="H165" s="434"/>
      <c r="I165" s="78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U165" s="79"/>
      <c r="AV165" s="79"/>
      <c r="AW165" s="79"/>
      <c r="AX165" s="79"/>
      <c r="AY165" s="79"/>
      <c r="AZ165" s="79"/>
      <c r="BA165" s="79"/>
      <c r="BB165" s="79"/>
      <c r="BC165" s="79"/>
      <c r="BD165" s="79"/>
      <c r="BE165" s="79"/>
      <c r="BF165" s="79"/>
      <c r="BG165" s="79"/>
      <c r="BH165" s="79"/>
      <c r="BI165" s="79"/>
      <c r="BJ165" s="79"/>
      <c r="BK165" s="79"/>
      <c r="BL165" s="79"/>
      <c r="BM165" s="79"/>
      <c r="BN165" s="79"/>
      <c r="BO165" s="79"/>
      <c r="BP165" s="79"/>
      <c r="BQ165" s="79"/>
      <c r="BR165" s="79"/>
      <c r="BS165" s="79"/>
      <c r="BT165" s="79"/>
      <c r="BU165" s="79"/>
      <c r="BV165" s="79"/>
      <c r="BW165" s="79"/>
      <c r="BX165" s="79"/>
      <c r="BY165" s="79"/>
      <c r="BZ165" s="79"/>
      <c r="CA165" s="79"/>
      <c r="CB165" s="79"/>
      <c r="CC165" s="79"/>
      <c r="CD165" s="79"/>
      <c r="CE165" s="79"/>
      <c r="CF165" s="79"/>
      <c r="CG165" s="79"/>
      <c r="CH165" s="79"/>
      <c r="CI165" s="79"/>
      <c r="CJ165" s="79"/>
      <c r="CK165" s="79"/>
      <c r="CL165" s="79"/>
      <c r="CM165" s="79"/>
      <c r="CN165" s="79"/>
      <c r="CO165" s="79"/>
      <c r="CP165" s="79"/>
      <c r="CQ165" s="79"/>
      <c r="CR165" s="79"/>
      <c r="CS165" s="79"/>
      <c r="CT165" s="79"/>
      <c r="CU165" s="79"/>
      <c r="CV165" s="79"/>
      <c r="CW165" s="79"/>
      <c r="CX165" s="79"/>
      <c r="CY165" s="79"/>
      <c r="CZ165" s="79"/>
      <c r="DA165" s="79"/>
      <c r="DB165" s="79"/>
      <c r="DC165" s="79"/>
      <c r="DD165" s="79"/>
      <c r="DE165" s="79"/>
      <c r="DF165" s="79"/>
    </row>
    <row r="166" spans="2:110" s="74" customFormat="1" ht="18.75">
      <c r="B166" s="484">
        <v>13.02</v>
      </c>
      <c r="C166" s="139" t="s">
        <v>255</v>
      </c>
      <c r="D166" s="141">
        <v>2.5</v>
      </c>
      <c r="E166" s="142" t="s">
        <v>249</v>
      </c>
      <c r="F166" s="437"/>
      <c r="G166" s="433">
        <f t="shared" si="0"/>
        <v>0</v>
      </c>
      <c r="H166" s="434"/>
      <c r="I166" s="78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  <c r="AE166" s="79"/>
      <c r="AF166" s="79"/>
      <c r="AG166" s="79"/>
      <c r="AH166" s="79"/>
      <c r="AI166" s="79"/>
      <c r="AJ166" s="79"/>
      <c r="AK166" s="79"/>
      <c r="AL166" s="79"/>
      <c r="AM166" s="79"/>
      <c r="AN166" s="79"/>
      <c r="AO166" s="79"/>
      <c r="AP166" s="79"/>
      <c r="AQ166" s="79"/>
      <c r="AR166" s="79"/>
      <c r="AS166" s="79"/>
      <c r="AT166" s="79"/>
      <c r="AU166" s="79"/>
      <c r="AV166" s="79"/>
      <c r="AW166" s="79"/>
      <c r="AX166" s="79"/>
      <c r="AY166" s="79"/>
      <c r="AZ166" s="79"/>
      <c r="BA166" s="79"/>
      <c r="BB166" s="79"/>
      <c r="BC166" s="79"/>
      <c r="BD166" s="79"/>
      <c r="BE166" s="79"/>
      <c r="BF166" s="79"/>
      <c r="BG166" s="79"/>
      <c r="BH166" s="79"/>
      <c r="BI166" s="79"/>
      <c r="BJ166" s="79"/>
      <c r="BK166" s="79"/>
      <c r="BL166" s="79"/>
      <c r="BM166" s="79"/>
      <c r="BN166" s="79"/>
      <c r="BO166" s="79"/>
      <c r="BP166" s="79"/>
      <c r="BQ166" s="79"/>
      <c r="BR166" s="79"/>
      <c r="BS166" s="79"/>
      <c r="BT166" s="79"/>
      <c r="BU166" s="79"/>
      <c r="BV166" s="79"/>
      <c r="BW166" s="79"/>
      <c r="BX166" s="79"/>
      <c r="BY166" s="79"/>
      <c r="BZ166" s="79"/>
      <c r="CA166" s="79"/>
      <c r="CB166" s="79"/>
      <c r="CC166" s="79"/>
      <c r="CD166" s="79"/>
      <c r="CE166" s="79"/>
      <c r="CF166" s="79"/>
      <c r="CG166" s="79"/>
      <c r="CH166" s="79"/>
      <c r="CI166" s="79"/>
      <c r="CJ166" s="79"/>
      <c r="CK166" s="79"/>
      <c r="CL166" s="79"/>
      <c r="CM166" s="79"/>
      <c r="CN166" s="79"/>
      <c r="CO166" s="79"/>
      <c r="CP166" s="79"/>
      <c r="CQ166" s="79"/>
      <c r="CR166" s="79"/>
      <c r="CS166" s="79"/>
      <c r="CT166" s="79"/>
      <c r="CU166" s="79"/>
      <c r="CV166" s="79"/>
      <c r="CW166" s="79"/>
      <c r="CX166" s="79"/>
      <c r="CY166" s="79"/>
      <c r="CZ166" s="79"/>
      <c r="DA166" s="79"/>
      <c r="DB166" s="79"/>
      <c r="DC166" s="79"/>
      <c r="DD166" s="79"/>
      <c r="DE166" s="79"/>
      <c r="DF166" s="79"/>
    </row>
    <row r="167" spans="2:110" s="74" customFormat="1" ht="18.75">
      <c r="B167" s="484">
        <v>13.03</v>
      </c>
      <c r="C167" s="139" t="s">
        <v>256</v>
      </c>
      <c r="D167" s="141">
        <v>4.5</v>
      </c>
      <c r="E167" s="142" t="s">
        <v>249</v>
      </c>
      <c r="F167" s="437"/>
      <c r="G167" s="433">
        <f t="shared" si="0"/>
        <v>0</v>
      </c>
      <c r="H167" s="434"/>
      <c r="I167" s="78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U167" s="79"/>
      <c r="AV167" s="79"/>
      <c r="AW167" s="79"/>
      <c r="AX167" s="79"/>
      <c r="AY167" s="79"/>
      <c r="AZ167" s="79"/>
      <c r="BA167" s="79"/>
      <c r="BB167" s="79"/>
      <c r="BC167" s="79"/>
      <c r="BD167" s="79"/>
      <c r="BE167" s="79"/>
      <c r="BF167" s="79"/>
      <c r="BG167" s="79"/>
      <c r="BH167" s="79"/>
      <c r="BI167" s="79"/>
      <c r="BJ167" s="79"/>
      <c r="BK167" s="79"/>
      <c r="BL167" s="79"/>
      <c r="BM167" s="79"/>
      <c r="BN167" s="79"/>
      <c r="BO167" s="79"/>
      <c r="BP167" s="79"/>
      <c r="BQ167" s="79"/>
      <c r="BR167" s="79"/>
      <c r="BS167" s="79"/>
      <c r="BT167" s="79"/>
      <c r="BU167" s="79"/>
      <c r="BV167" s="79"/>
      <c r="BW167" s="79"/>
      <c r="BX167" s="79"/>
      <c r="BY167" s="79"/>
      <c r="BZ167" s="79"/>
      <c r="CA167" s="79"/>
      <c r="CB167" s="79"/>
      <c r="CC167" s="79"/>
      <c r="CD167" s="79"/>
      <c r="CE167" s="79"/>
      <c r="CF167" s="79"/>
      <c r="CG167" s="79"/>
      <c r="CH167" s="79"/>
      <c r="CI167" s="79"/>
      <c r="CJ167" s="79"/>
      <c r="CK167" s="79"/>
      <c r="CL167" s="79"/>
      <c r="CM167" s="79"/>
      <c r="CN167" s="79"/>
      <c r="CO167" s="79"/>
      <c r="CP167" s="79"/>
      <c r="CQ167" s="79"/>
      <c r="CR167" s="79"/>
      <c r="CS167" s="79"/>
      <c r="CT167" s="79"/>
      <c r="CU167" s="79"/>
      <c r="CV167" s="79"/>
      <c r="CW167" s="79"/>
      <c r="CX167" s="79"/>
      <c r="CY167" s="79"/>
      <c r="CZ167" s="79"/>
      <c r="DA167" s="79"/>
      <c r="DB167" s="79"/>
      <c r="DC167" s="79"/>
      <c r="DD167" s="79"/>
      <c r="DE167" s="79"/>
      <c r="DF167" s="79"/>
    </row>
    <row r="168" spans="2:110" s="74" customFormat="1" ht="18.75">
      <c r="B168" s="484">
        <v>13.04</v>
      </c>
      <c r="C168" s="139" t="s">
        <v>257</v>
      </c>
      <c r="D168" s="141">
        <v>2.5</v>
      </c>
      <c r="E168" s="142" t="s">
        <v>249</v>
      </c>
      <c r="F168" s="437"/>
      <c r="G168" s="433">
        <f t="shared" si="0"/>
        <v>0</v>
      </c>
      <c r="H168" s="434"/>
      <c r="I168" s="78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  <c r="AD168" s="79"/>
      <c r="AE168" s="79"/>
      <c r="AF168" s="79"/>
      <c r="AG168" s="79"/>
      <c r="AH168" s="79"/>
      <c r="AI168" s="79"/>
      <c r="AJ168" s="79"/>
      <c r="AK168" s="79"/>
      <c r="AL168" s="79"/>
      <c r="AM168" s="79"/>
      <c r="AN168" s="79"/>
      <c r="AO168" s="79"/>
      <c r="AP168" s="79"/>
      <c r="AQ168" s="79"/>
      <c r="AR168" s="79"/>
      <c r="AS168" s="79"/>
      <c r="AT168" s="79"/>
      <c r="AU168" s="79"/>
      <c r="AV168" s="79"/>
      <c r="AW168" s="79"/>
      <c r="AX168" s="79"/>
      <c r="AY168" s="79"/>
      <c r="AZ168" s="79"/>
      <c r="BA168" s="79"/>
      <c r="BB168" s="79"/>
      <c r="BC168" s="79"/>
      <c r="BD168" s="79"/>
      <c r="BE168" s="79"/>
      <c r="BF168" s="79"/>
      <c r="BG168" s="79"/>
      <c r="BH168" s="79"/>
      <c r="BI168" s="79"/>
      <c r="BJ168" s="79"/>
      <c r="BK168" s="79"/>
      <c r="BL168" s="79"/>
      <c r="BM168" s="79"/>
      <c r="BN168" s="79"/>
      <c r="BO168" s="79"/>
      <c r="BP168" s="79"/>
      <c r="BQ168" s="79"/>
      <c r="BR168" s="79"/>
      <c r="BS168" s="79"/>
      <c r="BT168" s="79"/>
      <c r="BU168" s="79"/>
      <c r="BV168" s="79"/>
      <c r="BW168" s="79"/>
      <c r="BX168" s="79"/>
      <c r="BY168" s="79"/>
      <c r="BZ168" s="79"/>
      <c r="CA168" s="79"/>
      <c r="CB168" s="79"/>
      <c r="CC168" s="79"/>
      <c r="CD168" s="79"/>
      <c r="CE168" s="79"/>
      <c r="CF168" s="79"/>
      <c r="CG168" s="79"/>
      <c r="CH168" s="79"/>
      <c r="CI168" s="79"/>
      <c r="CJ168" s="79"/>
      <c r="CK168" s="79"/>
      <c r="CL168" s="79"/>
      <c r="CM168" s="79"/>
      <c r="CN168" s="79"/>
      <c r="CO168" s="79"/>
      <c r="CP168" s="79"/>
      <c r="CQ168" s="79"/>
      <c r="CR168" s="79"/>
      <c r="CS168" s="79"/>
      <c r="CT168" s="79"/>
      <c r="CU168" s="79"/>
      <c r="CV168" s="79"/>
      <c r="CW168" s="79"/>
      <c r="CX168" s="79"/>
      <c r="CY168" s="79"/>
      <c r="CZ168" s="79"/>
      <c r="DA168" s="79"/>
      <c r="DB168" s="79"/>
      <c r="DC168" s="79"/>
      <c r="DD168" s="79"/>
      <c r="DE168" s="79"/>
      <c r="DF168" s="79"/>
    </row>
    <row r="169" spans="2:110" s="74" customFormat="1" ht="56.25">
      <c r="B169" s="484">
        <v>13.049999999999999</v>
      </c>
      <c r="C169" s="139" t="s">
        <v>258</v>
      </c>
      <c r="D169" s="141">
        <v>1</v>
      </c>
      <c r="E169" s="142" t="s">
        <v>143</v>
      </c>
      <c r="F169" s="437"/>
      <c r="G169" s="433">
        <f t="shared" si="0"/>
        <v>0</v>
      </c>
      <c r="H169" s="434"/>
      <c r="I169" s="78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U169" s="79"/>
      <c r="AV169" s="79"/>
      <c r="AW169" s="79"/>
      <c r="AX169" s="79"/>
      <c r="AY169" s="79"/>
      <c r="AZ169" s="79"/>
      <c r="BA169" s="79"/>
      <c r="BB169" s="79"/>
      <c r="BC169" s="79"/>
      <c r="BD169" s="79"/>
      <c r="BE169" s="79"/>
      <c r="BF169" s="79"/>
      <c r="BG169" s="79"/>
      <c r="BH169" s="79"/>
      <c r="BI169" s="79"/>
      <c r="BJ169" s="79"/>
      <c r="BK169" s="79"/>
      <c r="BL169" s="79"/>
      <c r="BM169" s="79"/>
      <c r="BN169" s="79"/>
      <c r="BO169" s="79"/>
      <c r="BP169" s="79"/>
      <c r="BQ169" s="79"/>
      <c r="BR169" s="79"/>
      <c r="BS169" s="79"/>
      <c r="BT169" s="79"/>
      <c r="BU169" s="79"/>
      <c r="BV169" s="79"/>
      <c r="BW169" s="79"/>
      <c r="BX169" s="79"/>
      <c r="BY169" s="79"/>
      <c r="BZ169" s="79"/>
      <c r="CA169" s="79"/>
      <c r="CB169" s="79"/>
      <c r="CC169" s="79"/>
      <c r="CD169" s="79"/>
      <c r="CE169" s="79"/>
      <c r="CF169" s="79"/>
      <c r="CG169" s="79"/>
      <c r="CH169" s="79"/>
      <c r="CI169" s="79"/>
      <c r="CJ169" s="79"/>
      <c r="CK169" s="79"/>
      <c r="CL169" s="79"/>
      <c r="CM169" s="79"/>
      <c r="CN169" s="79"/>
      <c r="CO169" s="79"/>
      <c r="CP169" s="79"/>
      <c r="CQ169" s="79"/>
      <c r="CR169" s="79"/>
      <c r="CS169" s="79"/>
      <c r="CT169" s="79"/>
      <c r="CU169" s="79"/>
      <c r="CV169" s="79"/>
      <c r="CW169" s="79"/>
      <c r="CX169" s="79"/>
      <c r="CY169" s="79"/>
      <c r="CZ169" s="79"/>
      <c r="DA169" s="79"/>
      <c r="DB169" s="79"/>
      <c r="DC169" s="79"/>
      <c r="DD169" s="79"/>
      <c r="DE169" s="79"/>
      <c r="DF169" s="79"/>
    </row>
    <row r="170" spans="2:110" s="74" customFormat="1" ht="18.75">
      <c r="B170" s="484">
        <v>13.059999999999999</v>
      </c>
      <c r="C170" s="139" t="s">
        <v>198</v>
      </c>
      <c r="D170" s="141">
        <v>1</v>
      </c>
      <c r="E170" s="142" t="s">
        <v>199</v>
      </c>
      <c r="F170" s="437"/>
      <c r="G170" s="433">
        <f t="shared" si="0"/>
        <v>0</v>
      </c>
      <c r="H170" s="434"/>
      <c r="I170" s="78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  <c r="AH170" s="79"/>
      <c r="AI170" s="79"/>
      <c r="AJ170" s="79"/>
      <c r="AK170" s="79"/>
      <c r="AL170" s="79"/>
      <c r="AM170" s="79"/>
      <c r="AN170" s="79"/>
      <c r="AO170" s="79"/>
      <c r="AP170" s="79"/>
      <c r="AQ170" s="79"/>
      <c r="AR170" s="79"/>
      <c r="AS170" s="79"/>
      <c r="AT170" s="79"/>
      <c r="AU170" s="79"/>
      <c r="AV170" s="79"/>
      <c r="AW170" s="79"/>
      <c r="AX170" s="79"/>
      <c r="AY170" s="79"/>
      <c r="AZ170" s="79"/>
      <c r="BA170" s="79"/>
      <c r="BB170" s="79"/>
      <c r="BC170" s="79"/>
      <c r="BD170" s="79"/>
      <c r="BE170" s="79"/>
      <c r="BF170" s="79"/>
      <c r="BG170" s="79"/>
      <c r="BH170" s="79"/>
      <c r="BI170" s="79"/>
      <c r="BJ170" s="79"/>
      <c r="BK170" s="79"/>
      <c r="BL170" s="79"/>
      <c r="BM170" s="79"/>
      <c r="BN170" s="79"/>
      <c r="BO170" s="79"/>
      <c r="BP170" s="79"/>
      <c r="BQ170" s="79"/>
      <c r="BR170" s="79"/>
      <c r="BS170" s="79"/>
      <c r="BT170" s="79"/>
      <c r="BU170" s="79"/>
      <c r="BV170" s="79"/>
      <c r="BW170" s="79"/>
      <c r="BX170" s="79"/>
      <c r="BY170" s="79"/>
      <c r="BZ170" s="79"/>
      <c r="CA170" s="79"/>
      <c r="CB170" s="79"/>
      <c r="CC170" s="79"/>
      <c r="CD170" s="79"/>
      <c r="CE170" s="79"/>
      <c r="CF170" s="79"/>
      <c r="CG170" s="79"/>
      <c r="CH170" s="79"/>
      <c r="CI170" s="79"/>
      <c r="CJ170" s="79"/>
      <c r="CK170" s="79"/>
      <c r="CL170" s="79"/>
      <c r="CM170" s="79"/>
      <c r="CN170" s="79"/>
      <c r="CO170" s="79"/>
      <c r="CP170" s="79"/>
      <c r="CQ170" s="79"/>
      <c r="CR170" s="79"/>
      <c r="CS170" s="79"/>
      <c r="CT170" s="79"/>
      <c r="CU170" s="79"/>
      <c r="CV170" s="79"/>
      <c r="CW170" s="79"/>
      <c r="CX170" s="79"/>
      <c r="CY170" s="79"/>
      <c r="CZ170" s="79"/>
      <c r="DA170" s="79"/>
      <c r="DB170" s="79"/>
      <c r="DC170" s="79"/>
      <c r="DD170" s="79"/>
      <c r="DE170" s="79"/>
      <c r="DF170" s="79"/>
    </row>
    <row r="171" spans="2:110" s="74" customFormat="1" ht="18.75">
      <c r="B171" s="484"/>
      <c r="C171" s="139"/>
      <c r="D171" s="141"/>
      <c r="E171" s="142"/>
      <c r="F171" s="437"/>
      <c r="G171" s="433">
        <f t="shared" si="0"/>
        <v>0</v>
      </c>
      <c r="H171" s="434">
        <f>SUM(G165:G170)</f>
        <v>0</v>
      </c>
      <c r="I171" s="78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  <c r="AW171" s="79"/>
      <c r="AX171" s="79"/>
      <c r="AY171" s="79"/>
      <c r="AZ171" s="79"/>
      <c r="BA171" s="79"/>
      <c r="BB171" s="79"/>
      <c r="BC171" s="79"/>
      <c r="BD171" s="79"/>
      <c r="BE171" s="79"/>
      <c r="BF171" s="79"/>
      <c r="BG171" s="79"/>
      <c r="BH171" s="79"/>
      <c r="BI171" s="79"/>
      <c r="BJ171" s="79"/>
      <c r="BK171" s="79"/>
      <c r="BL171" s="79"/>
      <c r="BM171" s="79"/>
      <c r="BN171" s="79"/>
      <c r="BO171" s="79"/>
      <c r="BP171" s="79"/>
      <c r="BQ171" s="79"/>
      <c r="BR171" s="79"/>
      <c r="BS171" s="79"/>
      <c r="BT171" s="79"/>
      <c r="BU171" s="79"/>
      <c r="BV171" s="79"/>
      <c r="BW171" s="79"/>
      <c r="BX171" s="79"/>
      <c r="BY171" s="79"/>
      <c r="BZ171" s="79"/>
      <c r="CA171" s="79"/>
      <c r="CB171" s="79"/>
      <c r="CC171" s="79"/>
      <c r="CD171" s="79"/>
      <c r="CE171" s="79"/>
      <c r="CF171" s="79"/>
      <c r="CG171" s="79"/>
      <c r="CH171" s="79"/>
      <c r="CI171" s="79"/>
      <c r="CJ171" s="79"/>
      <c r="CK171" s="79"/>
      <c r="CL171" s="79"/>
      <c r="CM171" s="79"/>
      <c r="CN171" s="79"/>
      <c r="CO171" s="79"/>
      <c r="CP171" s="79"/>
      <c r="CQ171" s="79"/>
      <c r="CR171" s="79"/>
      <c r="CS171" s="79"/>
      <c r="CT171" s="79"/>
      <c r="CU171" s="79"/>
      <c r="CV171" s="79"/>
      <c r="CW171" s="79"/>
      <c r="CX171" s="79"/>
      <c r="CY171" s="79"/>
      <c r="CZ171" s="79"/>
      <c r="DA171" s="79"/>
      <c r="DB171" s="79"/>
      <c r="DC171" s="79"/>
      <c r="DD171" s="79"/>
      <c r="DE171" s="79"/>
      <c r="DF171" s="79"/>
    </row>
    <row r="172" spans="2:110" s="74" customFormat="1" ht="18.75">
      <c r="B172" s="485">
        <v>14</v>
      </c>
      <c r="C172" s="138" t="s">
        <v>259</v>
      </c>
      <c r="D172" s="141"/>
      <c r="E172" s="142"/>
      <c r="F172" s="437"/>
      <c r="G172" s="433">
        <f t="shared" si="0"/>
        <v>0</v>
      </c>
      <c r="H172" s="434"/>
      <c r="I172" s="78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79"/>
      <c r="AL172" s="79"/>
      <c r="AM172" s="79"/>
      <c r="AN172" s="79"/>
      <c r="AO172" s="79"/>
      <c r="AP172" s="79"/>
      <c r="AQ172" s="79"/>
      <c r="AR172" s="79"/>
      <c r="AS172" s="79"/>
      <c r="AT172" s="79"/>
      <c r="AU172" s="79"/>
      <c r="AV172" s="79"/>
      <c r="AW172" s="79"/>
      <c r="AX172" s="79"/>
      <c r="AY172" s="79"/>
      <c r="AZ172" s="79"/>
      <c r="BA172" s="79"/>
      <c r="BB172" s="79"/>
      <c r="BC172" s="79"/>
      <c r="BD172" s="79"/>
      <c r="BE172" s="79"/>
      <c r="BF172" s="79"/>
      <c r="BG172" s="79"/>
      <c r="BH172" s="79"/>
      <c r="BI172" s="79"/>
      <c r="BJ172" s="79"/>
      <c r="BK172" s="79"/>
      <c r="BL172" s="79"/>
      <c r="BM172" s="79"/>
      <c r="BN172" s="79"/>
      <c r="BO172" s="79"/>
      <c r="BP172" s="79"/>
      <c r="BQ172" s="79"/>
      <c r="BR172" s="79"/>
      <c r="BS172" s="79"/>
      <c r="BT172" s="79"/>
      <c r="BU172" s="79"/>
      <c r="BV172" s="79"/>
      <c r="BW172" s="79"/>
      <c r="BX172" s="79"/>
      <c r="BY172" s="79"/>
      <c r="BZ172" s="79"/>
      <c r="CA172" s="79"/>
      <c r="CB172" s="79"/>
      <c r="CC172" s="79"/>
      <c r="CD172" s="79"/>
      <c r="CE172" s="79"/>
      <c r="CF172" s="79"/>
      <c r="CG172" s="79"/>
      <c r="CH172" s="79"/>
      <c r="CI172" s="79"/>
      <c r="CJ172" s="79"/>
      <c r="CK172" s="79"/>
      <c r="CL172" s="79"/>
      <c r="CM172" s="79"/>
      <c r="CN172" s="79"/>
      <c r="CO172" s="79"/>
      <c r="CP172" s="79"/>
      <c r="CQ172" s="79"/>
      <c r="CR172" s="79"/>
      <c r="CS172" s="79"/>
      <c r="CT172" s="79"/>
      <c r="CU172" s="79"/>
      <c r="CV172" s="79"/>
      <c r="CW172" s="79"/>
      <c r="CX172" s="79"/>
      <c r="CY172" s="79"/>
      <c r="CZ172" s="79"/>
      <c r="DA172" s="79"/>
      <c r="DB172" s="79"/>
      <c r="DC172" s="79"/>
      <c r="DD172" s="79"/>
      <c r="DE172" s="79"/>
      <c r="DF172" s="79"/>
    </row>
    <row r="173" spans="2:110" s="74" customFormat="1" ht="18.75">
      <c r="B173" s="484">
        <v>14.01</v>
      </c>
      <c r="C173" s="139" t="s">
        <v>260</v>
      </c>
      <c r="D173" s="141">
        <v>50</v>
      </c>
      <c r="E173" s="142" t="s">
        <v>143</v>
      </c>
      <c r="F173" s="437"/>
      <c r="G173" s="433">
        <f t="shared" si="0"/>
        <v>0</v>
      </c>
      <c r="H173" s="434"/>
      <c r="I173" s="78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  <c r="AW173" s="79"/>
      <c r="AX173" s="79"/>
      <c r="AY173" s="79"/>
      <c r="AZ173" s="79"/>
      <c r="BA173" s="79"/>
      <c r="BB173" s="79"/>
      <c r="BC173" s="79"/>
      <c r="BD173" s="79"/>
      <c r="BE173" s="79"/>
      <c r="BF173" s="79"/>
      <c r="BG173" s="79"/>
      <c r="BH173" s="79"/>
      <c r="BI173" s="79"/>
      <c r="BJ173" s="79"/>
      <c r="BK173" s="79"/>
      <c r="BL173" s="79"/>
      <c r="BM173" s="79"/>
      <c r="BN173" s="79"/>
      <c r="BO173" s="79"/>
      <c r="BP173" s="79"/>
      <c r="BQ173" s="79"/>
      <c r="BR173" s="79"/>
      <c r="BS173" s="79"/>
      <c r="BT173" s="79"/>
      <c r="BU173" s="79"/>
      <c r="BV173" s="79"/>
      <c r="BW173" s="79"/>
      <c r="BX173" s="79"/>
      <c r="BY173" s="79"/>
      <c r="BZ173" s="79"/>
      <c r="CA173" s="79"/>
      <c r="CB173" s="79"/>
      <c r="CC173" s="79"/>
      <c r="CD173" s="79"/>
      <c r="CE173" s="79"/>
      <c r="CF173" s="79"/>
      <c r="CG173" s="79"/>
      <c r="CH173" s="79"/>
      <c r="CI173" s="79"/>
      <c r="CJ173" s="79"/>
      <c r="CK173" s="79"/>
      <c r="CL173" s="79"/>
      <c r="CM173" s="79"/>
      <c r="CN173" s="79"/>
      <c r="CO173" s="79"/>
      <c r="CP173" s="79"/>
      <c r="CQ173" s="79"/>
      <c r="CR173" s="79"/>
      <c r="CS173" s="79"/>
      <c r="CT173" s="79"/>
      <c r="CU173" s="79"/>
      <c r="CV173" s="79"/>
      <c r="CW173" s="79"/>
      <c r="CX173" s="79"/>
      <c r="CY173" s="79"/>
      <c r="CZ173" s="79"/>
      <c r="DA173" s="79"/>
      <c r="DB173" s="79"/>
      <c r="DC173" s="79"/>
      <c r="DD173" s="79"/>
      <c r="DE173" s="79"/>
      <c r="DF173" s="79"/>
    </row>
    <row r="174" spans="2:110" s="74" customFormat="1" ht="18.75">
      <c r="B174" s="484">
        <v>14.02</v>
      </c>
      <c r="C174" s="139" t="s">
        <v>261</v>
      </c>
      <c r="D174" s="141">
        <v>100</v>
      </c>
      <c r="E174" s="142" t="s">
        <v>143</v>
      </c>
      <c r="F174" s="437"/>
      <c r="G174" s="433">
        <f t="shared" si="0"/>
        <v>0</v>
      </c>
      <c r="H174" s="434"/>
      <c r="I174" s="78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U174" s="79"/>
      <c r="AV174" s="79"/>
      <c r="AW174" s="79"/>
      <c r="AX174" s="79"/>
      <c r="AY174" s="79"/>
      <c r="AZ174" s="79"/>
      <c r="BA174" s="79"/>
      <c r="BB174" s="79"/>
      <c r="BC174" s="79"/>
      <c r="BD174" s="79"/>
      <c r="BE174" s="79"/>
      <c r="BF174" s="79"/>
      <c r="BG174" s="79"/>
      <c r="BH174" s="79"/>
      <c r="BI174" s="79"/>
      <c r="BJ174" s="79"/>
      <c r="BK174" s="79"/>
      <c r="BL174" s="79"/>
      <c r="BM174" s="79"/>
      <c r="BN174" s="79"/>
      <c r="BO174" s="79"/>
      <c r="BP174" s="79"/>
      <c r="BQ174" s="79"/>
      <c r="BR174" s="79"/>
      <c r="BS174" s="79"/>
      <c r="BT174" s="79"/>
      <c r="BU174" s="79"/>
      <c r="BV174" s="79"/>
      <c r="BW174" s="79"/>
      <c r="BX174" s="79"/>
      <c r="BY174" s="79"/>
      <c r="BZ174" s="79"/>
      <c r="CA174" s="79"/>
      <c r="CB174" s="79"/>
      <c r="CC174" s="79"/>
      <c r="CD174" s="79"/>
      <c r="CE174" s="79"/>
      <c r="CF174" s="79"/>
      <c r="CG174" s="79"/>
      <c r="CH174" s="79"/>
      <c r="CI174" s="79"/>
      <c r="CJ174" s="79"/>
      <c r="CK174" s="79"/>
      <c r="CL174" s="79"/>
      <c r="CM174" s="79"/>
      <c r="CN174" s="79"/>
      <c r="CO174" s="79"/>
      <c r="CP174" s="79"/>
      <c r="CQ174" s="79"/>
      <c r="CR174" s="79"/>
      <c r="CS174" s="79"/>
      <c r="CT174" s="79"/>
      <c r="CU174" s="79"/>
      <c r="CV174" s="79"/>
      <c r="CW174" s="79"/>
      <c r="CX174" s="79"/>
      <c r="CY174" s="79"/>
      <c r="CZ174" s="79"/>
      <c r="DA174" s="79"/>
      <c r="DB174" s="79"/>
      <c r="DC174" s="79"/>
      <c r="DD174" s="79"/>
      <c r="DE174" s="79"/>
      <c r="DF174" s="79"/>
    </row>
    <row r="175" spans="2:110" s="74" customFormat="1" ht="18.75">
      <c r="B175" s="484">
        <v>14.03</v>
      </c>
      <c r="C175" s="139" t="s">
        <v>262</v>
      </c>
      <c r="D175" s="141">
        <v>100</v>
      </c>
      <c r="E175" s="142" t="s">
        <v>143</v>
      </c>
      <c r="F175" s="437"/>
      <c r="G175" s="433">
        <f t="shared" si="0"/>
        <v>0</v>
      </c>
      <c r="H175" s="434"/>
      <c r="I175" s="78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  <c r="AR175" s="79"/>
      <c r="AS175" s="79"/>
      <c r="AT175" s="79"/>
      <c r="AU175" s="79"/>
      <c r="AV175" s="79"/>
      <c r="AW175" s="79"/>
      <c r="AX175" s="79"/>
      <c r="AY175" s="79"/>
      <c r="AZ175" s="79"/>
      <c r="BA175" s="79"/>
      <c r="BB175" s="79"/>
      <c r="BC175" s="79"/>
      <c r="BD175" s="79"/>
      <c r="BE175" s="79"/>
      <c r="BF175" s="79"/>
      <c r="BG175" s="79"/>
      <c r="BH175" s="79"/>
      <c r="BI175" s="79"/>
      <c r="BJ175" s="79"/>
      <c r="BK175" s="79"/>
      <c r="BL175" s="79"/>
      <c r="BM175" s="79"/>
      <c r="BN175" s="79"/>
      <c r="BO175" s="79"/>
      <c r="BP175" s="79"/>
      <c r="BQ175" s="79"/>
      <c r="BR175" s="79"/>
      <c r="BS175" s="79"/>
      <c r="BT175" s="79"/>
      <c r="BU175" s="79"/>
      <c r="BV175" s="79"/>
      <c r="BW175" s="79"/>
      <c r="BX175" s="79"/>
      <c r="BY175" s="79"/>
      <c r="BZ175" s="79"/>
      <c r="CA175" s="79"/>
      <c r="CB175" s="79"/>
      <c r="CC175" s="79"/>
      <c r="CD175" s="79"/>
      <c r="CE175" s="79"/>
      <c r="CF175" s="79"/>
      <c r="CG175" s="79"/>
      <c r="CH175" s="79"/>
      <c r="CI175" s="79"/>
      <c r="CJ175" s="79"/>
      <c r="CK175" s="79"/>
      <c r="CL175" s="79"/>
      <c r="CM175" s="79"/>
      <c r="CN175" s="79"/>
      <c r="CO175" s="79"/>
      <c r="CP175" s="79"/>
      <c r="CQ175" s="79"/>
      <c r="CR175" s="79"/>
      <c r="CS175" s="79"/>
      <c r="CT175" s="79"/>
      <c r="CU175" s="79"/>
      <c r="CV175" s="79"/>
      <c r="CW175" s="79"/>
      <c r="CX175" s="79"/>
      <c r="CY175" s="79"/>
      <c r="CZ175" s="79"/>
      <c r="DA175" s="79"/>
      <c r="DB175" s="79"/>
      <c r="DC175" s="79"/>
      <c r="DD175" s="79"/>
      <c r="DE175" s="79"/>
      <c r="DF175" s="79"/>
    </row>
    <row r="176" spans="2:110" s="74" customFormat="1" ht="18.75">
      <c r="B176" s="484">
        <v>14.04</v>
      </c>
      <c r="C176" s="139" t="s">
        <v>263</v>
      </c>
      <c r="D176" s="141">
        <v>100</v>
      </c>
      <c r="E176" s="142" t="s">
        <v>143</v>
      </c>
      <c r="F176" s="437"/>
      <c r="G176" s="433">
        <f t="shared" si="0"/>
        <v>0</v>
      </c>
      <c r="H176" s="434"/>
      <c r="I176" s="78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U176" s="79"/>
      <c r="AV176" s="79"/>
      <c r="AW176" s="79"/>
      <c r="AX176" s="79"/>
      <c r="AY176" s="79"/>
      <c r="AZ176" s="79"/>
      <c r="BA176" s="79"/>
      <c r="BB176" s="79"/>
      <c r="BC176" s="79"/>
      <c r="BD176" s="79"/>
      <c r="BE176" s="79"/>
      <c r="BF176" s="79"/>
      <c r="BG176" s="79"/>
      <c r="BH176" s="79"/>
      <c r="BI176" s="79"/>
      <c r="BJ176" s="79"/>
      <c r="BK176" s="79"/>
      <c r="BL176" s="79"/>
      <c r="BM176" s="79"/>
      <c r="BN176" s="79"/>
      <c r="BO176" s="79"/>
      <c r="BP176" s="79"/>
      <c r="BQ176" s="79"/>
      <c r="BR176" s="79"/>
      <c r="BS176" s="79"/>
      <c r="BT176" s="79"/>
      <c r="BU176" s="79"/>
      <c r="BV176" s="79"/>
      <c r="BW176" s="79"/>
      <c r="BX176" s="79"/>
      <c r="BY176" s="79"/>
      <c r="BZ176" s="79"/>
      <c r="CA176" s="79"/>
      <c r="CB176" s="79"/>
      <c r="CC176" s="79"/>
      <c r="CD176" s="79"/>
      <c r="CE176" s="79"/>
      <c r="CF176" s="79"/>
      <c r="CG176" s="79"/>
      <c r="CH176" s="79"/>
      <c r="CI176" s="79"/>
      <c r="CJ176" s="79"/>
      <c r="CK176" s="79"/>
      <c r="CL176" s="79"/>
      <c r="CM176" s="79"/>
      <c r="CN176" s="79"/>
      <c r="CO176" s="79"/>
      <c r="CP176" s="79"/>
      <c r="CQ176" s="79"/>
      <c r="CR176" s="79"/>
      <c r="CS176" s="79"/>
      <c r="CT176" s="79"/>
      <c r="CU176" s="79"/>
      <c r="CV176" s="79"/>
      <c r="CW176" s="79"/>
      <c r="CX176" s="79"/>
      <c r="CY176" s="79"/>
      <c r="CZ176" s="79"/>
      <c r="DA176" s="79"/>
      <c r="DB176" s="79"/>
      <c r="DC176" s="79"/>
      <c r="DD176" s="79"/>
      <c r="DE176" s="79"/>
      <c r="DF176" s="79"/>
    </row>
    <row r="177" spans="2:110" s="74" customFormat="1" ht="18.75">
      <c r="B177" s="484">
        <v>14.049999999999999</v>
      </c>
      <c r="C177" s="139" t="s">
        <v>264</v>
      </c>
      <c r="D177" s="141">
        <v>100</v>
      </c>
      <c r="E177" s="142" t="s">
        <v>143</v>
      </c>
      <c r="F177" s="437"/>
      <c r="G177" s="433">
        <f t="shared" si="0"/>
        <v>0</v>
      </c>
      <c r="H177" s="434"/>
      <c r="I177" s="78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  <c r="AH177" s="79"/>
      <c r="AI177" s="79"/>
      <c r="AJ177" s="79"/>
      <c r="AK177" s="79"/>
      <c r="AL177" s="79"/>
      <c r="AM177" s="79"/>
      <c r="AN177" s="79"/>
      <c r="AO177" s="79"/>
      <c r="AP177" s="79"/>
      <c r="AQ177" s="79"/>
      <c r="AR177" s="79"/>
      <c r="AS177" s="79"/>
      <c r="AT177" s="79"/>
      <c r="AU177" s="79"/>
      <c r="AV177" s="79"/>
      <c r="AW177" s="79"/>
      <c r="AX177" s="79"/>
      <c r="AY177" s="79"/>
      <c r="AZ177" s="79"/>
      <c r="BA177" s="79"/>
      <c r="BB177" s="79"/>
      <c r="BC177" s="79"/>
      <c r="BD177" s="79"/>
      <c r="BE177" s="79"/>
      <c r="BF177" s="79"/>
      <c r="BG177" s="79"/>
      <c r="BH177" s="79"/>
      <c r="BI177" s="79"/>
      <c r="BJ177" s="79"/>
      <c r="BK177" s="79"/>
      <c r="BL177" s="79"/>
      <c r="BM177" s="79"/>
      <c r="BN177" s="79"/>
      <c r="BO177" s="79"/>
      <c r="BP177" s="79"/>
      <c r="BQ177" s="79"/>
      <c r="BR177" s="79"/>
      <c r="BS177" s="79"/>
      <c r="BT177" s="79"/>
      <c r="BU177" s="79"/>
      <c r="BV177" s="79"/>
      <c r="BW177" s="79"/>
      <c r="BX177" s="79"/>
      <c r="BY177" s="79"/>
      <c r="BZ177" s="79"/>
      <c r="CA177" s="79"/>
      <c r="CB177" s="79"/>
      <c r="CC177" s="79"/>
      <c r="CD177" s="79"/>
      <c r="CE177" s="79"/>
      <c r="CF177" s="79"/>
      <c r="CG177" s="79"/>
      <c r="CH177" s="79"/>
      <c r="CI177" s="79"/>
      <c r="CJ177" s="79"/>
      <c r="CK177" s="79"/>
      <c r="CL177" s="79"/>
      <c r="CM177" s="79"/>
      <c r="CN177" s="79"/>
      <c r="CO177" s="79"/>
      <c r="CP177" s="79"/>
      <c r="CQ177" s="79"/>
      <c r="CR177" s="79"/>
      <c r="CS177" s="79"/>
      <c r="CT177" s="79"/>
      <c r="CU177" s="79"/>
      <c r="CV177" s="79"/>
      <c r="CW177" s="79"/>
      <c r="CX177" s="79"/>
      <c r="CY177" s="79"/>
      <c r="CZ177" s="79"/>
      <c r="DA177" s="79"/>
      <c r="DB177" s="79"/>
      <c r="DC177" s="79"/>
      <c r="DD177" s="79"/>
      <c r="DE177" s="79"/>
      <c r="DF177" s="79"/>
    </row>
    <row r="178" spans="2:110" s="74" customFormat="1" ht="18.75">
      <c r="B178" s="484">
        <v>14.059999999999999</v>
      </c>
      <c r="C178" s="139" t="s">
        <v>265</v>
      </c>
      <c r="D178" s="141">
        <v>100</v>
      </c>
      <c r="E178" s="142" t="s">
        <v>143</v>
      </c>
      <c r="F178" s="437"/>
      <c r="G178" s="433">
        <f t="shared" si="0"/>
        <v>0</v>
      </c>
      <c r="H178" s="434"/>
      <c r="I178" s="78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U178" s="79"/>
      <c r="AV178" s="79"/>
      <c r="AW178" s="79"/>
      <c r="AX178" s="79"/>
      <c r="AY178" s="79"/>
      <c r="AZ178" s="79"/>
      <c r="BA178" s="79"/>
      <c r="BB178" s="79"/>
      <c r="BC178" s="79"/>
      <c r="BD178" s="79"/>
      <c r="BE178" s="79"/>
      <c r="BF178" s="79"/>
      <c r="BG178" s="79"/>
      <c r="BH178" s="79"/>
      <c r="BI178" s="79"/>
      <c r="BJ178" s="79"/>
      <c r="BK178" s="79"/>
      <c r="BL178" s="79"/>
      <c r="BM178" s="79"/>
      <c r="BN178" s="79"/>
      <c r="BO178" s="79"/>
      <c r="BP178" s="79"/>
      <c r="BQ178" s="79"/>
      <c r="BR178" s="79"/>
      <c r="BS178" s="79"/>
      <c r="BT178" s="79"/>
      <c r="BU178" s="79"/>
      <c r="BV178" s="79"/>
      <c r="BW178" s="79"/>
      <c r="BX178" s="79"/>
      <c r="BY178" s="79"/>
      <c r="BZ178" s="79"/>
      <c r="CA178" s="79"/>
      <c r="CB178" s="79"/>
      <c r="CC178" s="79"/>
      <c r="CD178" s="79"/>
      <c r="CE178" s="79"/>
      <c r="CF178" s="79"/>
      <c r="CG178" s="79"/>
      <c r="CH178" s="79"/>
      <c r="CI178" s="79"/>
      <c r="CJ178" s="79"/>
      <c r="CK178" s="79"/>
      <c r="CL178" s="79"/>
      <c r="CM178" s="79"/>
      <c r="CN178" s="79"/>
      <c r="CO178" s="79"/>
      <c r="CP178" s="79"/>
      <c r="CQ178" s="79"/>
      <c r="CR178" s="79"/>
      <c r="CS178" s="79"/>
      <c r="CT178" s="79"/>
      <c r="CU178" s="79"/>
      <c r="CV178" s="79"/>
      <c r="CW178" s="79"/>
      <c r="CX178" s="79"/>
      <c r="CY178" s="79"/>
      <c r="CZ178" s="79"/>
      <c r="DA178" s="79"/>
      <c r="DB178" s="79"/>
      <c r="DC178" s="79"/>
      <c r="DD178" s="79"/>
      <c r="DE178" s="79"/>
      <c r="DF178" s="79"/>
    </row>
    <row r="179" spans="2:110" s="74" customFormat="1" ht="18.75">
      <c r="B179" s="484">
        <v>14.069999999999999</v>
      </c>
      <c r="C179" s="139" t="s">
        <v>266</v>
      </c>
      <c r="D179" s="141">
        <v>10</v>
      </c>
      <c r="E179" s="142" t="s">
        <v>143</v>
      </c>
      <c r="F179" s="437"/>
      <c r="G179" s="433">
        <f t="shared" si="0"/>
        <v>0</v>
      </c>
      <c r="H179" s="434"/>
      <c r="I179" s="78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79"/>
      <c r="AL179" s="79"/>
      <c r="AM179" s="79"/>
      <c r="AN179" s="79"/>
      <c r="AO179" s="79"/>
      <c r="AP179" s="79"/>
      <c r="AQ179" s="79"/>
      <c r="AR179" s="79"/>
      <c r="AS179" s="79"/>
      <c r="AT179" s="79"/>
      <c r="AU179" s="79"/>
      <c r="AV179" s="79"/>
      <c r="AW179" s="79"/>
      <c r="AX179" s="79"/>
      <c r="AY179" s="79"/>
      <c r="AZ179" s="79"/>
      <c r="BA179" s="79"/>
      <c r="BB179" s="79"/>
      <c r="BC179" s="79"/>
      <c r="BD179" s="79"/>
      <c r="BE179" s="79"/>
      <c r="BF179" s="79"/>
      <c r="BG179" s="79"/>
      <c r="BH179" s="79"/>
      <c r="BI179" s="79"/>
      <c r="BJ179" s="79"/>
      <c r="BK179" s="79"/>
      <c r="BL179" s="79"/>
      <c r="BM179" s="79"/>
      <c r="BN179" s="79"/>
      <c r="BO179" s="79"/>
      <c r="BP179" s="79"/>
      <c r="BQ179" s="79"/>
      <c r="BR179" s="79"/>
      <c r="BS179" s="79"/>
      <c r="BT179" s="79"/>
      <c r="BU179" s="79"/>
      <c r="BV179" s="79"/>
      <c r="BW179" s="79"/>
      <c r="BX179" s="79"/>
      <c r="BY179" s="79"/>
      <c r="BZ179" s="79"/>
      <c r="CA179" s="79"/>
      <c r="CB179" s="79"/>
      <c r="CC179" s="79"/>
      <c r="CD179" s="79"/>
      <c r="CE179" s="79"/>
      <c r="CF179" s="79"/>
      <c r="CG179" s="79"/>
      <c r="CH179" s="79"/>
      <c r="CI179" s="79"/>
      <c r="CJ179" s="79"/>
      <c r="CK179" s="79"/>
      <c r="CL179" s="79"/>
      <c r="CM179" s="79"/>
      <c r="CN179" s="79"/>
      <c r="CO179" s="79"/>
      <c r="CP179" s="79"/>
      <c r="CQ179" s="79"/>
      <c r="CR179" s="79"/>
      <c r="CS179" s="79"/>
      <c r="CT179" s="79"/>
      <c r="CU179" s="79"/>
      <c r="CV179" s="79"/>
      <c r="CW179" s="79"/>
      <c r="CX179" s="79"/>
      <c r="CY179" s="79"/>
      <c r="CZ179" s="79"/>
      <c r="DA179" s="79"/>
      <c r="DB179" s="79"/>
      <c r="DC179" s="79"/>
      <c r="DD179" s="79"/>
      <c r="DE179" s="79"/>
      <c r="DF179" s="79"/>
    </row>
    <row r="180" spans="2:110" s="74" customFormat="1" ht="18.75">
      <c r="B180" s="484">
        <v>14.079999999999998</v>
      </c>
      <c r="C180" s="139" t="s">
        <v>267</v>
      </c>
      <c r="D180" s="141">
        <v>3</v>
      </c>
      <c r="E180" s="142" t="s">
        <v>143</v>
      </c>
      <c r="F180" s="437"/>
      <c r="G180" s="433">
        <f t="shared" si="0"/>
        <v>0</v>
      </c>
      <c r="H180" s="434"/>
      <c r="I180" s="78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79"/>
      <c r="AL180" s="79"/>
      <c r="AM180" s="79"/>
      <c r="AN180" s="79"/>
      <c r="AO180" s="79"/>
      <c r="AP180" s="79"/>
      <c r="AQ180" s="79"/>
      <c r="AR180" s="79"/>
      <c r="AS180" s="79"/>
      <c r="AT180" s="79"/>
      <c r="AU180" s="79"/>
      <c r="AV180" s="79"/>
      <c r="AW180" s="79"/>
      <c r="AX180" s="79"/>
      <c r="AY180" s="79"/>
      <c r="AZ180" s="79"/>
      <c r="BA180" s="79"/>
      <c r="BB180" s="79"/>
      <c r="BC180" s="79"/>
      <c r="BD180" s="79"/>
      <c r="BE180" s="79"/>
      <c r="BF180" s="79"/>
      <c r="BG180" s="79"/>
      <c r="BH180" s="79"/>
      <c r="BI180" s="79"/>
      <c r="BJ180" s="79"/>
      <c r="BK180" s="79"/>
      <c r="BL180" s="79"/>
      <c r="BM180" s="79"/>
      <c r="BN180" s="79"/>
      <c r="BO180" s="79"/>
      <c r="BP180" s="79"/>
      <c r="BQ180" s="79"/>
      <c r="BR180" s="79"/>
      <c r="BS180" s="79"/>
      <c r="BT180" s="79"/>
      <c r="BU180" s="79"/>
      <c r="BV180" s="79"/>
      <c r="BW180" s="79"/>
      <c r="BX180" s="79"/>
      <c r="BY180" s="79"/>
      <c r="BZ180" s="79"/>
      <c r="CA180" s="79"/>
      <c r="CB180" s="79"/>
      <c r="CC180" s="79"/>
      <c r="CD180" s="79"/>
      <c r="CE180" s="79"/>
      <c r="CF180" s="79"/>
      <c r="CG180" s="79"/>
      <c r="CH180" s="79"/>
      <c r="CI180" s="79"/>
      <c r="CJ180" s="79"/>
      <c r="CK180" s="79"/>
      <c r="CL180" s="79"/>
      <c r="CM180" s="79"/>
      <c r="CN180" s="79"/>
      <c r="CO180" s="79"/>
      <c r="CP180" s="79"/>
      <c r="CQ180" s="79"/>
      <c r="CR180" s="79"/>
      <c r="CS180" s="79"/>
      <c r="CT180" s="79"/>
      <c r="CU180" s="79"/>
      <c r="CV180" s="79"/>
      <c r="CW180" s="79"/>
      <c r="CX180" s="79"/>
      <c r="CY180" s="79"/>
      <c r="CZ180" s="79"/>
      <c r="DA180" s="79"/>
      <c r="DB180" s="79"/>
      <c r="DC180" s="79"/>
      <c r="DD180" s="79"/>
      <c r="DE180" s="79"/>
      <c r="DF180" s="79"/>
    </row>
    <row r="181" spans="2:110" s="74" customFormat="1" ht="18.75">
      <c r="B181" s="484">
        <v>14.089999999999998</v>
      </c>
      <c r="C181" s="139" t="s">
        <v>268</v>
      </c>
      <c r="D181" s="141">
        <v>7</v>
      </c>
      <c r="E181" s="142" t="s">
        <v>269</v>
      </c>
      <c r="F181" s="437"/>
      <c r="G181" s="433">
        <f t="shared" si="0"/>
        <v>0</v>
      </c>
      <c r="H181" s="434"/>
      <c r="I181" s="78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U181" s="79"/>
      <c r="AV181" s="79"/>
      <c r="AW181" s="79"/>
      <c r="AX181" s="79"/>
      <c r="AY181" s="79"/>
      <c r="AZ181" s="79"/>
      <c r="BA181" s="79"/>
      <c r="BB181" s="79"/>
      <c r="BC181" s="79"/>
      <c r="BD181" s="79"/>
      <c r="BE181" s="79"/>
      <c r="BF181" s="79"/>
      <c r="BG181" s="79"/>
      <c r="BH181" s="79"/>
      <c r="BI181" s="79"/>
      <c r="BJ181" s="79"/>
      <c r="BK181" s="79"/>
      <c r="BL181" s="79"/>
      <c r="BM181" s="79"/>
      <c r="BN181" s="79"/>
      <c r="BO181" s="79"/>
      <c r="BP181" s="79"/>
      <c r="BQ181" s="79"/>
      <c r="BR181" s="79"/>
      <c r="BS181" s="79"/>
      <c r="BT181" s="79"/>
      <c r="BU181" s="79"/>
      <c r="BV181" s="79"/>
      <c r="BW181" s="79"/>
      <c r="BX181" s="79"/>
      <c r="BY181" s="79"/>
      <c r="BZ181" s="79"/>
      <c r="CA181" s="79"/>
      <c r="CB181" s="79"/>
      <c r="CC181" s="79"/>
      <c r="CD181" s="79"/>
      <c r="CE181" s="79"/>
      <c r="CF181" s="79"/>
      <c r="CG181" s="79"/>
      <c r="CH181" s="79"/>
      <c r="CI181" s="79"/>
      <c r="CJ181" s="79"/>
      <c r="CK181" s="79"/>
      <c r="CL181" s="79"/>
      <c r="CM181" s="79"/>
      <c r="CN181" s="79"/>
      <c r="CO181" s="79"/>
      <c r="CP181" s="79"/>
      <c r="CQ181" s="79"/>
      <c r="CR181" s="79"/>
      <c r="CS181" s="79"/>
      <c r="CT181" s="79"/>
      <c r="CU181" s="79"/>
      <c r="CV181" s="79"/>
      <c r="CW181" s="79"/>
      <c r="CX181" s="79"/>
      <c r="CY181" s="79"/>
      <c r="CZ181" s="79"/>
      <c r="DA181" s="79"/>
      <c r="DB181" s="79"/>
      <c r="DC181" s="79"/>
      <c r="DD181" s="79"/>
      <c r="DE181" s="79"/>
      <c r="DF181" s="79"/>
    </row>
    <row r="182" spans="2:110" s="74" customFormat="1" ht="18.75">
      <c r="B182" s="484">
        <v>14.099999999999998</v>
      </c>
      <c r="C182" s="139" t="s">
        <v>270</v>
      </c>
      <c r="D182" s="141">
        <v>12</v>
      </c>
      <c r="E182" s="142" t="s">
        <v>143</v>
      </c>
      <c r="F182" s="437"/>
      <c r="G182" s="433">
        <f t="shared" si="0"/>
        <v>0</v>
      </c>
      <c r="H182" s="434"/>
      <c r="I182" s="78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  <c r="AW182" s="79"/>
      <c r="AX182" s="79"/>
      <c r="AY182" s="79"/>
      <c r="AZ182" s="79"/>
      <c r="BA182" s="79"/>
      <c r="BB182" s="79"/>
      <c r="BC182" s="79"/>
      <c r="BD182" s="79"/>
      <c r="BE182" s="79"/>
      <c r="BF182" s="79"/>
      <c r="BG182" s="79"/>
      <c r="BH182" s="79"/>
      <c r="BI182" s="79"/>
      <c r="BJ182" s="79"/>
      <c r="BK182" s="79"/>
      <c r="BL182" s="79"/>
      <c r="BM182" s="79"/>
      <c r="BN182" s="79"/>
      <c r="BO182" s="79"/>
      <c r="BP182" s="79"/>
      <c r="BQ182" s="79"/>
      <c r="BR182" s="79"/>
      <c r="BS182" s="79"/>
      <c r="BT182" s="79"/>
      <c r="BU182" s="79"/>
      <c r="BV182" s="79"/>
      <c r="BW182" s="79"/>
      <c r="BX182" s="79"/>
      <c r="BY182" s="79"/>
      <c r="BZ182" s="79"/>
      <c r="CA182" s="79"/>
      <c r="CB182" s="79"/>
      <c r="CC182" s="79"/>
      <c r="CD182" s="79"/>
      <c r="CE182" s="79"/>
      <c r="CF182" s="79"/>
      <c r="CG182" s="79"/>
      <c r="CH182" s="79"/>
      <c r="CI182" s="79"/>
      <c r="CJ182" s="79"/>
      <c r="CK182" s="79"/>
      <c r="CL182" s="79"/>
      <c r="CM182" s="79"/>
      <c r="CN182" s="79"/>
      <c r="CO182" s="79"/>
      <c r="CP182" s="79"/>
      <c r="CQ182" s="79"/>
      <c r="CR182" s="79"/>
      <c r="CS182" s="79"/>
      <c r="CT182" s="79"/>
      <c r="CU182" s="79"/>
      <c r="CV182" s="79"/>
      <c r="CW182" s="79"/>
      <c r="CX182" s="79"/>
      <c r="CY182" s="79"/>
      <c r="CZ182" s="79"/>
      <c r="DA182" s="79"/>
      <c r="DB182" s="79"/>
      <c r="DC182" s="79"/>
      <c r="DD182" s="79"/>
      <c r="DE182" s="79"/>
      <c r="DF182" s="79"/>
    </row>
    <row r="183" spans="2:110" s="74" customFormat="1" ht="18.75">
      <c r="B183" s="484">
        <v>14.109999999999998</v>
      </c>
      <c r="C183" s="139" t="s">
        <v>271</v>
      </c>
      <c r="D183" s="141">
        <v>2</v>
      </c>
      <c r="E183" s="142" t="s">
        <v>143</v>
      </c>
      <c r="F183" s="437"/>
      <c r="G183" s="433">
        <f t="shared" si="0"/>
        <v>0</v>
      </c>
      <c r="H183" s="434"/>
      <c r="I183" s="78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  <c r="BG183" s="79"/>
      <c r="BH183" s="79"/>
      <c r="BI183" s="79"/>
      <c r="BJ183" s="79"/>
      <c r="BK183" s="79"/>
      <c r="BL183" s="79"/>
      <c r="BM183" s="79"/>
      <c r="BN183" s="79"/>
      <c r="BO183" s="79"/>
      <c r="BP183" s="79"/>
      <c r="BQ183" s="79"/>
      <c r="BR183" s="79"/>
      <c r="BS183" s="79"/>
      <c r="BT183" s="79"/>
      <c r="BU183" s="79"/>
      <c r="BV183" s="79"/>
      <c r="BW183" s="79"/>
      <c r="BX183" s="79"/>
      <c r="BY183" s="79"/>
      <c r="BZ183" s="79"/>
      <c r="CA183" s="79"/>
      <c r="CB183" s="79"/>
      <c r="CC183" s="79"/>
      <c r="CD183" s="79"/>
      <c r="CE183" s="79"/>
      <c r="CF183" s="79"/>
      <c r="CG183" s="79"/>
      <c r="CH183" s="79"/>
      <c r="CI183" s="79"/>
      <c r="CJ183" s="79"/>
      <c r="CK183" s="79"/>
      <c r="CL183" s="79"/>
      <c r="CM183" s="79"/>
      <c r="CN183" s="79"/>
      <c r="CO183" s="79"/>
      <c r="CP183" s="79"/>
      <c r="CQ183" s="79"/>
      <c r="CR183" s="79"/>
      <c r="CS183" s="79"/>
      <c r="CT183" s="79"/>
      <c r="CU183" s="79"/>
      <c r="CV183" s="79"/>
      <c r="CW183" s="79"/>
      <c r="CX183" s="79"/>
      <c r="CY183" s="79"/>
      <c r="CZ183" s="79"/>
      <c r="DA183" s="79"/>
      <c r="DB183" s="79"/>
      <c r="DC183" s="79"/>
      <c r="DD183" s="79"/>
      <c r="DE183" s="79"/>
      <c r="DF183" s="79"/>
    </row>
    <row r="184" spans="2:110" s="74" customFormat="1" ht="18.75">
      <c r="B184" s="484">
        <v>14.119999999999997</v>
      </c>
      <c r="C184" s="139" t="s">
        <v>272</v>
      </c>
      <c r="D184" s="141">
        <v>1</v>
      </c>
      <c r="E184" s="142" t="s">
        <v>199</v>
      </c>
      <c r="F184" s="437"/>
      <c r="G184" s="433">
        <f t="shared" si="0"/>
        <v>0</v>
      </c>
      <c r="H184" s="434"/>
      <c r="I184" s="78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  <c r="AR184" s="79"/>
      <c r="AS184" s="79"/>
      <c r="AT184" s="79"/>
      <c r="AU184" s="79"/>
      <c r="AV184" s="79"/>
      <c r="AW184" s="79"/>
      <c r="AX184" s="79"/>
      <c r="AY184" s="79"/>
      <c r="AZ184" s="79"/>
      <c r="BA184" s="79"/>
      <c r="BB184" s="79"/>
      <c r="BC184" s="79"/>
      <c r="BD184" s="79"/>
      <c r="BE184" s="79"/>
      <c r="BF184" s="79"/>
      <c r="BG184" s="79"/>
      <c r="BH184" s="79"/>
      <c r="BI184" s="79"/>
      <c r="BJ184" s="79"/>
      <c r="BK184" s="79"/>
      <c r="BL184" s="79"/>
      <c r="BM184" s="79"/>
      <c r="BN184" s="79"/>
      <c r="BO184" s="79"/>
      <c r="BP184" s="79"/>
      <c r="BQ184" s="79"/>
      <c r="BR184" s="79"/>
      <c r="BS184" s="79"/>
      <c r="BT184" s="79"/>
      <c r="BU184" s="79"/>
      <c r="BV184" s="79"/>
      <c r="BW184" s="79"/>
      <c r="BX184" s="79"/>
      <c r="BY184" s="79"/>
      <c r="BZ184" s="79"/>
      <c r="CA184" s="79"/>
      <c r="CB184" s="79"/>
      <c r="CC184" s="79"/>
      <c r="CD184" s="79"/>
      <c r="CE184" s="79"/>
      <c r="CF184" s="79"/>
      <c r="CG184" s="79"/>
      <c r="CH184" s="79"/>
      <c r="CI184" s="79"/>
      <c r="CJ184" s="79"/>
      <c r="CK184" s="79"/>
      <c r="CL184" s="79"/>
      <c r="CM184" s="79"/>
      <c r="CN184" s="79"/>
      <c r="CO184" s="79"/>
      <c r="CP184" s="79"/>
      <c r="CQ184" s="79"/>
      <c r="CR184" s="79"/>
      <c r="CS184" s="79"/>
      <c r="CT184" s="79"/>
      <c r="CU184" s="79"/>
      <c r="CV184" s="79"/>
      <c r="CW184" s="79"/>
      <c r="CX184" s="79"/>
      <c r="CY184" s="79"/>
      <c r="CZ184" s="79"/>
      <c r="DA184" s="79"/>
      <c r="DB184" s="79"/>
      <c r="DC184" s="79"/>
      <c r="DD184" s="79"/>
      <c r="DE184" s="79"/>
      <c r="DF184" s="79"/>
    </row>
    <row r="185" spans="2:110" s="74" customFormat="1" ht="18.75">
      <c r="B185" s="484">
        <v>14.129999999999997</v>
      </c>
      <c r="C185" s="139" t="s">
        <v>198</v>
      </c>
      <c r="D185" s="141">
        <v>1</v>
      </c>
      <c r="E185" s="142" t="s">
        <v>199</v>
      </c>
      <c r="F185" s="437"/>
      <c r="G185" s="433">
        <f t="shared" si="0"/>
        <v>0</v>
      </c>
      <c r="H185" s="434"/>
      <c r="I185" s="78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U185" s="79"/>
      <c r="AV185" s="79"/>
      <c r="AW185" s="79"/>
      <c r="AX185" s="79"/>
      <c r="AY185" s="79"/>
      <c r="AZ185" s="79"/>
      <c r="BA185" s="79"/>
      <c r="BB185" s="79"/>
      <c r="BC185" s="79"/>
      <c r="BD185" s="79"/>
      <c r="BE185" s="79"/>
      <c r="BF185" s="79"/>
      <c r="BG185" s="79"/>
      <c r="BH185" s="79"/>
      <c r="BI185" s="79"/>
      <c r="BJ185" s="79"/>
      <c r="BK185" s="79"/>
      <c r="BL185" s="79"/>
      <c r="BM185" s="79"/>
      <c r="BN185" s="79"/>
      <c r="BO185" s="79"/>
      <c r="BP185" s="79"/>
      <c r="BQ185" s="79"/>
      <c r="BR185" s="79"/>
      <c r="BS185" s="79"/>
      <c r="BT185" s="79"/>
      <c r="BU185" s="79"/>
      <c r="BV185" s="79"/>
      <c r="BW185" s="79"/>
      <c r="BX185" s="79"/>
      <c r="BY185" s="79"/>
      <c r="BZ185" s="79"/>
      <c r="CA185" s="79"/>
      <c r="CB185" s="79"/>
      <c r="CC185" s="79"/>
      <c r="CD185" s="79"/>
      <c r="CE185" s="79"/>
      <c r="CF185" s="79"/>
      <c r="CG185" s="79"/>
      <c r="CH185" s="79"/>
      <c r="CI185" s="79"/>
      <c r="CJ185" s="79"/>
      <c r="CK185" s="79"/>
      <c r="CL185" s="79"/>
      <c r="CM185" s="79"/>
      <c r="CN185" s="79"/>
      <c r="CO185" s="79"/>
      <c r="CP185" s="79"/>
      <c r="CQ185" s="79"/>
      <c r="CR185" s="79"/>
      <c r="CS185" s="79"/>
      <c r="CT185" s="79"/>
      <c r="CU185" s="79"/>
      <c r="CV185" s="79"/>
      <c r="CW185" s="79"/>
      <c r="CX185" s="79"/>
      <c r="CY185" s="79"/>
      <c r="CZ185" s="79"/>
      <c r="DA185" s="79"/>
      <c r="DB185" s="79"/>
      <c r="DC185" s="79"/>
      <c r="DD185" s="79"/>
      <c r="DE185" s="79"/>
      <c r="DF185" s="79"/>
    </row>
    <row r="186" spans="2:110" s="74" customFormat="1" ht="18.75">
      <c r="B186" s="484"/>
      <c r="C186" s="139"/>
      <c r="D186" s="141"/>
      <c r="E186" s="142"/>
      <c r="F186" s="437"/>
      <c r="G186" s="433">
        <f t="shared" si="0"/>
        <v>0</v>
      </c>
      <c r="H186" s="434">
        <f>SUM(G173:G185)</f>
        <v>0</v>
      </c>
      <c r="I186" s="78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  <c r="AW186" s="79"/>
      <c r="AX186" s="79"/>
      <c r="AY186" s="79"/>
      <c r="AZ186" s="79"/>
      <c r="BA186" s="79"/>
      <c r="BB186" s="79"/>
      <c r="BC186" s="79"/>
      <c r="BD186" s="79"/>
      <c r="BE186" s="79"/>
      <c r="BF186" s="79"/>
      <c r="BG186" s="79"/>
      <c r="BH186" s="79"/>
      <c r="BI186" s="79"/>
      <c r="BJ186" s="79"/>
      <c r="BK186" s="79"/>
      <c r="BL186" s="79"/>
      <c r="BM186" s="79"/>
      <c r="BN186" s="79"/>
      <c r="BO186" s="79"/>
      <c r="BP186" s="79"/>
      <c r="BQ186" s="79"/>
      <c r="BR186" s="79"/>
      <c r="BS186" s="79"/>
      <c r="BT186" s="79"/>
      <c r="BU186" s="79"/>
      <c r="BV186" s="79"/>
      <c r="BW186" s="79"/>
      <c r="BX186" s="79"/>
      <c r="BY186" s="79"/>
      <c r="BZ186" s="79"/>
      <c r="CA186" s="79"/>
      <c r="CB186" s="79"/>
      <c r="CC186" s="79"/>
      <c r="CD186" s="79"/>
      <c r="CE186" s="79"/>
      <c r="CF186" s="79"/>
      <c r="CG186" s="79"/>
      <c r="CH186" s="79"/>
      <c r="CI186" s="79"/>
      <c r="CJ186" s="79"/>
      <c r="CK186" s="79"/>
      <c r="CL186" s="79"/>
      <c r="CM186" s="79"/>
      <c r="CN186" s="79"/>
      <c r="CO186" s="79"/>
      <c r="CP186" s="79"/>
      <c r="CQ186" s="79"/>
      <c r="CR186" s="79"/>
      <c r="CS186" s="79"/>
      <c r="CT186" s="79"/>
      <c r="CU186" s="79"/>
      <c r="CV186" s="79"/>
      <c r="CW186" s="79"/>
      <c r="CX186" s="79"/>
      <c r="CY186" s="79"/>
      <c r="CZ186" s="79"/>
      <c r="DA186" s="79"/>
      <c r="DB186" s="79"/>
      <c r="DC186" s="79"/>
      <c r="DD186" s="79"/>
      <c r="DE186" s="79"/>
      <c r="DF186" s="79"/>
    </row>
    <row r="187" spans="2:110" s="74" customFormat="1" ht="18.75">
      <c r="B187" s="485">
        <v>15</v>
      </c>
      <c r="C187" s="138" t="s">
        <v>273</v>
      </c>
      <c r="D187" s="141"/>
      <c r="E187" s="142"/>
      <c r="F187" s="437"/>
      <c r="G187" s="433">
        <f t="shared" si="0"/>
        <v>0</v>
      </c>
      <c r="H187" s="434"/>
      <c r="I187" s="78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  <c r="AD187" s="79"/>
      <c r="AE187" s="79"/>
      <c r="AF187" s="79"/>
      <c r="AG187" s="79"/>
      <c r="AH187" s="79"/>
      <c r="AI187" s="79"/>
      <c r="AJ187" s="79"/>
      <c r="AK187" s="79"/>
      <c r="AL187" s="79"/>
      <c r="AM187" s="79"/>
      <c r="AN187" s="79"/>
      <c r="AO187" s="79"/>
      <c r="AP187" s="79"/>
      <c r="AQ187" s="79"/>
      <c r="AR187" s="79"/>
      <c r="AS187" s="79"/>
      <c r="AT187" s="79"/>
      <c r="AU187" s="79"/>
      <c r="AV187" s="79"/>
      <c r="AW187" s="79"/>
      <c r="AX187" s="79"/>
      <c r="AY187" s="79"/>
      <c r="AZ187" s="79"/>
      <c r="BA187" s="79"/>
      <c r="BB187" s="79"/>
      <c r="BC187" s="79"/>
      <c r="BD187" s="79"/>
      <c r="BE187" s="79"/>
      <c r="BF187" s="79"/>
      <c r="BG187" s="79"/>
      <c r="BH187" s="79"/>
      <c r="BI187" s="79"/>
      <c r="BJ187" s="79"/>
      <c r="BK187" s="79"/>
      <c r="BL187" s="79"/>
      <c r="BM187" s="79"/>
      <c r="BN187" s="79"/>
      <c r="BO187" s="79"/>
      <c r="BP187" s="79"/>
      <c r="BQ187" s="79"/>
      <c r="BR187" s="79"/>
      <c r="BS187" s="79"/>
      <c r="BT187" s="79"/>
      <c r="BU187" s="79"/>
      <c r="BV187" s="79"/>
      <c r="BW187" s="79"/>
      <c r="BX187" s="79"/>
      <c r="BY187" s="79"/>
      <c r="BZ187" s="79"/>
      <c r="CA187" s="79"/>
      <c r="CB187" s="79"/>
      <c r="CC187" s="79"/>
      <c r="CD187" s="79"/>
      <c r="CE187" s="79"/>
      <c r="CF187" s="79"/>
      <c r="CG187" s="79"/>
      <c r="CH187" s="79"/>
      <c r="CI187" s="79"/>
      <c r="CJ187" s="79"/>
      <c r="CK187" s="79"/>
      <c r="CL187" s="79"/>
      <c r="CM187" s="79"/>
      <c r="CN187" s="79"/>
      <c r="CO187" s="79"/>
      <c r="CP187" s="79"/>
      <c r="CQ187" s="79"/>
      <c r="CR187" s="79"/>
      <c r="CS187" s="79"/>
      <c r="CT187" s="79"/>
      <c r="CU187" s="79"/>
      <c r="CV187" s="79"/>
      <c r="CW187" s="79"/>
      <c r="CX187" s="79"/>
      <c r="CY187" s="79"/>
      <c r="CZ187" s="79"/>
      <c r="DA187" s="79"/>
      <c r="DB187" s="79"/>
      <c r="DC187" s="79"/>
      <c r="DD187" s="79"/>
      <c r="DE187" s="79"/>
      <c r="DF187" s="79"/>
    </row>
    <row r="188" spans="2:110" s="74" customFormat="1" ht="18.75">
      <c r="B188" s="484">
        <v>15.01</v>
      </c>
      <c r="C188" s="139" t="s">
        <v>274</v>
      </c>
      <c r="D188" s="141">
        <v>150</v>
      </c>
      <c r="E188" s="142" t="s">
        <v>275</v>
      </c>
      <c r="F188" s="437"/>
      <c r="G188" s="433">
        <f t="shared" si="0"/>
        <v>0</v>
      </c>
      <c r="H188" s="434"/>
      <c r="I188" s="78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U188" s="79"/>
      <c r="AV188" s="79"/>
      <c r="AW188" s="79"/>
      <c r="AX188" s="79"/>
      <c r="AY188" s="79"/>
      <c r="AZ188" s="79"/>
      <c r="BA188" s="79"/>
      <c r="BB188" s="79"/>
      <c r="BC188" s="79"/>
      <c r="BD188" s="79"/>
      <c r="BE188" s="79"/>
      <c r="BF188" s="79"/>
      <c r="BG188" s="79"/>
      <c r="BH188" s="79"/>
      <c r="BI188" s="79"/>
      <c r="BJ188" s="79"/>
      <c r="BK188" s="79"/>
      <c r="BL188" s="79"/>
      <c r="BM188" s="79"/>
      <c r="BN188" s="79"/>
      <c r="BO188" s="79"/>
      <c r="BP188" s="79"/>
      <c r="BQ188" s="79"/>
      <c r="BR188" s="79"/>
      <c r="BS188" s="79"/>
      <c r="BT188" s="79"/>
      <c r="BU188" s="79"/>
      <c r="BV188" s="79"/>
      <c r="BW188" s="79"/>
      <c r="BX188" s="79"/>
      <c r="BY188" s="79"/>
      <c r="BZ188" s="79"/>
      <c r="CA188" s="79"/>
      <c r="CB188" s="79"/>
      <c r="CC188" s="79"/>
      <c r="CD188" s="79"/>
      <c r="CE188" s="79"/>
      <c r="CF188" s="79"/>
      <c r="CG188" s="79"/>
      <c r="CH188" s="79"/>
      <c r="CI188" s="79"/>
      <c r="CJ188" s="79"/>
      <c r="CK188" s="79"/>
      <c r="CL188" s="79"/>
      <c r="CM188" s="79"/>
      <c r="CN188" s="79"/>
      <c r="CO188" s="79"/>
      <c r="CP188" s="79"/>
      <c r="CQ188" s="79"/>
      <c r="CR188" s="79"/>
      <c r="CS188" s="79"/>
      <c r="CT188" s="79"/>
      <c r="CU188" s="79"/>
      <c r="CV188" s="79"/>
      <c r="CW188" s="79"/>
      <c r="CX188" s="79"/>
      <c r="CY188" s="79"/>
      <c r="CZ188" s="79"/>
      <c r="DA188" s="79"/>
      <c r="DB188" s="79"/>
      <c r="DC188" s="79"/>
      <c r="DD188" s="79"/>
      <c r="DE188" s="79"/>
      <c r="DF188" s="79"/>
    </row>
    <row r="189" spans="2:110" s="74" customFormat="1" ht="18.75">
      <c r="B189" s="484">
        <v>15.02</v>
      </c>
      <c r="C189" s="139" t="s">
        <v>276</v>
      </c>
      <c r="D189" s="141">
        <v>150</v>
      </c>
      <c r="E189" s="142" t="s">
        <v>275</v>
      </c>
      <c r="F189" s="437"/>
      <c r="G189" s="433">
        <f t="shared" si="0"/>
        <v>0</v>
      </c>
      <c r="H189" s="434"/>
      <c r="I189" s="78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79"/>
      <c r="AL189" s="79"/>
      <c r="AM189" s="79"/>
      <c r="AN189" s="79"/>
      <c r="AO189" s="79"/>
      <c r="AP189" s="79"/>
      <c r="AQ189" s="79"/>
      <c r="AR189" s="79"/>
      <c r="AS189" s="79"/>
      <c r="AT189" s="79"/>
      <c r="AU189" s="79"/>
      <c r="AV189" s="79"/>
      <c r="AW189" s="79"/>
      <c r="AX189" s="79"/>
      <c r="AY189" s="79"/>
      <c r="AZ189" s="79"/>
      <c r="BA189" s="79"/>
      <c r="BB189" s="79"/>
      <c r="BC189" s="79"/>
      <c r="BD189" s="79"/>
      <c r="BE189" s="79"/>
      <c r="BF189" s="79"/>
      <c r="BG189" s="79"/>
      <c r="BH189" s="79"/>
      <c r="BI189" s="79"/>
      <c r="BJ189" s="79"/>
      <c r="BK189" s="79"/>
      <c r="BL189" s="79"/>
      <c r="BM189" s="79"/>
      <c r="BN189" s="79"/>
      <c r="BO189" s="79"/>
      <c r="BP189" s="79"/>
      <c r="BQ189" s="79"/>
      <c r="BR189" s="79"/>
      <c r="BS189" s="79"/>
      <c r="BT189" s="79"/>
      <c r="BU189" s="79"/>
      <c r="BV189" s="79"/>
      <c r="BW189" s="79"/>
      <c r="BX189" s="79"/>
      <c r="BY189" s="79"/>
      <c r="BZ189" s="79"/>
      <c r="CA189" s="79"/>
      <c r="CB189" s="79"/>
      <c r="CC189" s="79"/>
      <c r="CD189" s="79"/>
      <c r="CE189" s="79"/>
      <c r="CF189" s="79"/>
      <c r="CG189" s="79"/>
      <c r="CH189" s="79"/>
      <c r="CI189" s="79"/>
      <c r="CJ189" s="79"/>
      <c r="CK189" s="79"/>
      <c r="CL189" s="79"/>
      <c r="CM189" s="79"/>
      <c r="CN189" s="79"/>
      <c r="CO189" s="79"/>
      <c r="CP189" s="79"/>
      <c r="CQ189" s="79"/>
      <c r="CR189" s="79"/>
      <c r="CS189" s="79"/>
      <c r="CT189" s="79"/>
      <c r="CU189" s="79"/>
      <c r="CV189" s="79"/>
      <c r="CW189" s="79"/>
      <c r="CX189" s="79"/>
      <c r="CY189" s="79"/>
      <c r="CZ189" s="79"/>
      <c r="DA189" s="79"/>
      <c r="DB189" s="79"/>
      <c r="DC189" s="79"/>
      <c r="DD189" s="79"/>
      <c r="DE189" s="79"/>
      <c r="DF189" s="79"/>
    </row>
    <row r="190" spans="2:110" s="74" customFormat="1" ht="18.75">
      <c r="B190" s="484">
        <v>15.03</v>
      </c>
      <c r="C190" s="139" t="s">
        <v>277</v>
      </c>
      <c r="D190" s="141">
        <v>45</v>
      </c>
      <c r="E190" s="142" t="s">
        <v>275</v>
      </c>
      <c r="F190" s="437"/>
      <c r="G190" s="433">
        <f t="shared" si="0"/>
        <v>0</v>
      </c>
      <c r="H190" s="434"/>
      <c r="I190" s="78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U190" s="79"/>
      <c r="AV190" s="79"/>
      <c r="AW190" s="79"/>
      <c r="AX190" s="79"/>
      <c r="AY190" s="79"/>
      <c r="AZ190" s="79"/>
      <c r="BA190" s="79"/>
      <c r="BB190" s="79"/>
      <c r="BC190" s="79"/>
      <c r="BD190" s="79"/>
      <c r="BE190" s="79"/>
      <c r="BF190" s="79"/>
      <c r="BG190" s="79"/>
      <c r="BH190" s="79"/>
      <c r="BI190" s="79"/>
      <c r="BJ190" s="79"/>
      <c r="BK190" s="79"/>
      <c r="BL190" s="79"/>
      <c r="BM190" s="79"/>
      <c r="BN190" s="79"/>
      <c r="BO190" s="79"/>
      <c r="BP190" s="79"/>
      <c r="BQ190" s="79"/>
      <c r="BR190" s="79"/>
      <c r="BS190" s="79"/>
      <c r="BT190" s="79"/>
      <c r="BU190" s="79"/>
      <c r="BV190" s="79"/>
      <c r="BW190" s="79"/>
      <c r="BX190" s="79"/>
      <c r="BY190" s="79"/>
      <c r="BZ190" s="79"/>
      <c r="CA190" s="79"/>
      <c r="CB190" s="79"/>
      <c r="CC190" s="79"/>
      <c r="CD190" s="79"/>
      <c r="CE190" s="79"/>
      <c r="CF190" s="79"/>
      <c r="CG190" s="79"/>
      <c r="CH190" s="79"/>
      <c r="CI190" s="79"/>
      <c r="CJ190" s="79"/>
      <c r="CK190" s="79"/>
      <c r="CL190" s="79"/>
      <c r="CM190" s="79"/>
      <c r="CN190" s="79"/>
      <c r="CO190" s="79"/>
      <c r="CP190" s="79"/>
      <c r="CQ190" s="79"/>
      <c r="CR190" s="79"/>
      <c r="CS190" s="79"/>
      <c r="CT190" s="79"/>
      <c r="CU190" s="79"/>
      <c r="CV190" s="79"/>
      <c r="CW190" s="79"/>
      <c r="CX190" s="79"/>
      <c r="CY190" s="79"/>
      <c r="CZ190" s="79"/>
      <c r="DA190" s="79"/>
      <c r="DB190" s="79"/>
      <c r="DC190" s="79"/>
      <c r="DD190" s="79"/>
      <c r="DE190" s="79"/>
      <c r="DF190" s="79"/>
    </row>
    <row r="191" spans="2:110" s="74" customFormat="1" ht="18.75">
      <c r="B191" s="484">
        <v>15.04</v>
      </c>
      <c r="C191" s="139" t="s">
        <v>278</v>
      </c>
      <c r="D191" s="141">
        <v>65</v>
      </c>
      <c r="E191" s="142" t="s">
        <v>143</v>
      </c>
      <c r="F191" s="437"/>
      <c r="G191" s="433">
        <f t="shared" si="0"/>
        <v>0</v>
      </c>
      <c r="H191" s="434"/>
      <c r="I191" s="78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79"/>
      <c r="AL191" s="79"/>
      <c r="AM191" s="79"/>
      <c r="AN191" s="79"/>
      <c r="AO191" s="79"/>
      <c r="AP191" s="79"/>
      <c r="AQ191" s="79"/>
      <c r="AR191" s="79"/>
      <c r="AS191" s="79"/>
      <c r="AT191" s="79"/>
      <c r="AU191" s="79"/>
      <c r="AV191" s="79"/>
      <c r="AW191" s="79"/>
      <c r="AX191" s="79"/>
      <c r="AY191" s="79"/>
      <c r="AZ191" s="79"/>
      <c r="BA191" s="79"/>
      <c r="BB191" s="79"/>
      <c r="BC191" s="79"/>
      <c r="BD191" s="79"/>
      <c r="BE191" s="79"/>
      <c r="BF191" s="79"/>
      <c r="BG191" s="79"/>
      <c r="BH191" s="79"/>
      <c r="BI191" s="79"/>
      <c r="BJ191" s="79"/>
      <c r="BK191" s="79"/>
      <c r="BL191" s="79"/>
      <c r="BM191" s="79"/>
      <c r="BN191" s="79"/>
      <c r="BO191" s="79"/>
      <c r="BP191" s="79"/>
      <c r="BQ191" s="79"/>
      <c r="BR191" s="79"/>
      <c r="BS191" s="79"/>
      <c r="BT191" s="79"/>
      <c r="BU191" s="79"/>
      <c r="BV191" s="79"/>
      <c r="BW191" s="79"/>
      <c r="BX191" s="79"/>
      <c r="BY191" s="79"/>
      <c r="BZ191" s="79"/>
      <c r="CA191" s="79"/>
      <c r="CB191" s="79"/>
      <c r="CC191" s="79"/>
      <c r="CD191" s="79"/>
      <c r="CE191" s="79"/>
      <c r="CF191" s="79"/>
      <c r="CG191" s="79"/>
      <c r="CH191" s="79"/>
      <c r="CI191" s="79"/>
      <c r="CJ191" s="79"/>
      <c r="CK191" s="79"/>
      <c r="CL191" s="79"/>
      <c r="CM191" s="79"/>
      <c r="CN191" s="79"/>
      <c r="CO191" s="79"/>
      <c r="CP191" s="79"/>
      <c r="CQ191" s="79"/>
      <c r="CR191" s="79"/>
      <c r="CS191" s="79"/>
      <c r="CT191" s="79"/>
      <c r="CU191" s="79"/>
      <c r="CV191" s="79"/>
      <c r="CW191" s="79"/>
      <c r="CX191" s="79"/>
      <c r="CY191" s="79"/>
      <c r="CZ191" s="79"/>
      <c r="DA191" s="79"/>
      <c r="DB191" s="79"/>
      <c r="DC191" s="79"/>
      <c r="DD191" s="79"/>
      <c r="DE191" s="79"/>
      <c r="DF191" s="79"/>
    </row>
    <row r="192" spans="2:110" s="74" customFormat="1" ht="18.75">
      <c r="B192" s="484">
        <v>15.049999999999999</v>
      </c>
      <c r="C192" s="139" t="s">
        <v>279</v>
      </c>
      <c r="D192" s="141">
        <v>2</v>
      </c>
      <c r="E192" s="142" t="s">
        <v>143</v>
      </c>
      <c r="F192" s="437"/>
      <c r="G192" s="433">
        <f t="shared" si="0"/>
        <v>0</v>
      </c>
      <c r="H192" s="434"/>
      <c r="I192" s="78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U192" s="79"/>
      <c r="AV192" s="79"/>
      <c r="AW192" s="79"/>
      <c r="AX192" s="79"/>
      <c r="AY192" s="79"/>
      <c r="AZ192" s="79"/>
      <c r="BA192" s="79"/>
      <c r="BB192" s="79"/>
      <c r="BC192" s="79"/>
      <c r="BD192" s="79"/>
      <c r="BE192" s="79"/>
      <c r="BF192" s="79"/>
      <c r="BG192" s="79"/>
      <c r="BH192" s="79"/>
      <c r="BI192" s="79"/>
      <c r="BJ192" s="79"/>
      <c r="BK192" s="79"/>
      <c r="BL192" s="79"/>
      <c r="BM192" s="79"/>
      <c r="BN192" s="79"/>
      <c r="BO192" s="79"/>
      <c r="BP192" s="79"/>
      <c r="BQ192" s="79"/>
      <c r="BR192" s="79"/>
      <c r="BS192" s="79"/>
      <c r="BT192" s="79"/>
      <c r="BU192" s="79"/>
      <c r="BV192" s="79"/>
      <c r="BW192" s="79"/>
      <c r="BX192" s="79"/>
      <c r="BY192" s="79"/>
      <c r="BZ192" s="79"/>
      <c r="CA192" s="79"/>
      <c r="CB192" s="79"/>
      <c r="CC192" s="79"/>
      <c r="CD192" s="79"/>
      <c r="CE192" s="79"/>
      <c r="CF192" s="79"/>
      <c r="CG192" s="79"/>
      <c r="CH192" s="79"/>
      <c r="CI192" s="79"/>
      <c r="CJ192" s="79"/>
      <c r="CK192" s="79"/>
      <c r="CL192" s="79"/>
      <c r="CM192" s="79"/>
      <c r="CN192" s="79"/>
      <c r="CO192" s="79"/>
      <c r="CP192" s="79"/>
      <c r="CQ192" s="79"/>
      <c r="CR192" s="79"/>
      <c r="CS192" s="79"/>
      <c r="CT192" s="79"/>
      <c r="CU192" s="79"/>
      <c r="CV192" s="79"/>
      <c r="CW192" s="79"/>
      <c r="CX192" s="79"/>
      <c r="CY192" s="79"/>
      <c r="CZ192" s="79"/>
      <c r="DA192" s="79"/>
      <c r="DB192" s="79"/>
      <c r="DC192" s="79"/>
      <c r="DD192" s="79"/>
      <c r="DE192" s="79"/>
      <c r="DF192" s="79"/>
    </row>
    <row r="193" spans="2:110" s="74" customFormat="1" ht="18.75">
      <c r="B193" s="484">
        <v>15.059999999999999</v>
      </c>
      <c r="C193" s="139" t="s">
        <v>280</v>
      </c>
      <c r="D193" s="141">
        <v>2</v>
      </c>
      <c r="E193" s="142" t="s">
        <v>143</v>
      </c>
      <c r="F193" s="437"/>
      <c r="G193" s="433">
        <f t="shared" si="0"/>
        <v>0</v>
      </c>
      <c r="H193" s="434"/>
      <c r="I193" s="78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79"/>
      <c r="AL193" s="79"/>
      <c r="AM193" s="79"/>
      <c r="AN193" s="79"/>
      <c r="AO193" s="79"/>
      <c r="AP193" s="79"/>
      <c r="AQ193" s="79"/>
      <c r="AR193" s="79"/>
      <c r="AS193" s="79"/>
      <c r="AT193" s="79"/>
      <c r="AU193" s="79"/>
      <c r="AV193" s="79"/>
      <c r="AW193" s="79"/>
      <c r="AX193" s="79"/>
      <c r="AY193" s="79"/>
      <c r="AZ193" s="79"/>
      <c r="BA193" s="79"/>
      <c r="BB193" s="79"/>
      <c r="BC193" s="79"/>
      <c r="BD193" s="79"/>
      <c r="BE193" s="79"/>
      <c r="BF193" s="79"/>
      <c r="BG193" s="79"/>
      <c r="BH193" s="79"/>
      <c r="BI193" s="79"/>
      <c r="BJ193" s="79"/>
      <c r="BK193" s="79"/>
      <c r="BL193" s="79"/>
      <c r="BM193" s="79"/>
      <c r="BN193" s="79"/>
      <c r="BO193" s="79"/>
      <c r="BP193" s="79"/>
      <c r="BQ193" s="79"/>
      <c r="BR193" s="79"/>
      <c r="BS193" s="79"/>
      <c r="BT193" s="79"/>
      <c r="BU193" s="79"/>
      <c r="BV193" s="79"/>
      <c r="BW193" s="79"/>
      <c r="BX193" s="79"/>
      <c r="BY193" s="79"/>
      <c r="BZ193" s="79"/>
      <c r="CA193" s="79"/>
      <c r="CB193" s="79"/>
      <c r="CC193" s="79"/>
      <c r="CD193" s="79"/>
      <c r="CE193" s="79"/>
      <c r="CF193" s="79"/>
      <c r="CG193" s="79"/>
      <c r="CH193" s="79"/>
      <c r="CI193" s="79"/>
      <c r="CJ193" s="79"/>
      <c r="CK193" s="79"/>
      <c r="CL193" s="79"/>
      <c r="CM193" s="79"/>
      <c r="CN193" s="79"/>
      <c r="CO193" s="79"/>
      <c r="CP193" s="79"/>
      <c r="CQ193" s="79"/>
      <c r="CR193" s="79"/>
      <c r="CS193" s="79"/>
      <c r="CT193" s="79"/>
      <c r="CU193" s="79"/>
      <c r="CV193" s="79"/>
      <c r="CW193" s="79"/>
      <c r="CX193" s="79"/>
      <c r="CY193" s="79"/>
      <c r="CZ193" s="79"/>
      <c r="DA193" s="79"/>
      <c r="DB193" s="79"/>
      <c r="DC193" s="79"/>
      <c r="DD193" s="79"/>
      <c r="DE193" s="79"/>
      <c r="DF193" s="79"/>
    </row>
    <row r="194" spans="2:110" s="74" customFormat="1" ht="18.75">
      <c r="B194" s="484">
        <v>15.069999999999999</v>
      </c>
      <c r="C194" s="139" t="s">
        <v>281</v>
      </c>
      <c r="D194" s="141">
        <v>2</v>
      </c>
      <c r="E194" s="142" t="s">
        <v>143</v>
      </c>
      <c r="F194" s="437"/>
      <c r="G194" s="433">
        <f t="shared" si="0"/>
        <v>0</v>
      </c>
      <c r="H194" s="434"/>
      <c r="I194" s="78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U194" s="79"/>
      <c r="AV194" s="79"/>
      <c r="AW194" s="79"/>
      <c r="AX194" s="79"/>
      <c r="AY194" s="79"/>
      <c r="AZ194" s="79"/>
      <c r="BA194" s="79"/>
      <c r="BB194" s="79"/>
      <c r="BC194" s="79"/>
      <c r="BD194" s="79"/>
      <c r="BE194" s="79"/>
      <c r="BF194" s="79"/>
      <c r="BG194" s="79"/>
      <c r="BH194" s="79"/>
      <c r="BI194" s="79"/>
      <c r="BJ194" s="79"/>
      <c r="BK194" s="79"/>
      <c r="BL194" s="79"/>
      <c r="BM194" s="79"/>
      <c r="BN194" s="79"/>
      <c r="BO194" s="79"/>
      <c r="BP194" s="79"/>
      <c r="BQ194" s="79"/>
      <c r="BR194" s="79"/>
      <c r="BS194" s="79"/>
      <c r="BT194" s="79"/>
      <c r="BU194" s="79"/>
      <c r="BV194" s="79"/>
      <c r="BW194" s="79"/>
      <c r="BX194" s="79"/>
      <c r="BY194" s="79"/>
      <c r="BZ194" s="79"/>
      <c r="CA194" s="79"/>
      <c r="CB194" s="79"/>
      <c r="CC194" s="79"/>
      <c r="CD194" s="79"/>
      <c r="CE194" s="79"/>
      <c r="CF194" s="79"/>
      <c r="CG194" s="79"/>
      <c r="CH194" s="79"/>
      <c r="CI194" s="79"/>
      <c r="CJ194" s="79"/>
      <c r="CK194" s="79"/>
      <c r="CL194" s="79"/>
      <c r="CM194" s="79"/>
      <c r="CN194" s="79"/>
      <c r="CO194" s="79"/>
      <c r="CP194" s="79"/>
      <c r="CQ194" s="79"/>
      <c r="CR194" s="79"/>
      <c r="CS194" s="79"/>
      <c r="CT194" s="79"/>
      <c r="CU194" s="79"/>
      <c r="CV194" s="79"/>
      <c r="CW194" s="79"/>
      <c r="CX194" s="79"/>
      <c r="CY194" s="79"/>
      <c r="CZ194" s="79"/>
      <c r="DA194" s="79"/>
      <c r="DB194" s="79"/>
      <c r="DC194" s="79"/>
      <c r="DD194" s="79"/>
      <c r="DE194" s="79"/>
      <c r="DF194" s="79"/>
    </row>
    <row r="195" spans="2:110" s="74" customFormat="1" ht="18.75">
      <c r="B195" s="484">
        <v>15.079999999999998</v>
      </c>
      <c r="C195" s="139" t="s">
        <v>282</v>
      </c>
      <c r="D195" s="141">
        <v>1</v>
      </c>
      <c r="E195" s="142" t="s">
        <v>199</v>
      </c>
      <c r="F195" s="437"/>
      <c r="G195" s="433">
        <f t="shared" si="0"/>
        <v>0</v>
      </c>
      <c r="H195" s="434"/>
      <c r="I195" s="78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  <c r="AD195" s="79"/>
      <c r="AE195" s="79"/>
      <c r="AF195" s="79"/>
      <c r="AG195" s="79"/>
      <c r="AH195" s="79"/>
      <c r="AI195" s="79"/>
      <c r="AJ195" s="79"/>
      <c r="AK195" s="79"/>
      <c r="AL195" s="79"/>
      <c r="AM195" s="79"/>
      <c r="AN195" s="79"/>
      <c r="AO195" s="79"/>
      <c r="AP195" s="79"/>
      <c r="AQ195" s="79"/>
      <c r="AR195" s="79"/>
      <c r="AS195" s="79"/>
      <c r="AT195" s="79"/>
      <c r="AU195" s="79"/>
      <c r="AV195" s="79"/>
      <c r="AW195" s="79"/>
      <c r="AX195" s="79"/>
      <c r="AY195" s="79"/>
      <c r="AZ195" s="79"/>
      <c r="BA195" s="79"/>
      <c r="BB195" s="79"/>
      <c r="BC195" s="79"/>
      <c r="BD195" s="79"/>
      <c r="BE195" s="79"/>
      <c r="BF195" s="79"/>
      <c r="BG195" s="79"/>
      <c r="BH195" s="79"/>
      <c r="BI195" s="79"/>
      <c r="BJ195" s="79"/>
      <c r="BK195" s="79"/>
      <c r="BL195" s="79"/>
      <c r="BM195" s="79"/>
      <c r="BN195" s="79"/>
      <c r="BO195" s="79"/>
      <c r="BP195" s="79"/>
      <c r="BQ195" s="79"/>
      <c r="BR195" s="79"/>
      <c r="BS195" s="79"/>
      <c r="BT195" s="79"/>
      <c r="BU195" s="79"/>
      <c r="BV195" s="79"/>
      <c r="BW195" s="79"/>
      <c r="BX195" s="79"/>
      <c r="BY195" s="79"/>
      <c r="BZ195" s="79"/>
      <c r="CA195" s="79"/>
      <c r="CB195" s="79"/>
      <c r="CC195" s="79"/>
      <c r="CD195" s="79"/>
      <c r="CE195" s="79"/>
      <c r="CF195" s="79"/>
      <c r="CG195" s="79"/>
      <c r="CH195" s="79"/>
      <c r="CI195" s="79"/>
      <c r="CJ195" s="79"/>
      <c r="CK195" s="79"/>
      <c r="CL195" s="79"/>
      <c r="CM195" s="79"/>
      <c r="CN195" s="79"/>
      <c r="CO195" s="79"/>
      <c r="CP195" s="79"/>
      <c r="CQ195" s="79"/>
      <c r="CR195" s="79"/>
      <c r="CS195" s="79"/>
      <c r="CT195" s="79"/>
      <c r="CU195" s="79"/>
      <c r="CV195" s="79"/>
      <c r="CW195" s="79"/>
      <c r="CX195" s="79"/>
      <c r="CY195" s="79"/>
      <c r="CZ195" s="79"/>
      <c r="DA195" s="79"/>
      <c r="DB195" s="79"/>
      <c r="DC195" s="79"/>
      <c r="DD195" s="79"/>
      <c r="DE195" s="79"/>
      <c r="DF195" s="79"/>
    </row>
    <row r="196" spans="2:110" s="74" customFormat="1" ht="18.75">
      <c r="B196" s="484"/>
      <c r="C196" s="139"/>
      <c r="D196" s="141"/>
      <c r="E196" s="142"/>
      <c r="F196" s="437"/>
      <c r="G196" s="433">
        <f t="shared" si="0"/>
        <v>0</v>
      </c>
      <c r="H196" s="434">
        <f>SUM(G188:G195)</f>
        <v>0</v>
      </c>
      <c r="I196" s="78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  <c r="AH196" s="79"/>
      <c r="AI196" s="79"/>
      <c r="AJ196" s="79"/>
      <c r="AK196" s="79"/>
      <c r="AL196" s="79"/>
      <c r="AM196" s="79"/>
      <c r="AN196" s="79"/>
      <c r="AO196" s="79"/>
      <c r="AP196" s="79"/>
      <c r="AQ196" s="79"/>
      <c r="AR196" s="79"/>
      <c r="AS196" s="79"/>
      <c r="AT196" s="79"/>
      <c r="AU196" s="79"/>
      <c r="AV196" s="79"/>
      <c r="AW196" s="79"/>
      <c r="AX196" s="79"/>
      <c r="AY196" s="79"/>
      <c r="AZ196" s="79"/>
      <c r="BA196" s="79"/>
      <c r="BB196" s="79"/>
      <c r="BC196" s="79"/>
      <c r="BD196" s="79"/>
      <c r="BE196" s="79"/>
      <c r="BF196" s="79"/>
      <c r="BG196" s="79"/>
      <c r="BH196" s="79"/>
      <c r="BI196" s="79"/>
      <c r="BJ196" s="79"/>
      <c r="BK196" s="79"/>
      <c r="BL196" s="79"/>
      <c r="BM196" s="79"/>
      <c r="BN196" s="79"/>
      <c r="BO196" s="79"/>
      <c r="BP196" s="79"/>
      <c r="BQ196" s="79"/>
      <c r="BR196" s="79"/>
      <c r="BS196" s="79"/>
      <c r="BT196" s="79"/>
      <c r="BU196" s="79"/>
      <c r="BV196" s="79"/>
      <c r="BW196" s="79"/>
      <c r="BX196" s="79"/>
      <c r="BY196" s="79"/>
      <c r="BZ196" s="79"/>
      <c r="CA196" s="79"/>
      <c r="CB196" s="79"/>
      <c r="CC196" s="79"/>
      <c r="CD196" s="79"/>
      <c r="CE196" s="79"/>
      <c r="CF196" s="79"/>
      <c r="CG196" s="79"/>
      <c r="CH196" s="79"/>
      <c r="CI196" s="79"/>
      <c r="CJ196" s="79"/>
      <c r="CK196" s="79"/>
      <c r="CL196" s="79"/>
      <c r="CM196" s="79"/>
      <c r="CN196" s="79"/>
      <c r="CO196" s="79"/>
      <c r="CP196" s="79"/>
      <c r="CQ196" s="79"/>
      <c r="CR196" s="79"/>
      <c r="CS196" s="79"/>
      <c r="CT196" s="79"/>
      <c r="CU196" s="79"/>
      <c r="CV196" s="79"/>
      <c r="CW196" s="79"/>
      <c r="CX196" s="79"/>
      <c r="CY196" s="79"/>
      <c r="CZ196" s="79"/>
      <c r="DA196" s="79"/>
      <c r="DB196" s="79"/>
      <c r="DC196" s="79"/>
      <c r="DD196" s="79"/>
      <c r="DE196" s="79"/>
      <c r="DF196" s="79"/>
    </row>
    <row r="197" spans="2:110" s="74" customFormat="1" ht="18.75">
      <c r="B197" s="485">
        <v>16</v>
      </c>
      <c r="C197" s="138" t="s">
        <v>283</v>
      </c>
      <c r="D197" s="141"/>
      <c r="E197" s="142"/>
      <c r="F197" s="437"/>
      <c r="G197" s="433">
        <f t="shared" si="0"/>
        <v>0</v>
      </c>
      <c r="H197" s="434"/>
      <c r="I197" s="78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U197" s="79"/>
      <c r="AV197" s="79"/>
      <c r="AW197" s="79"/>
      <c r="AX197" s="79"/>
      <c r="AY197" s="79"/>
      <c r="AZ197" s="79"/>
      <c r="BA197" s="79"/>
      <c r="BB197" s="79"/>
      <c r="BC197" s="79"/>
      <c r="BD197" s="79"/>
      <c r="BE197" s="79"/>
      <c r="BF197" s="79"/>
      <c r="BG197" s="79"/>
      <c r="BH197" s="79"/>
      <c r="BI197" s="79"/>
      <c r="BJ197" s="79"/>
      <c r="BK197" s="79"/>
      <c r="BL197" s="79"/>
      <c r="BM197" s="79"/>
      <c r="BN197" s="79"/>
      <c r="BO197" s="79"/>
      <c r="BP197" s="79"/>
      <c r="BQ197" s="79"/>
      <c r="BR197" s="79"/>
      <c r="BS197" s="79"/>
      <c r="BT197" s="79"/>
      <c r="BU197" s="79"/>
      <c r="BV197" s="79"/>
      <c r="BW197" s="79"/>
      <c r="BX197" s="79"/>
      <c r="BY197" s="79"/>
      <c r="BZ197" s="79"/>
      <c r="CA197" s="79"/>
      <c r="CB197" s="79"/>
      <c r="CC197" s="79"/>
      <c r="CD197" s="79"/>
      <c r="CE197" s="79"/>
      <c r="CF197" s="79"/>
      <c r="CG197" s="79"/>
      <c r="CH197" s="79"/>
      <c r="CI197" s="79"/>
      <c r="CJ197" s="79"/>
      <c r="CK197" s="79"/>
      <c r="CL197" s="79"/>
      <c r="CM197" s="79"/>
      <c r="CN197" s="79"/>
      <c r="CO197" s="79"/>
      <c r="CP197" s="79"/>
      <c r="CQ197" s="79"/>
      <c r="CR197" s="79"/>
      <c r="CS197" s="79"/>
      <c r="CT197" s="79"/>
      <c r="CU197" s="79"/>
      <c r="CV197" s="79"/>
      <c r="CW197" s="79"/>
      <c r="CX197" s="79"/>
      <c r="CY197" s="79"/>
      <c r="CZ197" s="79"/>
      <c r="DA197" s="79"/>
      <c r="DB197" s="79"/>
      <c r="DC197" s="79"/>
      <c r="DD197" s="79"/>
      <c r="DE197" s="79"/>
      <c r="DF197" s="79"/>
    </row>
    <row r="198" spans="2:110" s="74" customFormat="1" ht="18.75">
      <c r="B198" s="484">
        <v>16.010000000000002</v>
      </c>
      <c r="C198" s="139" t="s">
        <v>284</v>
      </c>
      <c r="D198" s="141">
        <v>3</v>
      </c>
      <c r="E198" s="142" t="s">
        <v>143</v>
      </c>
      <c r="F198" s="437"/>
      <c r="G198" s="433">
        <f t="shared" si="0"/>
        <v>0</v>
      </c>
      <c r="H198" s="434"/>
      <c r="I198" s="78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  <c r="AD198" s="79"/>
      <c r="AE198" s="79"/>
      <c r="AF198" s="79"/>
      <c r="AG198" s="79"/>
      <c r="AH198" s="79"/>
      <c r="AI198" s="79"/>
      <c r="AJ198" s="79"/>
      <c r="AK198" s="79"/>
      <c r="AL198" s="79"/>
      <c r="AM198" s="79"/>
      <c r="AN198" s="79"/>
      <c r="AO198" s="79"/>
      <c r="AP198" s="79"/>
      <c r="AQ198" s="79"/>
      <c r="AR198" s="79"/>
      <c r="AS198" s="79"/>
      <c r="AT198" s="79"/>
      <c r="AU198" s="79"/>
      <c r="AV198" s="79"/>
      <c r="AW198" s="79"/>
      <c r="AX198" s="79"/>
      <c r="AY198" s="79"/>
      <c r="AZ198" s="79"/>
      <c r="BA198" s="79"/>
      <c r="BB198" s="79"/>
      <c r="BC198" s="79"/>
      <c r="BD198" s="79"/>
      <c r="BE198" s="79"/>
      <c r="BF198" s="79"/>
      <c r="BG198" s="79"/>
      <c r="BH198" s="79"/>
      <c r="BI198" s="79"/>
      <c r="BJ198" s="79"/>
      <c r="BK198" s="79"/>
      <c r="BL198" s="79"/>
      <c r="BM198" s="79"/>
      <c r="BN198" s="79"/>
      <c r="BO198" s="79"/>
      <c r="BP198" s="79"/>
      <c r="BQ198" s="79"/>
      <c r="BR198" s="79"/>
      <c r="BS198" s="79"/>
      <c r="BT198" s="79"/>
      <c r="BU198" s="79"/>
      <c r="BV198" s="79"/>
      <c r="BW198" s="79"/>
      <c r="BX198" s="79"/>
      <c r="BY198" s="79"/>
      <c r="BZ198" s="79"/>
      <c r="CA198" s="79"/>
      <c r="CB198" s="79"/>
      <c r="CC198" s="79"/>
      <c r="CD198" s="79"/>
      <c r="CE198" s="79"/>
      <c r="CF198" s="79"/>
      <c r="CG198" s="79"/>
      <c r="CH198" s="79"/>
      <c r="CI198" s="79"/>
      <c r="CJ198" s="79"/>
      <c r="CK198" s="79"/>
      <c r="CL198" s="79"/>
      <c r="CM198" s="79"/>
      <c r="CN198" s="79"/>
      <c r="CO198" s="79"/>
      <c r="CP198" s="79"/>
      <c r="CQ198" s="79"/>
      <c r="CR198" s="79"/>
      <c r="CS198" s="79"/>
      <c r="CT198" s="79"/>
      <c r="CU198" s="79"/>
      <c r="CV198" s="79"/>
      <c r="CW198" s="79"/>
      <c r="CX198" s="79"/>
      <c r="CY198" s="79"/>
      <c r="CZ198" s="79"/>
      <c r="DA198" s="79"/>
      <c r="DB198" s="79"/>
      <c r="DC198" s="79"/>
      <c r="DD198" s="79"/>
      <c r="DE198" s="79"/>
      <c r="DF198" s="79"/>
    </row>
    <row r="199" spans="2:110" s="74" customFormat="1" ht="18.75">
      <c r="B199" s="484">
        <v>16.020000000000003</v>
      </c>
      <c r="C199" s="139" t="s">
        <v>285</v>
      </c>
      <c r="D199" s="141">
        <v>3</v>
      </c>
      <c r="E199" s="142" t="s">
        <v>143</v>
      </c>
      <c r="F199" s="437"/>
      <c r="G199" s="433">
        <f t="shared" si="0"/>
        <v>0</v>
      </c>
      <c r="H199" s="434"/>
      <c r="I199" s="78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U199" s="79"/>
      <c r="AV199" s="79"/>
      <c r="AW199" s="79"/>
      <c r="AX199" s="79"/>
      <c r="AY199" s="79"/>
      <c r="AZ199" s="79"/>
      <c r="BA199" s="79"/>
      <c r="BB199" s="79"/>
      <c r="BC199" s="79"/>
      <c r="BD199" s="79"/>
      <c r="BE199" s="79"/>
      <c r="BF199" s="79"/>
      <c r="BG199" s="79"/>
      <c r="BH199" s="79"/>
      <c r="BI199" s="79"/>
      <c r="BJ199" s="79"/>
      <c r="BK199" s="79"/>
      <c r="BL199" s="79"/>
      <c r="BM199" s="79"/>
      <c r="BN199" s="79"/>
      <c r="BO199" s="79"/>
      <c r="BP199" s="79"/>
      <c r="BQ199" s="79"/>
      <c r="BR199" s="79"/>
      <c r="BS199" s="79"/>
      <c r="BT199" s="79"/>
      <c r="BU199" s="79"/>
      <c r="BV199" s="79"/>
      <c r="BW199" s="79"/>
      <c r="BX199" s="79"/>
      <c r="BY199" s="79"/>
      <c r="BZ199" s="79"/>
      <c r="CA199" s="79"/>
      <c r="CB199" s="79"/>
      <c r="CC199" s="79"/>
      <c r="CD199" s="79"/>
      <c r="CE199" s="79"/>
      <c r="CF199" s="79"/>
      <c r="CG199" s="79"/>
      <c r="CH199" s="79"/>
      <c r="CI199" s="79"/>
      <c r="CJ199" s="79"/>
      <c r="CK199" s="79"/>
      <c r="CL199" s="79"/>
      <c r="CM199" s="79"/>
      <c r="CN199" s="79"/>
      <c r="CO199" s="79"/>
      <c r="CP199" s="79"/>
      <c r="CQ199" s="79"/>
      <c r="CR199" s="79"/>
      <c r="CS199" s="79"/>
      <c r="CT199" s="79"/>
      <c r="CU199" s="79"/>
      <c r="CV199" s="79"/>
      <c r="CW199" s="79"/>
      <c r="CX199" s="79"/>
      <c r="CY199" s="79"/>
      <c r="CZ199" s="79"/>
      <c r="DA199" s="79"/>
      <c r="DB199" s="79"/>
      <c r="DC199" s="79"/>
      <c r="DD199" s="79"/>
      <c r="DE199" s="79"/>
      <c r="DF199" s="79"/>
    </row>
    <row r="200" spans="2:110" s="74" customFormat="1" ht="18.75">
      <c r="B200" s="484">
        <v>16.030000000000005</v>
      </c>
      <c r="C200" s="139" t="s">
        <v>286</v>
      </c>
      <c r="D200" s="141">
        <v>3</v>
      </c>
      <c r="E200" s="142" t="s">
        <v>143</v>
      </c>
      <c r="F200" s="437"/>
      <c r="G200" s="433">
        <f t="shared" si="0"/>
        <v>0</v>
      </c>
      <c r="H200" s="434"/>
      <c r="I200" s="78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  <c r="AH200" s="79"/>
      <c r="AI200" s="79"/>
      <c r="AJ200" s="79"/>
      <c r="AK200" s="79"/>
      <c r="AL200" s="79"/>
      <c r="AM200" s="79"/>
      <c r="AN200" s="79"/>
      <c r="AO200" s="79"/>
      <c r="AP200" s="79"/>
      <c r="AQ200" s="79"/>
      <c r="AR200" s="79"/>
      <c r="AS200" s="79"/>
      <c r="AT200" s="79"/>
      <c r="AU200" s="79"/>
      <c r="AV200" s="79"/>
      <c r="AW200" s="79"/>
      <c r="AX200" s="79"/>
      <c r="AY200" s="79"/>
      <c r="AZ200" s="79"/>
      <c r="BA200" s="79"/>
      <c r="BB200" s="79"/>
      <c r="BC200" s="79"/>
      <c r="BD200" s="79"/>
      <c r="BE200" s="79"/>
      <c r="BF200" s="79"/>
      <c r="BG200" s="79"/>
      <c r="BH200" s="79"/>
      <c r="BI200" s="79"/>
      <c r="BJ200" s="79"/>
      <c r="BK200" s="79"/>
      <c r="BL200" s="79"/>
      <c r="BM200" s="79"/>
      <c r="BN200" s="79"/>
      <c r="BO200" s="79"/>
      <c r="BP200" s="79"/>
      <c r="BQ200" s="79"/>
      <c r="BR200" s="79"/>
      <c r="BS200" s="79"/>
      <c r="BT200" s="79"/>
      <c r="BU200" s="79"/>
      <c r="BV200" s="79"/>
      <c r="BW200" s="79"/>
      <c r="BX200" s="79"/>
      <c r="BY200" s="79"/>
      <c r="BZ200" s="79"/>
      <c r="CA200" s="79"/>
      <c r="CB200" s="79"/>
      <c r="CC200" s="79"/>
      <c r="CD200" s="79"/>
      <c r="CE200" s="79"/>
      <c r="CF200" s="79"/>
      <c r="CG200" s="79"/>
      <c r="CH200" s="79"/>
      <c r="CI200" s="79"/>
      <c r="CJ200" s="79"/>
      <c r="CK200" s="79"/>
      <c r="CL200" s="79"/>
      <c r="CM200" s="79"/>
      <c r="CN200" s="79"/>
      <c r="CO200" s="79"/>
      <c r="CP200" s="79"/>
      <c r="CQ200" s="79"/>
      <c r="CR200" s="79"/>
      <c r="CS200" s="79"/>
      <c r="CT200" s="79"/>
      <c r="CU200" s="79"/>
      <c r="CV200" s="79"/>
      <c r="CW200" s="79"/>
      <c r="CX200" s="79"/>
      <c r="CY200" s="79"/>
      <c r="CZ200" s="79"/>
      <c r="DA200" s="79"/>
      <c r="DB200" s="79"/>
      <c r="DC200" s="79"/>
      <c r="DD200" s="79"/>
      <c r="DE200" s="79"/>
      <c r="DF200" s="79"/>
    </row>
    <row r="201" spans="2:110" s="74" customFormat="1" ht="18.75">
      <c r="B201" s="484">
        <v>16.040000000000006</v>
      </c>
      <c r="C201" s="139" t="s">
        <v>287</v>
      </c>
      <c r="D201" s="141">
        <v>0.25</v>
      </c>
      <c r="E201" s="142" t="s">
        <v>269</v>
      </c>
      <c r="F201" s="437"/>
      <c r="G201" s="433">
        <f t="shared" si="0"/>
        <v>0</v>
      </c>
      <c r="H201" s="434"/>
      <c r="I201" s="78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U201" s="79"/>
      <c r="AV201" s="79"/>
      <c r="AW201" s="79"/>
      <c r="AX201" s="79"/>
      <c r="AY201" s="79"/>
      <c r="AZ201" s="79"/>
      <c r="BA201" s="79"/>
      <c r="BB201" s="79"/>
      <c r="BC201" s="79"/>
      <c r="BD201" s="79"/>
      <c r="BE201" s="79"/>
      <c r="BF201" s="79"/>
      <c r="BG201" s="79"/>
      <c r="BH201" s="79"/>
      <c r="BI201" s="79"/>
      <c r="BJ201" s="79"/>
      <c r="BK201" s="79"/>
      <c r="BL201" s="79"/>
      <c r="BM201" s="79"/>
      <c r="BN201" s="79"/>
      <c r="BO201" s="79"/>
      <c r="BP201" s="79"/>
      <c r="BQ201" s="79"/>
      <c r="BR201" s="79"/>
      <c r="BS201" s="79"/>
      <c r="BT201" s="79"/>
      <c r="BU201" s="79"/>
      <c r="BV201" s="79"/>
      <c r="BW201" s="79"/>
      <c r="BX201" s="79"/>
      <c r="BY201" s="79"/>
      <c r="BZ201" s="79"/>
      <c r="CA201" s="79"/>
      <c r="CB201" s="79"/>
      <c r="CC201" s="79"/>
      <c r="CD201" s="79"/>
      <c r="CE201" s="79"/>
      <c r="CF201" s="79"/>
      <c r="CG201" s="79"/>
      <c r="CH201" s="79"/>
      <c r="CI201" s="79"/>
      <c r="CJ201" s="79"/>
      <c r="CK201" s="79"/>
      <c r="CL201" s="79"/>
      <c r="CM201" s="79"/>
      <c r="CN201" s="79"/>
      <c r="CO201" s="79"/>
      <c r="CP201" s="79"/>
      <c r="CQ201" s="79"/>
      <c r="CR201" s="79"/>
      <c r="CS201" s="79"/>
      <c r="CT201" s="79"/>
      <c r="CU201" s="79"/>
      <c r="CV201" s="79"/>
      <c r="CW201" s="79"/>
      <c r="CX201" s="79"/>
      <c r="CY201" s="79"/>
      <c r="CZ201" s="79"/>
      <c r="DA201" s="79"/>
      <c r="DB201" s="79"/>
      <c r="DC201" s="79"/>
      <c r="DD201" s="79"/>
      <c r="DE201" s="79"/>
      <c r="DF201" s="79"/>
    </row>
    <row r="202" spans="2:110" s="74" customFormat="1" ht="18.75">
      <c r="B202" s="484">
        <v>16.050000000000008</v>
      </c>
      <c r="C202" s="139" t="s">
        <v>288</v>
      </c>
      <c r="D202" s="141">
        <v>60</v>
      </c>
      <c r="E202" s="142" t="s">
        <v>275</v>
      </c>
      <c r="F202" s="437"/>
      <c r="G202" s="433">
        <f t="shared" si="0"/>
        <v>0</v>
      </c>
      <c r="H202" s="434"/>
      <c r="I202" s="78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79"/>
      <c r="AL202" s="79"/>
      <c r="AM202" s="79"/>
      <c r="AN202" s="79"/>
      <c r="AO202" s="79"/>
      <c r="AP202" s="79"/>
      <c r="AQ202" s="79"/>
      <c r="AR202" s="79"/>
      <c r="AS202" s="79"/>
      <c r="AT202" s="79"/>
      <c r="AU202" s="79"/>
      <c r="AV202" s="79"/>
      <c r="AW202" s="79"/>
      <c r="AX202" s="79"/>
      <c r="AY202" s="79"/>
      <c r="AZ202" s="79"/>
      <c r="BA202" s="79"/>
      <c r="BB202" s="79"/>
      <c r="BC202" s="79"/>
      <c r="BD202" s="79"/>
      <c r="BE202" s="79"/>
      <c r="BF202" s="79"/>
      <c r="BG202" s="79"/>
      <c r="BH202" s="79"/>
      <c r="BI202" s="79"/>
      <c r="BJ202" s="79"/>
      <c r="BK202" s="79"/>
      <c r="BL202" s="79"/>
      <c r="BM202" s="79"/>
      <c r="BN202" s="79"/>
      <c r="BO202" s="79"/>
      <c r="BP202" s="79"/>
      <c r="BQ202" s="79"/>
      <c r="BR202" s="79"/>
      <c r="BS202" s="79"/>
      <c r="BT202" s="79"/>
      <c r="BU202" s="79"/>
      <c r="BV202" s="79"/>
      <c r="BW202" s="79"/>
      <c r="BX202" s="79"/>
      <c r="BY202" s="79"/>
      <c r="BZ202" s="79"/>
      <c r="CA202" s="79"/>
      <c r="CB202" s="79"/>
      <c r="CC202" s="79"/>
      <c r="CD202" s="79"/>
      <c r="CE202" s="79"/>
      <c r="CF202" s="79"/>
      <c r="CG202" s="79"/>
      <c r="CH202" s="79"/>
      <c r="CI202" s="79"/>
      <c r="CJ202" s="79"/>
      <c r="CK202" s="79"/>
      <c r="CL202" s="79"/>
      <c r="CM202" s="79"/>
      <c r="CN202" s="79"/>
      <c r="CO202" s="79"/>
      <c r="CP202" s="79"/>
      <c r="CQ202" s="79"/>
      <c r="CR202" s="79"/>
      <c r="CS202" s="79"/>
      <c r="CT202" s="79"/>
      <c r="CU202" s="79"/>
      <c r="CV202" s="79"/>
      <c r="CW202" s="79"/>
      <c r="CX202" s="79"/>
      <c r="CY202" s="79"/>
      <c r="CZ202" s="79"/>
      <c r="DA202" s="79"/>
      <c r="DB202" s="79"/>
      <c r="DC202" s="79"/>
      <c r="DD202" s="79"/>
      <c r="DE202" s="79"/>
      <c r="DF202" s="79"/>
    </row>
    <row r="203" spans="2:110" s="74" customFormat="1" ht="18.75">
      <c r="B203" s="484">
        <v>16.060000000000009</v>
      </c>
      <c r="C203" s="139" t="s">
        <v>289</v>
      </c>
      <c r="D203" s="141">
        <v>7</v>
      </c>
      <c r="E203" s="142" t="s">
        <v>143</v>
      </c>
      <c r="F203" s="437"/>
      <c r="G203" s="433">
        <f t="shared" si="0"/>
        <v>0</v>
      </c>
      <c r="H203" s="434"/>
      <c r="I203" s="78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U203" s="79"/>
      <c r="AV203" s="79"/>
      <c r="AW203" s="79"/>
      <c r="AX203" s="79"/>
      <c r="AY203" s="79"/>
      <c r="AZ203" s="79"/>
      <c r="BA203" s="79"/>
      <c r="BB203" s="79"/>
      <c r="BC203" s="79"/>
      <c r="BD203" s="79"/>
      <c r="BE203" s="79"/>
      <c r="BF203" s="79"/>
      <c r="BG203" s="79"/>
      <c r="BH203" s="79"/>
      <c r="BI203" s="79"/>
      <c r="BJ203" s="79"/>
      <c r="BK203" s="79"/>
      <c r="BL203" s="79"/>
      <c r="BM203" s="79"/>
      <c r="BN203" s="79"/>
      <c r="BO203" s="79"/>
      <c r="BP203" s="79"/>
      <c r="BQ203" s="79"/>
      <c r="BR203" s="79"/>
      <c r="BS203" s="79"/>
      <c r="BT203" s="79"/>
      <c r="BU203" s="79"/>
      <c r="BV203" s="79"/>
      <c r="BW203" s="79"/>
      <c r="BX203" s="79"/>
      <c r="BY203" s="79"/>
      <c r="BZ203" s="79"/>
      <c r="CA203" s="79"/>
      <c r="CB203" s="79"/>
      <c r="CC203" s="79"/>
      <c r="CD203" s="79"/>
      <c r="CE203" s="79"/>
      <c r="CF203" s="79"/>
      <c r="CG203" s="79"/>
      <c r="CH203" s="79"/>
      <c r="CI203" s="79"/>
      <c r="CJ203" s="79"/>
      <c r="CK203" s="79"/>
      <c r="CL203" s="79"/>
      <c r="CM203" s="79"/>
      <c r="CN203" s="79"/>
      <c r="CO203" s="79"/>
      <c r="CP203" s="79"/>
      <c r="CQ203" s="79"/>
      <c r="CR203" s="79"/>
      <c r="CS203" s="79"/>
      <c r="CT203" s="79"/>
      <c r="CU203" s="79"/>
      <c r="CV203" s="79"/>
      <c r="CW203" s="79"/>
      <c r="CX203" s="79"/>
      <c r="CY203" s="79"/>
      <c r="CZ203" s="79"/>
      <c r="DA203" s="79"/>
      <c r="DB203" s="79"/>
      <c r="DC203" s="79"/>
      <c r="DD203" s="79"/>
      <c r="DE203" s="79"/>
      <c r="DF203" s="79"/>
    </row>
    <row r="204" spans="2:110" s="74" customFormat="1" ht="18.75">
      <c r="B204" s="484">
        <v>16.070000000000011</v>
      </c>
      <c r="C204" s="139" t="s">
        <v>290</v>
      </c>
      <c r="D204" s="141">
        <v>7</v>
      </c>
      <c r="E204" s="142" t="s">
        <v>143</v>
      </c>
      <c r="F204" s="437"/>
      <c r="G204" s="433">
        <f t="shared" si="0"/>
        <v>0</v>
      </c>
      <c r="H204" s="434"/>
      <c r="I204" s="78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  <c r="AW204" s="79"/>
      <c r="AX204" s="79"/>
      <c r="AY204" s="79"/>
      <c r="AZ204" s="79"/>
      <c r="BA204" s="79"/>
      <c r="BB204" s="79"/>
      <c r="BC204" s="79"/>
      <c r="BD204" s="79"/>
      <c r="BE204" s="79"/>
      <c r="BF204" s="79"/>
      <c r="BG204" s="79"/>
      <c r="BH204" s="79"/>
      <c r="BI204" s="79"/>
      <c r="BJ204" s="79"/>
      <c r="BK204" s="79"/>
      <c r="BL204" s="79"/>
      <c r="BM204" s="79"/>
      <c r="BN204" s="79"/>
      <c r="BO204" s="79"/>
      <c r="BP204" s="79"/>
      <c r="BQ204" s="79"/>
      <c r="BR204" s="79"/>
      <c r="BS204" s="79"/>
      <c r="BT204" s="79"/>
      <c r="BU204" s="79"/>
      <c r="BV204" s="79"/>
      <c r="BW204" s="79"/>
      <c r="BX204" s="79"/>
      <c r="BY204" s="79"/>
      <c r="BZ204" s="79"/>
      <c r="CA204" s="79"/>
      <c r="CB204" s="79"/>
      <c r="CC204" s="79"/>
      <c r="CD204" s="79"/>
      <c r="CE204" s="79"/>
      <c r="CF204" s="79"/>
      <c r="CG204" s="79"/>
      <c r="CH204" s="79"/>
      <c r="CI204" s="79"/>
      <c r="CJ204" s="79"/>
      <c r="CK204" s="79"/>
      <c r="CL204" s="79"/>
      <c r="CM204" s="79"/>
      <c r="CN204" s="79"/>
      <c r="CO204" s="79"/>
      <c r="CP204" s="79"/>
      <c r="CQ204" s="79"/>
      <c r="CR204" s="79"/>
      <c r="CS204" s="79"/>
      <c r="CT204" s="79"/>
      <c r="CU204" s="79"/>
      <c r="CV204" s="79"/>
      <c r="CW204" s="79"/>
      <c r="CX204" s="79"/>
      <c r="CY204" s="79"/>
      <c r="CZ204" s="79"/>
      <c r="DA204" s="79"/>
      <c r="DB204" s="79"/>
      <c r="DC204" s="79"/>
      <c r="DD204" s="79"/>
      <c r="DE204" s="79"/>
      <c r="DF204" s="79"/>
    </row>
    <row r="205" spans="2:110" s="74" customFormat="1" ht="18.75">
      <c r="B205" s="484">
        <v>16.080000000000013</v>
      </c>
      <c r="C205" s="139" t="s">
        <v>282</v>
      </c>
      <c r="D205" s="141">
        <v>1</v>
      </c>
      <c r="E205" s="142" t="s">
        <v>199</v>
      </c>
      <c r="F205" s="437"/>
      <c r="G205" s="433">
        <f t="shared" ref="G205:G229" si="1">ROUND(F205*D205,2)</f>
        <v>0</v>
      </c>
      <c r="H205" s="434"/>
      <c r="I205" s="78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79"/>
      <c r="AL205" s="79"/>
      <c r="AM205" s="79"/>
      <c r="AN205" s="79"/>
      <c r="AO205" s="79"/>
      <c r="AP205" s="79"/>
      <c r="AQ205" s="79"/>
      <c r="AR205" s="79"/>
      <c r="AS205" s="79"/>
      <c r="AT205" s="79"/>
      <c r="AU205" s="79"/>
      <c r="AV205" s="79"/>
      <c r="AW205" s="79"/>
      <c r="AX205" s="79"/>
      <c r="AY205" s="79"/>
      <c r="AZ205" s="79"/>
      <c r="BA205" s="79"/>
      <c r="BB205" s="79"/>
      <c r="BC205" s="79"/>
      <c r="BD205" s="79"/>
      <c r="BE205" s="79"/>
      <c r="BF205" s="79"/>
      <c r="BG205" s="79"/>
      <c r="BH205" s="79"/>
      <c r="BI205" s="79"/>
      <c r="BJ205" s="79"/>
      <c r="BK205" s="79"/>
      <c r="BL205" s="79"/>
      <c r="BM205" s="79"/>
      <c r="BN205" s="79"/>
      <c r="BO205" s="79"/>
      <c r="BP205" s="79"/>
      <c r="BQ205" s="79"/>
      <c r="BR205" s="79"/>
      <c r="BS205" s="79"/>
      <c r="BT205" s="79"/>
      <c r="BU205" s="79"/>
      <c r="BV205" s="79"/>
      <c r="BW205" s="79"/>
      <c r="BX205" s="79"/>
      <c r="BY205" s="79"/>
      <c r="BZ205" s="79"/>
      <c r="CA205" s="79"/>
      <c r="CB205" s="79"/>
      <c r="CC205" s="79"/>
      <c r="CD205" s="79"/>
      <c r="CE205" s="79"/>
      <c r="CF205" s="79"/>
      <c r="CG205" s="79"/>
      <c r="CH205" s="79"/>
      <c r="CI205" s="79"/>
      <c r="CJ205" s="79"/>
      <c r="CK205" s="79"/>
      <c r="CL205" s="79"/>
      <c r="CM205" s="79"/>
      <c r="CN205" s="79"/>
      <c r="CO205" s="79"/>
      <c r="CP205" s="79"/>
      <c r="CQ205" s="79"/>
      <c r="CR205" s="79"/>
      <c r="CS205" s="79"/>
      <c r="CT205" s="79"/>
      <c r="CU205" s="79"/>
      <c r="CV205" s="79"/>
      <c r="CW205" s="79"/>
      <c r="CX205" s="79"/>
      <c r="CY205" s="79"/>
      <c r="CZ205" s="79"/>
      <c r="DA205" s="79"/>
      <c r="DB205" s="79"/>
      <c r="DC205" s="79"/>
      <c r="DD205" s="79"/>
      <c r="DE205" s="79"/>
      <c r="DF205" s="79"/>
    </row>
    <row r="206" spans="2:110" s="74" customFormat="1" ht="18.75">
      <c r="B206" s="484"/>
      <c r="C206" s="139"/>
      <c r="D206" s="141"/>
      <c r="E206" s="142"/>
      <c r="F206" s="437"/>
      <c r="G206" s="433">
        <f t="shared" si="1"/>
        <v>0</v>
      </c>
      <c r="H206" s="434">
        <f>SUM(G198:G205)</f>
        <v>0</v>
      </c>
      <c r="I206" s="78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U206" s="79"/>
      <c r="AV206" s="79"/>
      <c r="AW206" s="79"/>
      <c r="AX206" s="79"/>
      <c r="AY206" s="79"/>
      <c r="AZ206" s="79"/>
      <c r="BA206" s="79"/>
      <c r="BB206" s="79"/>
      <c r="BC206" s="79"/>
      <c r="BD206" s="79"/>
      <c r="BE206" s="79"/>
      <c r="BF206" s="79"/>
      <c r="BG206" s="79"/>
      <c r="BH206" s="79"/>
      <c r="BI206" s="79"/>
      <c r="BJ206" s="79"/>
      <c r="BK206" s="79"/>
      <c r="BL206" s="79"/>
      <c r="BM206" s="79"/>
      <c r="BN206" s="79"/>
      <c r="BO206" s="79"/>
      <c r="BP206" s="79"/>
      <c r="BQ206" s="79"/>
      <c r="BR206" s="79"/>
      <c r="BS206" s="79"/>
      <c r="BT206" s="79"/>
      <c r="BU206" s="79"/>
      <c r="BV206" s="79"/>
      <c r="BW206" s="79"/>
      <c r="BX206" s="79"/>
      <c r="BY206" s="79"/>
      <c r="BZ206" s="79"/>
      <c r="CA206" s="79"/>
      <c r="CB206" s="79"/>
      <c r="CC206" s="79"/>
      <c r="CD206" s="79"/>
      <c r="CE206" s="79"/>
      <c r="CF206" s="79"/>
      <c r="CG206" s="79"/>
      <c r="CH206" s="79"/>
      <c r="CI206" s="79"/>
      <c r="CJ206" s="79"/>
      <c r="CK206" s="79"/>
      <c r="CL206" s="79"/>
      <c r="CM206" s="79"/>
      <c r="CN206" s="79"/>
      <c r="CO206" s="79"/>
      <c r="CP206" s="79"/>
      <c r="CQ206" s="79"/>
      <c r="CR206" s="79"/>
      <c r="CS206" s="79"/>
      <c r="CT206" s="79"/>
      <c r="CU206" s="79"/>
      <c r="CV206" s="79"/>
      <c r="CW206" s="79"/>
      <c r="CX206" s="79"/>
      <c r="CY206" s="79"/>
      <c r="CZ206" s="79"/>
      <c r="DA206" s="79"/>
      <c r="DB206" s="79"/>
      <c r="DC206" s="79"/>
      <c r="DD206" s="79"/>
      <c r="DE206" s="79"/>
      <c r="DF206" s="79"/>
    </row>
    <row r="207" spans="2:110" s="74" customFormat="1" ht="18.75">
      <c r="B207" s="485">
        <v>17</v>
      </c>
      <c r="C207" s="138" t="s">
        <v>169</v>
      </c>
      <c r="D207" s="141"/>
      <c r="E207" s="142"/>
      <c r="F207" s="437"/>
      <c r="G207" s="433">
        <f t="shared" si="1"/>
        <v>0</v>
      </c>
      <c r="H207" s="434"/>
      <c r="I207" s="78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  <c r="AC207" s="79"/>
      <c r="AD207" s="79"/>
      <c r="AE207" s="79"/>
      <c r="AF207" s="79"/>
      <c r="AG207" s="79"/>
      <c r="AH207" s="79"/>
      <c r="AI207" s="79"/>
      <c r="AJ207" s="79"/>
      <c r="AK207" s="79"/>
      <c r="AL207" s="79"/>
      <c r="AM207" s="79"/>
      <c r="AN207" s="79"/>
      <c r="AO207" s="79"/>
      <c r="AP207" s="79"/>
      <c r="AQ207" s="79"/>
      <c r="AR207" s="79"/>
      <c r="AS207" s="79"/>
      <c r="AT207" s="79"/>
      <c r="AU207" s="79"/>
      <c r="AV207" s="79"/>
      <c r="AW207" s="79"/>
      <c r="AX207" s="79"/>
      <c r="AY207" s="79"/>
      <c r="AZ207" s="79"/>
      <c r="BA207" s="79"/>
      <c r="BB207" s="79"/>
      <c r="BC207" s="79"/>
      <c r="BD207" s="79"/>
      <c r="BE207" s="79"/>
      <c r="BF207" s="79"/>
      <c r="BG207" s="79"/>
      <c r="BH207" s="79"/>
      <c r="BI207" s="79"/>
      <c r="BJ207" s="79"/>
      <c r="BK207" s="79"/>
      <c r="BL207" s="79"/>
      <c r="BM207" s="79"/>
      <c r="BN207" s="79"/>
      <c r="BO207" s="79"/>
      <c r="BP207" s="79"/>
      <c r="BQ207" s="79"/>
      <c r="BR207" s="79"/>
      <c r="BS207" s="79"/>
      <c r="BT207" s="79"/>
      <c r="BU207" s="79"/>
      <c r="BV207" s="79"/>
      <c r="BW207" s="79"/>
      <c r="BX207" s="79"/>
      <c r="BY207" s="79"/>
      <c r="BZ207" s="79"/>
      <c r="CA207" s="79"/>
      <c r="CB207" s="79"/>
      <c r="CC207" s="79"/>
      <c r="CD207" s="79"/>
      <c r="CE207" s="79"/>
      <c r="CF207" s="79"/>
      <c r="CG207" s="79"/>
      <c r="CH207" s="79"/>
      <c r="CI207" s="79"/>
      <c r="CJ207" s="79"/>
      <c r="CK207" s="79"/>
      <c r="CL207" s="79"/>
      <c r="CM207" s="79"/>
      <c r="CN207" s="79"/>
      <c r="CO207" s="79"/>
      <c r="CP207" s="79"/>
      <c r="CQ207" s="79"/>
      <c r="CR207" s="79"/>
      <c r="CS207" s="79"/>
      <c r="CT207" s="79"/>
      <c r="CU207" s="79"/>
      <c r="CV207" s="79"/>
      <c r="CW207" s="79"/>
      <c r="CX207" s="79"/>
      <c r="CY207" s="79"/>
      <c r="CZ207" s="79"/>
      <c r="DA207" s="79"/>
      <c r="DB207" s="79"/>
      <c r="DC207" s="79"/>
      <c r="DD207" s="79"/>
      <c r="DE207" s="79"/>
      <c r="DF207" s="79"/>
    </row>
    <row r="208" spans="2:110" s="74" customFormat="1" ht="112.5">
      <c r="B208" s="484">
        <v>17.010000000000002</v>
      </c>
      <c r="C208" s="139" t="s">
        <v>292</v>
      </c>
      <c r="D208" s="141">
        <v>1</v>
      </c>
      <c r="E208" s="142" t="s">
        <v>143</v>
      </c>
      <c r="F208" s="437"/>
      <c r="G208" s="433">
        <f t="shared" si="1"/>
        <v>0</v>
      </c>
      <c r="H208" s="434"/>
      <c r="I208" s="78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U208" s="79"/>
      <c r="AV208" s="79"/>
      <c r="AW208" s="79"/>
      <c r="AX208" s="79"/>
      <c r="AY208" s="79"/>
      <c r="AZ208" s="79"/>
      <c r="BA208" s="79"/>
      <c r="BB208" s="79"/>
      <c r="BC208" s="79"/>
      <c r="BD208" s="79"/>
      <c r="BE208" s="79"/>
      <c r="BF208" s="79"/>
      <c r="BG208" s="79"/>
      <c r="BH208" s="79"/>
      <c r="BI208" s="79"/>
      <c r="BJ208" s="79"/>
      <c r="BK208" s="79"/>
      <c r="BL208" s="79"/>
      <c r="BM208" s="79"/>
      <c r="BN208" s="79"/>
      <c r="BO208" s="79"/>
      <c r="BP208" s="79"/>
      <c r="BQ208" s="79"/>
      <c r="BR208" s="79"/>
      <c r="BS208" s="79"/>
      <c r="BT208" s="79"/>
      <c r="BU208" s="79"/>
      <c r="BV208" s="79"/>
      <c r="BW208" s="79"/>
      <c r="BX208" s="79"/>
      <c r="BY208" s="79"/>
      <c r="BZ208" s="79"/>
      <c r="CA208" s="79"/>
      <c r="CB208" s="79"/>
      <c r="CC208" s="79"/>
      <c r="CD208" s="79"/>
      <c r="CE208" s="79"/>
      <c r="CF208" s="79"/>
      <c r="CG208" s="79"/>
      <c r="CH208" s="79"/>
      <c r="CI208" s="79"/>
      <c r="CJ208" s="79"/>
      <c r="CK208" s="79"/>
      <c r="CL208" s="79"/>
      <c r="CM208" s="79"/>
      <c r="CN208" s="79"/>
      <c r="CO208" s="79"/>
      <c r="CP208" s="79"/>
      <c r="CQ208" s="79"/>
      <c r="CR208" s="79"/>
      <c r="CS208" s="79"/>
      <c r="CT208" s="79"/>
      <c r="CU208" s="79"/>
      <c r="CV208" s="79"/>
      <c r="CW208" s="79"/>
      <c r="CX208" s="79"/>
      <c r="CY208" s="79"/>
      <c r="CZ208" s="79"/>
      <c r="DA208" s="79"/>
      <c r="DB208" s="79"/>
      <c r="DC208" s="79"/>
      <c r="DD208" s="79"/>
      <c r="DE208" s="79"/>
      <c r="DF208" s="79"/>
    </row>
    <row r="209" spans="2:110" s="74" customFormat="1" ht="112.5">
      <c r="B209" s="484">
        <v>17.020000000000003</v>
      </c>
      <c r="C209" s="139" t="s">
        <v>292</v>
      </c>
      <c r="D209" s="141">
        <v>1</v>
      </c>
      <c r="E209" s="142" t="s">
        <v>143</v>
      </c>
      <c r="F209" s="437"/>
      <c r="G209" s="433">
        <f t="shared" si="1"/>
        <v>0</v>
      </c>
      <c r="H209" s="434"/>
      <c r="I209" s="78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  <c r="AC209" s="79"/>
      <c r="AD209" s="79"/>
      <c r="AE209" s="79"/>
      <c r="AF209" s="79"/>
      <c r="AG209" s="79"/>
      <c r="AH209" s="79"/>
      <c r="AI209" s="79"/>
      <c r="AJ209" s="79"/>
      <c r="AK209" s="79"/>
      <c r="AL209" s="79"/>
      <c r="AM209" s="79"/>
      <c r="AN209" s="79"/>
      <c r="AO209" s="79"/>
      <c r="AP209" s="79"/>
      <c r="AQ209" s="79"/>
      <c r="AR209" s="79"/>
      <c r="AS209" s="79"/>
      <c r="AT209" s="79"/>
      <c r="AU209" s="79"/>
      <c r="AV209" s="79"/>
      <c r="AW209" s="79"/>
      <c r="AX209" s="79"/>
      <c r="AY209" s="79"/>
      <c r="AZ209" s="79"/>
      <c r="BA209" s="79"/>
      <c r="BB209" s="79"/>
      <c r="BC209" s="79"/>
      <c r="BD209" s="79"/>
      <c r="BE209" s="79"/>
      <c r="BF209" s="79"/>
      <c r="BG209" s="79"/>
      <c r="BH209" s="79"/>
      <c r="BI209" s="79"/>
      <c r="BJ209" s="79"/>
      <c r="BK209" s="79"/>
      <c r="BL209" s="79"/>
      <c r="BM209" s="79"/>
      <c r="BN209" s="79"/>
      <c r="BO209" s="79"/>
      <c r="BP209" s="79"/>
      <c r="BQ209" s="79"/>
      <c r="BR209" s="79"/>
      <c r="BS209" s="79"/>
      <c r="BT209" s="79"/>
      <c r="BU209" s="79"/>
      <c r="BV209" s="79"/>
      <c r="BW209" s="79"/>
      <c r="BX209" s="79"/>
      <c r="BY209" s="79"/>
      <c r="BZ209" s="79"/>
      <c r="CA209" s="79"/>
      <c r="CB209" s="79"/>
      <c r="CC209" s="79"/>
      <c r="CD209" s="79"/>
      <c r="CE209" s="79"/>
      <c r="CF209" s="79"/>
      <c r="CG209" s="79"/>
      <c r="CH209" s="79"/>
      <c r="CI209" s="79"/>
      <c r="CJ209" s="79"/>
      <c r="CK209" s="79"/>
      <c r="CL209" s="79"/>
      <c r="CM209" s="79"/>
      <c r="CN209" s="79"/>
      <c r="CO209" s="79"/>
      <c r="CP209" s="79"/>
      <c r="CQ209" s="79"/>
      <c r="CR209" s="79"/>
      <c r="CS209" s="79"/>
      <c r="CT209" s="79"/>
      <c r="CU209" s="79"/>
      <c r="CV209" s="79"/>
      <c r="CW209" s="79"/>
      <c r="CX209" s="79"/>
      <c r="CY209" s="79"/>
      <c r="CZ209" s="79"/>
      <c r="DA209" s="79"/>
      <c r="DB209" s="79"/>
      <c r="DC209" s="79"/>
      <c r="DD209" s="79"/>
      <c r="DE209" s="79"/>
      <c r="DF209" s="79"/>
    </row>
    <row r="210" spans="2:110" s="74" customFormat="1" ht="56.25">
      <c r="B210" s="484">
        <v>17.030000000000005</v>
      </c>
      <c r="C210" s="139" t="s">
        <v>293</v>
      </c>
      <c r="D210" s="141">
        <v>1</v>
      </c>
      <c r="E210" s="142" t="s">
        <v>143</v>
      </c>
      <c r="F210" s="437"/>
      <c r="G210" s="433">
        <f t="shared" si="1"/>
        <v>0</v>
      </c>
      <c r="H210" s="434"/>
      <c r="I210" s="78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U210" s="79"/>
      <c r="AV210" s="79"/>
      <c r="AW210" s="79"/>
      <c r="AX210" s="79"/>
      <c r="AY210" s="79"/>
      <c r="AZ210" s="79"/>
      <c r="BA210" s="79"/>
      <c r="BB210" s="79"/>
      <c r="BC210" s="79"/>
      <c r="BD210" s="79"/>
      <c r="BE210" s="79"/>
      <c r="BF210" s="79"/>
      <c r="BG210" s="79"/>
      <c r="BH210" s="79"/>
      <c r="BI210" s="79"/>
      <c r="BJ210" s="79"/>
      <c r="BK210" s="79"/>
      <c r="BL210" s="79"/>
      <c r="BM210" s="79"/>
      <c r="BN210" s="79"/>
      <c r="BO210" s="79"/>
      <c r="BP210" s="79"/>
      <c r="BQ210" s="79"/>
      <c r="BR210" s="79"/>
      <c r="BS210" s="79"/>
      <c r="BT210" s="79"/>
      <c r="BU210" s="79"/>
      <c r="BV210" s="79"/>
      <c r="BW210" s="79"/>
      <c r="BX210" s="79"/>
      <c r="BY210" s="79"/>
      <c r="BZ210" s="79"/>
      <c r="CA210" s="79"/>
      <c r="CB210" s="79"/>
      <c r="CC210" s="79"/>
      <c r="CD210" s="79"/>
      <c r="CE210" s="79"/>
      <c r="CF210" s="79"/>
      <c r="CG210" s="79"/>
      <c r="CH210" s="79"/>
      <c r="CI210" s="79"/>
      <c r="CJ210" s="79"/>
      <c r="CK210" s="79"/>
      <c r="CL210" s="79"/>
      <c r="CM210" s="79"/>
      <c r="CN210" s="79"/>
      <c r="CO210" s="79"/>
      <c r="CP210" s="79"/>
      <c r="CQ210" s="79"/>
      <c r="CR210" s="79"/>
      <c r="CS210" s="79"/>
      <c r="CT210" s="79"/>
      <c r="CU210" s="79"/>
      <c r="CV210" s="79"/>
      <c r="CW210" s="79"/>
      <c r="CX210" s="79"/>
      <c r="CY210" s="79"/>
      <c r="CZ210" s="79"/>
      <c r="DA210" s="79"/>
      <c r="DB210" s="79"/>
      <c r="DC210" s="79"/>
      <c r="DD210" s="79"/>
      <c r="DE210" s="79"/>
      <c r="DF210" s="79"/>
    </row>
    <row r="211" spans="2:110" s="74" customFormat="1" ht="56.25">
      <c r="B211" s="484">
        <v>17.040000000000006</v>
      </c>
      <c r="C211" s="139" t="s">
        <v>294</v>
      </c>
      <c r="D211" s="141">
        <v>1</v>
      </c>
      <c r="E211" s="142" t="s">
        <v>143</v>
      </c>
      <c r="F211" s="437"/>
      <c r="G211" s="433">
        <f t="shared" si="1"/>
        <v>0</v>
      </c>
      <c r="H211" s="434"/>
      <c r="I211" s="78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79"/>
      <c r="AL211" s="79"/>
      <c r="AM211" s="79"/>
      <c r="AN211" s="79"/>
      <c r="AO211" s="79"/>
      <c r="AP211" s="79"/>
      <c r="AQ211" s="79"/>
      <c r="AR211" s="79"/>
      <c r="AS211" s="79"/>
      <c r="AT211" s="79"/>
      <c r="AU211" s="79"/>
      <c r="AV211" s="79"/>
      <c r="AW211" s="79"/>
      <c r="AX211" s="79"/>
      <c r="AY211" s="79"/>
      <c r="AZ211" s="79"/>
      <c r="BA211" s="79"/>
      <c r="BB211" s="79"/>
      <c r="BC211" s="79"/>
      <c r="BD211" s="79"/>
      <c r="BE211" s="79"/>
      <c r="BF211" s="79"/>
      <c r="BG211" s="79"/>
      <c r="BH211" s="79"/>
      <c r="BI211" s="79"/>
      <c r="BJ211" s="79"/>
      <c r="BK211" s="79"/>
      <c r="BL211" s="79"/>
      <c r="BM211" s="79"/>
      <c r="BN211" s="79"/>
      <c r="BO211" s="79"/>
      <c r="BP211" s="79"/>
      <c r="BQ211" s="79"/>
      <c r="BR211" s="79"/>
      <c r="BS211" s="79"/>
      <c r="BT211" s="79"/>
      <c r="BU211" s="79"/>
      <c r="BV211" s="79"/>
      <c r="BW211" s="79"/>
      <c r="BX211" s="79"/>
      <c r="BY211" s="79"/>
      <c r="BZ211" s="79"/>
      <c r="CA211" s="79"/>
      <c r="CB211" s="79"/>
      <c r="CC211" s="79"/>
      <c r="CD211" s="79"/>
      <c r="CE211" s="79"/>
      <c r="CF211" s="79"/>
      <c r="CG211" s="79"/>
      <c r="CH211" s="79"/>
      <c r="CI211" s="79"/>
      <c r="CJ211" s="79"/>
      <c r="CK211" s="79"/>
      <c r="CL211" s="79"/>
      <c r="CM211" s="79"/>
      <c r="CN211" s="79"/>
      <c r="CO211" s="79"/>
      <c r="CP211" s="79"/>
      <c r="CQ211" s="79"/>
      <c r="CR211" s="79"/>
      <c r="CS211" s="79"/>
      <c r="CT211" s="79"/>
      <c r="CU211" s="79"/>
      <c r="CV211" s="79"/>
      <c r="CW211" s="79"/>
      <c r="CX211" s="79"/>
      <c r="CY211" s="79"/>
      <c r="CZ211" s="79"/>
      <c r="DA211" s="79"/>
      <c r="DB211" s="79"/>
      <c r="DC211" s="79"/>
      <c r="DD211" s="79"/>
      <c r="DE211" s="79"/>
      <c r="DF211" s="79"/>
    </row>
    <row r="212" spans="2:110" s="74" customFormat="1" ht="56.25">
      <c r="B212" s="484">
        <v>17.050000000000008</v>
      </c>
      <c r="C212" s="139" t="s">
        <v>295</v>
      </c>
      <c r="D212" s="141">
        <v>1</v>
      </c>
      <c r="E212" s="142" t="s">
        <v>143</v>
      </c>
      <c r="F212" s="437"/>
      <c r="G212" s="433">
        <f t="shared" si="1"/>
        <v>0</v>
      </c>
      <c r="H212" s="434"/>
      <c r="I212" s="78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U212" s="79"/>
      <c r="AV212" s="79"/>
      <c r="AW212" s="79"/>
      <c r="AX212" s="79"/>
      <c r="AY212" s="79"/>
      <c r="AZ212" s="79"/>
      <c r="BA212" s="79"/>
      <c r="BB212" s="79"/>
      <c r="BC212" s="79"/>
      <c r="BD212" s="79"/>
      <c r="BE212" s="79"/>
      <c r="BF212" s="79"/>
      <c r="BG212" s="79"/>
      <c r="BH212" s="79"/>
      <c r="BI212" s="79"/>
      <c r="BJ212" s="79"/>
      <c r="BK212" s="79"/>
      <c r="BL212" s="79"/>
      <c r="BM212" s="79"/>
      <c r="BN212" s="79"/>
      <c r="BO212" s="79"/>
      <c r="BP212" s="79"/>
      <c r="BQ212" s="79"/>
      <c r="BR212" s="79"/>
      <c r="BS212" s="79"/>
      <c r="BT212" s="79"/>
      <c r="BU212" s="79"/>
      <c r="BV212" s="79"/>
      <c r="BW212" s="79"/>
      <c r="BX212" s="79"/>
      <c r="BY212" s="79"/>
      <c r="BZ212" s="79"/>
      <c r="CA212" s="79"/>
      <c r="CB212" s="79"/>
      <c r="CC212" s="79"/>
      <c r="CD212" s="79"/>
      <c r="CE212" s="79"/>
      <c r="CF212" s="79"/>
      <c r="CG212" s="79"/>
      <c r="CH212" s="79"/>
      <c r="CI212" s="79"/>
      <c r="CJ212" s="79"/>
      <c r="CK212" s="79"/>
      <c r="CL212" s="79"/>
      <c r="CM212" s="79"/>
      <c r="CN212" s="79"/>
      <c r="CO212" s="79"/>
      <c r="CP212" s="79"/>
      <c r="CQ212" s="79"/>
      <c r="CR212" s="79"/>
      <c r="CS212" s="79"/>
      <c r="CT212" s="79"/>
      <c r="CU212" s="79"/>
      <c r="CV212" s="79"/>
      <c r="CW212" s="79"/>
      <c r="CX212" s="79"/>
      <c r="CY212" s="79"/>
      <c r="CZ212" s="79"/>
      <c r="DA212" s="79"/>
      <c r="DB212" s="79"/>
      <c r="DC212" s="79"/>
      <c r="DD212" s="79"/>
      <c r="DE212" s="79"/>
      <c r="DF212" s="79"/>
    </row>
    <row r="213" spans="2:110" s="74" customFormat="1" ht="18.75">
      <c r="B213" s="484">
        <v>17.060000000000009</v>
      </c>
      <c r="C213" s="139" t="s">
        <v>282</v>
      </c>
      <c r="D213" s="141">
        <v>1</v>
      </c>
      <c r="E213" s="142" t="s">
        <v>199</v>
      </c>
      <c r="F213" s="437"/>
      <c r="G213" s="433">
        <f t="shared" si="1"/>
        <v>0</v>
      </c>
      <c r="H213" s="434"/>
      <c r="I213" s="78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  <c r="AC213" s="79"/>
      <c r="AD213" s="79"/>
      <c r="AE213" s="79"/>
      <c r="AF213" s="79"/>
      <c r="AG213" s="79"/>
      <c r="AH213" s="79"/>
      <c r="AI213" s="79"/>
      <c r="AJ213" s="79"/>
      <c r="AK213" s="79"/>
      <c r="AL213" s="79"/>
      <c r="AM213" s="79"/>
      <c r="AN213" s="79"/>
      <c r="AO213" s="79"/>
      <c r="AP213" s="79"/>
      <c r="AQ213" s="79"/>
      <c r="AR213" s="79"/>
      <c r="AS213" s="79"/>
      <c r="AT213" s="79"/>
      <c r="AU213" s="79"/>
      <c r="AV213" s="79"/>
      <c r="AW213" s="79"/>
      <c r="AX213" s="79"/>
      <c r="AY213" s="79"/>
      <c r="AZ213" s="79"/>
      <c r="BA213" s="79"/>
      <c r="BB213" s="79"/>
      <c r="BC213" s="79"/>
      <c r="BD213" s="79"/>
      <c r="BE213" s="79"/>
      <c r="BF213" s="79"/>
      <c r="BG213" s="79"/>
      <c r="BH213" s="79"/>
      <c r="BI213" s="79"/>
      <c r="BJ213" s="79"/>
      <c r="BK213" s="79"/>
      <c r="BL213" s="79"/>
      <c r="BM213" s="79"/>
      <c r="BN213" s="79"/>
      <c r="BO213" s="79"/>
      <c r="BP213" s="79"/>
      <c r="BQ213" s="79"/>
      <c r="BR213" s="79"/>
      <c r="BS213" s="79"/>
      <c r="BT213" s="79"/>
      <c r="BU213" s="79"/>
      <c r="BV213" s="79"/>
      <c r="BW213" s="79"/>
      <c r="BX213" s="79"/>
      <c r="BY213" s="79"/>
      <c r="BZ213" s="79"/>
      <c r="CA213" s="79"/>
      <c r="CB213" s="79"/>
      <c r="CC213" s="79"/>
      <c r="CD213" s="79"/>
      <c r="CE213" s="79"/>
      <c r="CF213" s="79"/>
      <c r="CG213" s="79"/>
      <c r="CH213" s="79"/>
      <c r="CI213" s="79"/>
      <c r="CJ213" s="79"/>
      <c r="CK213" s="79"/>
      <c r="CL213" s="79"/>
      <c r="CM213" s="79"/>
      <c r="CN213" s="79"/>
      <c r="CO213" s="79"/>
      <c r="CP213" s="79"/>
      <c r="CQ213" s="79"/>
      <c r="CR213" s="79"/>
      <c r="CS213" s="79"/>
      <c r="CT213" s="79"/>
      <c r="CU213" s="79"/>
      <c r="CV213" s="79"/>
      <c r="CW213" s="79"/>
      <c r="CX213" s="79"/>
      <c r="CY213" s="79"/>
      <c r="CZ213" s="79"/>
      <c r="DA213" s="79"/>
      <c r="DB213" s="79"/>
      <c r="DC213" s="79"/>
      <c r="DD213" s="79"/>
      <c r="DE213" s="79"/>
      <c r="DF213" s="79"/>
    </row>
    <row r="214" spans="2:110" s="74" customFormat="1" ht="18.75">
      <c r="B214" s="484"/>
      <c r="C214" s="139"/>
      <c r="D214" s="141"/>
      <c r="E214" s="142"/>
      <c r="F214" s="437"/>
      <c r="G214" s="433">
        <f t="shared" si="1"/>
        <v>0</v>
      </c>
      <c r="H214" s="434">
        <f>SUM(G208:G213)</f>
        <v>0</v>
      </c>
      <c r="I214" s="78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U214" s="79"/>
      <c r="AV214" s="79"/>
      <c r="AW214" s="79"/>
      <c r="AX214" s="79"/>
      <c r="AY214" s="79"/>
      <c r="AZ214" s="79"/>
      <c r="BA214" s="79"/>
      <c r="BB214" s="79"/>
      <c r="BC214" s="79"/>
      <c r="BD214" s="79"/>
      <c r="BE214" s="79"/>
      <c r="BF214" s="79"/>
      <c r="BG214" s="79"/>
      <c r="BH214" s="79"/>
      <c r="BI214" s="79"/>
      <c r="BJ214" s="79"/>
      <c r="BK214" s="79"/>
      <c r="BL214" s="79"/>
      <c r="BM214" s="79"/>
      <c r="BN214" s="79"/>
      <c r="BO214" s="79"/>
      <c r="BP214" s="79"/>
      <c r="BQ214" s="79"/>
      <c r="BR214" s="79"/>
      <c r="BS214" s="79"/>
      <c r="BT214" s="79"/>
      <c r="BU214" s="79"/>
      <c r="BV214" s="79"/>
      <c r="BW214" s="79"/>
      <c r="BX214" s="79"/>
      <c r="BY214" s="79"/>
      <c r="BZ214" s="79"/>
      <c r="CA214" s="79"/>
      <c r="CB214" s="79"/>
      <c r="CC214" s="79"/>
      <c r="CD214" s="79"/>
      <c r="CE214" s="79"/>
      <c r="CF214" s="79"/>
      <c r="CG214" s="79"/>
      <c r="CH214" s="79"/>
      <c r="CI214" s="79"/>
      <c r="CJ214" s="79"/>
      <c r="CK214" s="79"/>
      <c r="CL214" s="79"/>
      <c r="CM214" s="79"/>
      <c r="CN214" s="79"/>
      <c r="CO214" s="79"/>
      <c r="CP214" s="79"/>
      <c r="CQ214" s="79"/>
      <c r="CR214" s="79"/>
      <c r="CS214" s="79"/>
      <c r="CT214" s="79"/>
      <c r="CU214" s="79"/>
      <c r="CV214" s="79"/>
      <c r="CW214" s="79"/>
      <c r="CX214" s="79"/>
      <c r="CY214" s="79"/>
      <c r="CZ214" s="79"/>
      <c r="DA214" s="79"/>
      <c r="DB214" s="79"/>
      <c r="DC214" s="79"/>
      <c r="DD214" s="79"/>
      <c r="DE214" s="79"/>
      <c r="DF214" s="79"/>
    </row>
    <row r="215" spans="2:110" s="74" customFormat="1" ht="18.75">
      <c r="B215" s="485">
        <v>18</v>
      </c>
      <c r="C215" s="138" t="s">
        <v>200</v>
      </c>
      <c r="D215" s="141"/>
      <c r="E215" s="142"/>
      <c r="F215" s="437"/>
      <c r="G215" s="433">
        <f t="shared" si="1"/>
        <v>0</v>
      </c>
      <c r="H215" s="434"/>
      <c r="I215" s="78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  <c r="AC215" s="79"/>
      <c r="AD215" s="79"/>
      <c r="AE215" s="79"/>
      <c r="AF215" s="79"/>
      <c r="AG215" s="79"/>
      <c r="AH215" s="79"/>
      <c r="AI215" s="79"/>
      <c r="AJ215" s="79"/>
      <c r="AK215" s="79"/>
      <c r="AL215" s="79"/>
      <c r="AM215" s="79"/>
      <c r="AN215" s="79"/>
      <c r="AO215" s="79"/>
      <c r="AP215" s="79"/>
      <c r="AQ215" s="79"/>
      <c r="AR215" s="79"/>
      <c r="AS215" s="79"/>
      <c r="AT215" s="79"/>
      <c r="AU215" s="79"/>
      <c r="AV215" s="79"/>
      <c r="AW215" s="79"/>
      <c r="AX215" s="79"/>
      <c r="AY215" s="79"/>
      <c r="AZ215" s="79"/>
      <c r="BA215" s="79"/>
      <c r="BB215" s="79"/>
      <c r="BC215" s="79"/>
      <c r="BD215" s="79"/>
      <c r="BE215" s="79"/>
      <c r="BF215" s="79"/>
      <c r="BG215" s="79"/>
      <c r="BH215" s="79"/>
      <c r="BI215" s="79"/>
      <c r="BJ215" s="79"/>
      <c r="BK215" s="79"/>
      <c r="BL215" s="79"/>
      <c r="BM215" s="79"/>
      <c r="BN215" s="79"/>
      <c r="BO215" s="79"/>
      <c r="BP215" s="79"/>
      <c r="BQ215" s="79"/>
      <c r="BR215" s="79"/>
      <c r="BS215" s="79"/>
      <c r="BT215" s="79"/>
      <c r="BU215" s="79"/>
      <c r="BV215" s="79"/>
      <c r="BW215" s="79"/>
      <c r="BX215" s="79"/>
      <c r="BY215" s="79"/>
      <c r="BZ215" s="79"/>
      <c r="CA215" s="79"/>
      <c r="CB215" s="79"/>
      <c r="CC215" s="79"/>
      <c r="CD215" s="79"/>
      <c r="CE215" s="79"/>
      <c r="CF215" s="79"/>
      <c r="CG215" s="79"/>
      <c r="CH215" s="79"/>
      <c r="CI215" s="79"/>
      <c r="CJ215" s="79"/>
      <c r="CK215" s="79"/>
      <c r="CL215" s="79"/>
      <c r="CM215" s="79"/>
      <c r="CN215" s="79"/>
      <c r="CO215" s="79"/>
      <c r="CP215" s="79"/>
      <c r="CQ215" s="79"/>
      <c r="CR215" s="79"/>
      <c r="CS215" s="79"/>
      <c r="CT215" s="79"/>
      <c r="CU215" s="79"/>
      <c r="CV215" s="79"/>
      <c r="CW215" s="79"/>
      <c r="CX215" s="79"/>
      <c r="CY215" s="79"/>
      <c r="CZ215" s="79"/>
      <c r="DA215" s="79"/>
      <c r="DB215" s="79"/>
      <c r="DC215" s="79"/>
      <c r="DD215" s="79"/>
      <c r="DE215" s="79"/>
      <c r="DF215" s="79"/>
    </row>
    <row r="216" spans="2:110" s="74" customFormat="1" ht="75">
      <c r="B216" s="484">
        <v>18.010000000000002</v>
      </c>
      <c r="C216" s="139" t="s">
        <v>296</v>
      </c>
      <c r="D216" s="141">
        <v>1</v>
      </c>
      <c r="E216" s="142" t="s">
        <v>199</v>
      </c>
      <c r="F216" s="437"/>
      <c r="G216" s="433">
        <f t="shared" si="1"/>
        <v>0</v>
      </c>
      <c r="H216" s="434"/>
      <c r="I216" s="78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U216" s="79"/>
      <c r="AV216" s="79"/>
      <c r="AW216" s="79"/>
      <c r="AX216" s="79"/>
      <c r="AY216" s="79"/>
      <c r="AZ216" s="79"/>
      <c r="BA216" s="79"/>
      <c r="BB216" s="79"/>
      <c r="BC216" s="79"/>
      <c r="BD216" s="79"/>
      <c r="BE216" s="79"/>
      <c r="BF216" s="79"/>
      <c r="BG216" s="79"/>
      <c r="BH216" s="79"/>
      <c r="BI216" s="79"/>
      <c r="BJ216" s="79"/>
      <c r="BK216" s="79"/>
      <c r="BL216" s="79"/>
      <c r="BM216" s="79"/>
      <c r="BN216" s="79"/>
      <c r="BO216" s="79"/>
      <c r="BP216" s="79"/>
      <c r="BQ216" s="79"/>
      <c r="BR216" s="79"/>
      <c r="BS216" s="79"/>
      <c r="BT216" s="79"/>
      <c r="BU216" s="79"/>
      <c r="BV216" s="79"/>
      <c r="BW216" s="79"/>
      <c r="BX216" s="79"/>
      <c r="BY216" s="79"/>
      <c r="BZ216" s="79"/>
      <c r="CA216" s="79"/>
      <c r="CB216" s="79"/>
      <c r="CC216" s="79"/>
      <c r="CD216" s="79"/>
      <c r="CE216" s="79"/>
      <c r="CF216" s="79"/>
      <c r="CG216" s="79"/>
      <c r="CH216" s="79"/>
      <c r="CI216" s="79"/>
      <c r="CJ216" s="79"/>
      <c r="CK216" s="79"/>
      <c r="CL216" s="79"/>
      <c r="CM216" s="79"/>
      <c r="CN216" s="79"/>
      <c r="CO216" s="79"/>
      <c r="CP216" s="79"/>
      <c r="CQ216" s="79"/>
      <c r="CR216" s="79"/>
      <c r="CS216" s="79"/>
      <c r="CT216" s="79"/>
      <c r="CU216" s="79"/>
      <c r="CV216" s="79"/>
      <c r="CW216" s="79"/>
      <c r="CX216" s="79"/>
      <c r="CY216" s="79"/>
      <c r="CZ216" s="79"/>
      <c r="DA216" s="79"/>
      <c r="DB216" s="79"/>
      <c r="DC216" s="79"/>
      <c r="DD216" s="79"/>
      <c r="DE216" s="79"/>
      <c r="DF216" s="79"/>
    </row>
    <row r="217" spans="2:110" s="74" customFormat="1" ht="75">
      <c r="B217" s="484">
        <v>18.020000000000003</v>
      </c>
      <c r="C217" s="139" t="s">
        <v>297</v>
      </c>
      <c r="D217" s="141">
        <v>1</v>
      </c>
      <c r="E217" s="142" t="s">
        <v>199</v>
      </c>
      <c r="F217" s="437"/>
      <c r="G217" s="433">
        <f t="shared" si="1"/>
        <v>0</v>
      </c>
      <c r="H217" s="434"/>
      <c r="I217" s="78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  <c r="AH217" s="79"/>
      <c r="AI217" s="79"/>
      <c r="AJ217" s="79"/>
      <c r="AK217" s="79"/>
      <c r="AL217" s="79"/>
      <c r="AM217" s="79"/>
      <c r="AN217" s="79"/>
      <c r="AO217" s="79"/>
      <c r="AP217" s="79"/>
      <c r="AQ217" s="79"/>
      <c r="AR217" s="79"/>
      <c r="AS217" s="79"/>
      <c r="AT217" s="79"/>
      <c r="AU217" s="79"/>
      <c r="AV217" s="79"/>
      <c r="AW217" s="79"/>
      <c r="AX217" s="79"/>
      <c r="AY217" s="79"/>
      <c r="AZ217" s="79"/>
      <c r="BA217" s="79"/>
      <c r="BB217" s="79"/>
      <c r="BC217" s="79"/>
      <c r="BD217" s="79"/>
      <c r="BE217" s="79"/>
      <c r="BF217" s="79"/>
      <c r="BG217" s="79"/>
      <c r="BH217" s="79"/>
      <c r="BI217" s="79"/>
      <c r="BJ217" s="79"/>
      <c r="BK217" s="79"/>
      <c r="BL217" s="79"/>
      <c r="BM217" s="79"/>
      <c r="BN217" s="79"/>
      <c r="BO217" s="79"/>
      <c r="BP217" s="79"/>
      <c r="BQ217" s="79"/>
      <c r="BR217" s="79"/>
      <c r="BS217" s="79"/>
      <c r="BT217" s="79"/>
      <c r="BU217" s="79"/>
      <c r="BV217" s="79"/>
      <c r="BW217" s="79"/>
      <c r="BX217" s="79"/>
      <c r="BY217" s="79"/>
      <c r="BZ217" s="79"/>
      <c r="CA217" s="79"/>
      <c r="CB217" s="79"/>
      <c r="CC217" s="79"/>
      <c r="CD217" s="79"/>
      <c r="CE217" s="79"/>
      <c r="CF217" s="79"/>
      <c r="CG217" s="79"/>
      <c r="CH217" s="79"/>
      <c r="CI217" s="79"/>
      <c r="CJ217" s="79"/>
      <c r="CK217" s="79"/>
      <c r="CL217" s="79"/>
      <c r="CM217" s="79"/>
      <c r="CN217" s="79"/>
      <c r="CO217" s="79"/>
      <c r="CP217" s="79"/>
      <c r="CQ217" s="79"/>
      <c r="CR217" s="79"/>
      <c r="CS217" s="79"/>
      <c r="CT217" s="79"/>
      <c r="CU217" s="79"/>
      <c r="CV217" s="79"/>
      <c r="CW217" s="79"/>
      <c r="CX217" s="79"/>
      <c r="CY217" s="79"/>
      <c r="CZ217" s="79"/>
      <c r="DA217" s="79"/>
      <c r="DB217" s="79"/>
      <c r="DC217" s="79"/>
      <c r="DD217" s="79"/>
      <c r="DE217" s="79"/>
      <c r="DF217" s="79"/>
    </row>
    <row r="218" spans="2:110" s="74" customFormat="1" ht="75">
      <c r="B218" s="484">
        <v>18.030000000000005</v>
      </c>
      <c r="C218" s="139" t="s">
        <v>298</v>
      </c>
      <c r="D218" s="141">
        <v>1</v>
      </c>
      <c r="E218" s="142" t="s">
        <v>199</v>
      </c>
      <c r="F218" s="437"/>
      <c r="G218" s="433">
        <f t="shared" si="1"/>
        <v>0</v>
      </c>
      <c r="H218" s="434"/>
      <c r="I218" s="78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79"/>
      <c r="AL218" s="79"/>
      <c r="AM218" s="79"/>
      <c r="AN218" s="79"/>
      <c r="AO218" s="79"/>
      <c r="AP218" s="79"/>
      <c r="AQ218" s="79"/>
      <c r="AR218" s="79"/>
      <c r="AS218" s="79"/>
      <c r="AT218" s="79"/>
      <c r="AU218" s="79"/>
      <c r="AV218" s="79"/>
      <c r="AW218" s="79"/>
      <c r="AX218" s="79"/>
      <c r="AY218" s="79"/>
      <c r="AZ218" s="79"/>
      <c r="BA218" s="79"/>
      <c r="BB218" s="79"/>
      <c r="BC218" s="79"/>
      <c r="BD218" s="79"/>
      <c r="BE218" s="79"/>
      <c r="BF218" s="79"/>
      <c r="BG218" s="79"/>
      <c r="BH218" s="79"/>
      <c r="BI218" s="79"/>
      <c r="BJ218" s="79"/>
      <c r="BK218" s="79"/>
      <c r="BL218" s="79"/>
      <c r="BM218" s="79"/>
      <c r="BN218" s="79"/>
      <c r="BO218" s="79"/>
      <c r="BP218" s="79"/>
      <c r="BQ218" s="79"/>
      <c r="BR218" s="79"/>
      <c r="BS218" s="79"/>
      <c r="BT218" s="79"/>
      <c r="BU218" s="79"/>
      <c r="BV218" s="79"/>
      <c r="BW218" s="79"/>
      <c r="BX218" s="79"/>
      <c r="BY218" s="79"/>
      <c r="BZ218" s="79"/>
      <c r="CA218" s="79"/>
      <c r="CB218" s="79"/>
      <c r="CC218" s="79"/>
      <c r="CD218" s="79"/>
      <c r="CE218" s="79"/>
      <c r="CF218" s="79"/>
      <c r="CG218" s="79"/>
      <c r="CH218" s="79"/>
      <c r="CI218" s="79"/>
      <c r="CJ218" s="79"/>
      <c r="CK218" s="79"/>
      <c r="CL218" s="79"/>
      <c r="CM218" s="79"/>
      <c r="CN218" s="79"/>
      <c r="CO218" s="79"/>
      <c r="CP218" s="79"/>
      <c r="CQ218" s="79"/>
      <c r="CR218" s="79"/>
      <c r="CS218" s="79"/>
      <c r="CT218" s="79"/>
      <c r="CU218" s="79"/>
      <c r="CV218" s="79"/>
      <c r="CW218" s="79"/>
      <c r="CX218" s="79"/>
      <c r="CY218" s="79"/>
      <c r="CZ218" s="79"/>
      <c r="DA218" s="79"/>
      <c r="DB218" s="79"/>
      <c r="DC218" s="79"/>
      <c r="DD218" s="79"/>
      <c r="DE218" s="79"/>
      <c r="DF218" s="79"/>
    </row>
    <row r="219" spans="2:110" s="74" customFormat="1" ht="18.75">
      <c r="B219" s="484"/>
      <c r="C219" s="139"/>
      <c r="D219" s="141"/>
      <c r="E219" s="142"/>
      <c r="F219" s="437"/>
      <c r="G219" s="433">
        <f t="shared" si="1"/>
        <v>0</v>
      </c>
      <c r="H219" s="434">
        <f>SUM(G216:G218)</f>
        <v>0</v>
      </c>
      <c r="I219" s="78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U219" s="79"/>
      <c r="AV219" s="79"/>
      <c r="AW219" s="79"/>
      <c r="AX219" s="79"/>
      <c r="AY219" s="79"/>
      <c r="AZ219" s="79"/>
      <c r="BA219" s="79"/>
      <c r="BB219" s="79"/>
      <c r="BC219" s="79"/>
      <c r="BD219" s="79"/>
      <c r="BE219" s="79"/>
      <c r="BF219" s="79"/>
      <c r="BG219" s="79"/>
      <c r="BH219" s="79"/>
      <c r="BI219" s="79"/>
      <c r="BJ219" s="79"/>
      <c r="BK219" s="79"/>
      <c r="BL219" s="79"/>
      <c r="BM219" s="79"/>
      <c r="BN219" s="79"/>
      <c r="BO219" s="79"/>
      <c r="BP219" s="79"/>
      <c r="BQ219" s="79"/>
      <c r="BR219" s="79"/>
      <c r="BS219" s="79"/>
      <c r="BT219" s="79"/>
      <c r="BU219" s="79"/>
      <c r="BV219" s="79"/>
      <c r="BW219" s="79"/>
      <c r="BX219" s="79"/>
      <c r="BY219" s="79"/>
      <c r="BZ219" s="79"/>
      <c r="CA219" s="79"/>
      <c r="CB219" s="79"/>
      <c r="CC219" s="79"/>
      <c r="CD219" s="79"/>
      <c r="CE219" s="79"/>
      <c r="CF219" s="79"/>
      <c r="CG219" s="79"/>
      <c r="CH219" s="79"/>
      <c r="CI219" s="79"/>
      <c r="CJ219" s="79"/>
      <c r="CK219" s="79"/>
      <c r="CL219" s="79"/>
      <c r="CM219" s="79"/>
      <c r="CN219" s="79"/>
      <c r="CO219" s="79"/>
      <c r="CP219" s="79"/>
      <c r="CQ219" s="79"/>
      <c r="CR219" s="79"/>
      <c r="CS219" s="79"/>
      <c r="CT219" s="79"/>
      <c r="CU219" s="79"/>
      <c r="CV219" s="79"/>
      <c r="CW219" s="79"/>
      <c r="CX219" s="79"/>
      <c r="CY219" s="79"/>
      <c r="CZ219" s="79"/>
      <c r="DA219" s="79"/>
      <c r="DB219" s="79"/>
      <c r="DC219" s="79"/>
      <c r="DD219" s="79"/>
      <c r="DE219" s="79"/>
      <c r="DF219" s="79"/>
    </row>
    <row r="220" spans="2:110" s="74" customFormat="1" ht="37.5">
      <c r="B220" s="485"/>
      <c r="C220" s="138" t="s">
        <v>299</v>
      </c>
      <c r="D220" s="141"/>
      <c r="E220" s="142"/>
      <c r="F220" s="437"/>
      <c r="G220" s="433">
        <f t="shared" si="1"/>
        <v>0</v>
      </c>
      <c r="H220" s="434"/>
      <c r="I220" s="78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79"/>
      <c r="AL220" s="79"/>
      <c r="AM220" s="79"/>
      <c r="AN220" s="79"/>
      <c r="AO220" s="79"/>
      <c r="AP220" s="79"/>
      <c r="AQ220" s="79"/>
      <c r="AR220" s="79"/>
      <c r="AS220" s="79"/>
      <c r="AT220" s="79"/>
      <c r="AU220" s="79"/>
      <c r="AV220" s="79"/>
      <c r="AW220" s="79"/>
      <c r="AX220" s="79"/>
      <c r="AY220" s="79"/>
      <c r="AZ220" s="79"/>
      <c r="BA220" s="79"/>
      <c r="BB220" s="79"/>
      <c r="BC220" s="79"/>
      <c r="BD220" s="79"/>
      <c r="BE220" s="79"/>
      <c r="BF220" s="79"/>
      <c r="BG220" s="79"/>
      <c r="BH220" s="79"/>
      <c r="BI220" s="79"/>
      <c r="BJ220" s="79"/>
      <c r="BK220" s="79"/>
      <c r="BL220" s="79"/>
      <c r="BM220" s="79"/>
      <c r="BN220" s="79"/>
      <c r="BO220" s="79"/>
      <c r="BP220" s="79"/>
      <c r="BQ220" s="79"/>
      <c r="BR220" s="79"/>
      <c r="BS220" s="79"/>
      <c r="BT220" s="79"/>
      <c r="BU220" s="79"/>
      <c r="BV220" s="79"/>
      <c r="BW220" s="79"/>
      <c r="BX220" s="79"/>
      <c r="BY220" s="79"/>
      <c r="BZ220" s="79"/>
      <c r="CA220" s="79"/>
      <c r="CB220" s="79"/>
      <c r="CC220" s="79"/>
      <c r="CD220" s="79"/>
      <c r="CE220" s="79"/>
      <c r="CF220" s="79"/>
      <c r="CG220" s="79"/>
      <c r="CH220" s="79"/>
      <c r="CI220" s="79"/>
      <c r="CJ220" s="79"/>
      <c r="CK220" s="79"/>
      <c r="CL220" s="79"/>
      <c r="CM220" s="79"/>
      <c r="CN220" s="79"/>
      <c r="CO220" s="79"/>
      <c r="CP220" s="79"/>
      <c r="CQ220" s="79"/>
      <c r="CR220" s="79"/>
      <c r="CS220" s="79"/>
      <c r="CT220" s="79"/>
      <c r="CU220" s="79"/>
      <c r="CV220" s="79"/>
      <c r="CW220" s="79"/>
      <c r="CX220" s="79"/>
      <c r="CY220" s="79"/>
      <c r="CZ220" s="79"/>
      <c r="DA220" s="79"/>
      <c r="DB220" s="79"/>
      <c r="DC220" s="79"/>
      <c r="DD220" s="79"/>
      <c r="DE220" s="79"/>
      <c r="DF220" s="79"/>
    </row>
    <row r="221" spans="2:110" s="74" customFormat="1" ht="18.75">
      <c r="B221" s="485">
        <v>19</v>
      </c>
      <c r="C221" s="138" t="s">
        <v>169</v>
      </c>
      <c r="D221" s="141"/>
      <c r="E221" s="142"/>
      <c r="F221" s="437"/>
      <c r="G221" s="433">
        <f t="shared" si="1"/>
        <v>0</v>
      </c>
      <c r="H221" s="434"/>
      <c r="I221" s="78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U221" s="79"/>
      <c r="AV221" s="79"/>
      <c r="AW221" s="79"/>
      <c r="AX221" s="79"/>
      <c r="AY221" s="79"/>
      <c r="AZ221" s="79"/>
      <c r="BA221" s="79"/>
      <c r="BB221" s="79"/>
      <c r="BC221" s="79"/>
      <c r="BD221" s="79"/>
      <c r="BE221" s="79"/>
      <c r="BF221" s="79"/>
      <c r="BG221" s="79"/>
      <c r="BH221" s="79"/>
      <c r="BI221" s="79"/>
      <c r="BJ221" s="79"/>
      <c r="BK221" s="79"/>
      <c r="BL221" s="79"/>
      <c r="BM221" s="79"/>
      <c r="BN221" s="79"/>
      <c r="BO221" s="79"/>
      <c r="BP221" s="79"/>
      <c r="BQ221" s="79"/>
      <c r="BR221" s="79"/>
      <c r="BS221" s="79"/>
      <c r="BT221" s="79"/>
      <c r="BU221" s="79"/>
      <c r="BV221" s="79"/>
      <c r="BW221" s="79"/>
      <c r="BX221" s="79"/>
      <c r="BY221" s="79"/>
      <c r="BZ221" s="79"/>
      <c r="CA221" s="79"/>
      <c r="CB221" s="79"/>
      <c r="CC221" s="79"/>
      <c r="CD221" s="79"/>
      <c r="CE221" s="79"/>
      <c r="CF221" s="79"/>
      <c r="CG221" s="79"/>
      <c r="CH221" s="79"/>
      <c r="CI221" s="79"/>
      <c r="CJ221" s="79"/>
      <c r="CK221" s="79"/>
      <c r="CL221" s="79"/>
      <c r="CM221" s="79"/>
      <c r="CN221" s="79"/>
      <c r="CO221" s="79"/>
      <c r="CP221" s="79"/>
      <c r="CQ221" s="79"/>
      <c r="CR221" s="79"/>
      <c r="CS221" s="79"/>
      <c r="CT221" s="79"/>
      <c r="CU221" s="79"/>
      <c r="CV221" s="79"/>
      <c r="CW221" s="79"/>
      <c r="CX221" s="79"/>
      <c r="CY221" s="79"/>
      <c r="CZ221" s="79"/>
      <c r="DA221" s="79"/>
      <c r="DB221" s="79"/>
      <c r="DC221" s="79"/>
      <c r="DD221" s="79"/>
      <c r="DE221" s="79"/>
      <c r="DF221" s="79"/>
    </row>
    <row r="222" spans="2:110" s="74" customFormat="1" ht="56.25">
      <c r="B222" s="484">
        <v>19.010000000000002</v>
      </c>
      <c r="C222" s="139" t="s">
        <v>300</v>
      </c>
      <c r="D222" s="141">
        <v>6</v>
      </c>
      <c r="E222" s="142" t="s">
        <v>143</v>
      </c>
      <c r="F222" s="437"/>
      <c r="G222" s="433">
        <f t="shared" si="1"/>
        <v>0</v>
      </c>
      <c r="H222" s="434"/>
      <c r="I222" s="78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  <c r="AH222" s="79"/>
      <c r="AI222" s="79"/>
      <c r="AJ222" s="79"/>
      <c r="AK222" s="79"/>
      <c r="AL222" s="79"/>
      <c r="AM222" s="79"/>
      <c r="AN222" s="79"/>
      <c r="AO222" s="79"/>
      <c r="AP222" s="79"/>
      <c r="AQ222" s="79"/>
      <c r="AR222" s="79"/>
      <c r="AS222" s="79"/>
      <c r="AT222" s="79"/>
      <c r="AU222" s="79"/>
      <c r="AV222" s="79"/>
      <c r="AW222" s="79"/>
      <c r="AX222" s="79"/>
      <c r="AY222" s="79"/>
      <c r="AZ222" s="79"/>
      <c r="BA222" s="79"/>
      <c r="BB222" s="79"/>
      <c r="BC222" s="79"/>
      <c r="BD222" s="79"/>
      <c r="BE222" s="79"/>
      <c r="BF222" s="79"/>
      <c r="BG222" s="79"/>
      <c r="BH222" s="79"/>
      <c r="BI222" s="79"/>
      <c r="BJ222" s="79"/>
      <c r="BK222" s="79"/>
      <c r="BL222" s="79"/>
      <c r="BM222" s="79"/>
      <c r="BN222" s="79"/>
      <c r="BO222" s="79"/>
      <c r="BP222" s="79"/>
      <c r="BQ222" s="79"/>
      <c r="BR222" s="79"/>
      <c r="BS222" s="79"/>
      <c r="BT222" s="79"/>
      <c r="BU222" s="79"/>
      <c r="BV222" s="79"/>
      <c r="BW222" s="79"/>
      <c r="BX222" s="79"/>
      <c r="BY222" s="79"/>
      <c r="BZ222" s="79"/>
      <c r="CA222" s="79"/>
      <c r="CB222" s="79"/>
      <c r="CC222" s="79"/>
      <c r="CD222" s="79"/>
      <c r="CE222" s="79"/>
      <c r="CF222" s="79"/>
      <c r="CG222" s="79"/>
      <c r="CH222" s="79"/>
      <c r="CI222" s="79"/>
      <c r="CJ222" s="79"/>
      <c r="CK222" s="79"/>
      <c r="CL222" s="79"/>
      <c r="CM222" s="79"/>
      <c r="CN222" s="79"/>
      <c r="CO222" s="79"/>
      <c r="CP222" s="79"/>
      <c r="CQ222" s="79"/>
      <c r="CR222" s="79"/>
      <c r="CS222" s="79"/>
      <c r="CT222" s="79"/>
      <c r="CU222" s="79"/>
      <c r="CV222" s="79"/>
      <c r="CW222" s="79"/>
      <c r="CX222" s="79"/>
      <c r="CY222" s="79"/>
      <c r="CZ222" s="79"/>
      <c r="DA222" s="79"/>
      <c r="DB222" s="79"/>
      <c r="DC222" s="79"/>
      <c r="DD222" s="79"/>
      <c r="DE222" s="79"/>
      <c r="DF222" s="79"/>
    </row>
    <row r="223" spans="2:110" s="74" customFormat="1" ht="56.25">
      <c r="B223" s="484">
        <v>19.020000000000003</v>
      </c>
      <c r="C223" s="139" t="s">
        <v>181</v>
      </c>
      <c r="D223" s="141">
        <v>6</v>
      </c>
      <c r="E223" s="142" t="s">
        <v>143</v>
      </c>
      <c r="F223" s="437"/>
      <c r="G223" s="433">
        <f t="shared" si="1"/>
        <v>0</v>
      </c>
      <c r="H223" s="434"/>
      <c r="I223" s="78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U223" s="79"/>
      <c r="AV223" s="79"/>
      <c r="AW223" s="79"/>
      <c r="AX223" s="79"/>
      <c r="AY223" s="79"/>
      <c r="AZ223" s="79"/>
      <c r="BA223" s="79"/>
      <c r="BB223" s="79"/>
      <c r="BC223" s="79"/>
      <c r="BD223" s="79"/>
      <c r="BE223" s="79"/>
      <c r="BF223" s="79"/>
      <c r="BG223" s="79"/>
      <c r="BH223" s="79"/>
      <c r="BI223" s="79"/>
      <c r="BJ223" s="79"/>
      <c r="BK223" s="79"/>
      <c r="BL223" s="79"/>
      <c r="BM223" s="79"/>
      <c r="BN223" s="79"/>
      <c r="BO223" s="79"/>
      <c r="BP223" s="79"/>
      <c r="BQ223" s="79"/>
      <c r="BR223" s="79"/>
      <c r="BS223" s="79"/>
      <c r="BT223" s="79"/>
      <c r="BU223" s="79"/>
      <c r="BV223" s="79"/>
      <c r="BW223" s="79"/>
      <c r="BX223" s="79"/>
      <c r="BY223" s="79"/>
      <c r="BZ223" s="79"/>
      <c r="CA223" s="79"/>
      <c r="CB223" s="79"/>
      <c r="CC223" s="79"/>
      <c r="CD223" s="79"/>
      <c r="CE223" s="79"/>
      <c r="CF223" s="79"/>
      <c r="CG223" s="79"/>
      <c r="CH223" s="79"/>
      <c r="CI223" s="79"/>
      <c r="CJ223" s="79"/>
      <c r="CK223" s="79"/>
      <c r="CL223" s="79"/>
      <c r="CM223" s="79"/>
      <c r="CN223" s="79"/>
      <c r="CO223" s="79"/>
      <c r="CP223" s="79"/>
      <c r="CQ223" s="79"/>
      <c r="CR223" s="79"/>
      <c r="CS223" s="79"/>
      <c r="CT223" s="79"/>
      <c r="CU223" s="79"/>
      <c r="CV223" s="79"/>
      <c r="CW223" s="79"/>
      <c r="CX223" s="79"/>
      <c r="CY223" s="79"/>
      <c r="CZ223" s="79"/>
      <c r="DA223" s="79"/>
      <c r="DB223" s="79"/>
      <c r="DC223" s="79"/>
      <c r="DD223" s="79"/>
      <c r="DE223" s="79"/>
      <c r="DF223" s="79"/>
    </row>
    <row r="224" spans="2:110" s="74" customFormat="1" ht="18.75">
      <c r="B224" s="484">
        <v>19.030000000000005</v>
      </c>
      <c r="C224" s="139" t="s">
        <v>282</v>
      </c>
      <c r="D224" s="141">
        <v>1</v>
      </c>
      <c r="E224" s="142" t="s">
        <v>199</v>
      </c>
      <c r="F224" s="437"/>
      <c r="G224" s="433">
        <f t="shared" si="1"/>
        <v>0</v>
      </c>
      <c r="H224" s="434"/>
      <c r="I224" s="78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  <c r="AC224" s="79"/>
      <c r="AD224" s="79"/>
      <c r="AE224" s="79"/>
      <c r="AF224" s="79"/>
      <c r="AG224" s="79"/>
      <c r="AH224" s="79"/>
      <c r="AI224" s="79"/>
      <c r="AJ224" s="79"/>
      <c r="AK224" s="79"/>
      <c r="AL224" s="79"/>
      <c r="AM224" s="79"/>
      <c r="AN224" s="79"/>
      <c r="AO224" s="79"/>
      <c r="AP224" s="79"/>
      <c r="AQ224" s="79"/>
      <c r="AR224" s="79"/>
      <c r="AS224" s="79"/>
      <c r="AT224" s="79"/>
      <c r="AU224" s="79"/>
      <c r="AV224" s="79"/>
      <c r="AW224" s="79"/>
      <c r="AX224" s="79"/>
      <c r="AY224" s="79"/>
      <c r="AZ224" s="79"/>
      <c r="BA224" s="79"/>
      <c r="BB224" s="79"/>
      <c r="BC224" s="79"/>
      <c r="BD224" s="79"/>
      <c r="BE224" s="79"/>
      <c r="BF224" s="79"/>
      <c r="BG224" s="79"/>
      <c r="BH224" s="79"/>
      <c r="BI224" s="79"/>
      <c r="BJ224" s="79"/>
      <c r="BK224" s="79"/>
      <c r="BL224" s="79"/>
      <c r="BM224" s="79"/>
      <c r="BN224" s="79"/>
      <c r="BO224" s="79"/>
      <c r="BP224" s="79"/>
      <c r="BQ224" s="79"/>
      <c r="BR224" s="79"/>
      <c r="BS224" s="79"/>
      <c r="BT224" s="79"/>
      <c r="BU224" s="79"/>
      <c r="BV224" s="79"/>
      <c r="BW224" s="79"/>
      <c r="BX224" s="79"/>
      <c r="BY224" s="79"/>
      <c r="BZ224" s="79"/>
      <c r="CA224" s="79"/>
      <c r="CB224" s="79"/>
      <c r="CC224" s="79"/>
      <c r="CD224" s="79"/>
      <c r="CE224" s="79"/>
      <c r="CF224" s="79"/>
      <c r="CG224" s="79"/>
      <c r="CH224" s="79"/>
      <c r="CI224" s="79"/>
      <c r="CJ224" s="79"/>
      <c r="CK224" s="79"/>
      <c r="CL224" s="79"/>
      <c r="CM224" s="79"/>
      <c r="CN224" s="79"/>
      <c r="CO224" s="79"/>
      <c r="CP224" s="79"/>
      <c r="CQ224" s="79"/>
      <c r="CR224" s="79"/>
      <c r="CS224" s="79"/>
      <c r="CT224" s="79"/>
      <c r="CU224" s="79"/>
      <c r="CV224" s="79"/>
      <c r="CW224" s="79"/>
      <c r="CX224" s="79"/>
      <c r="CY224" s="79"/>
      <c r="CZ224" s="79"/>
      <c r="DA224" s="79"/>
      <c r="DB224" s="79"/>
      <c r="DC224" s="79"/>
      <c r="DD224" s="79"/>
      <c r="DE224" s="79"/>
      <c r="DF224" s="79"/>
    </row>
    <row r="225" spans="2:110" s="74" customFormat="1" ht="18.75">
      <c r="B225" s="484"/>
      <c r="C225" s="139"/>
      <c r="D225" s="141"/>
      <c r="E225" s="142"/>
      <c r="F225" s="437"/>
      <c r="G225" s="433">
        <f t="shared" si="1"/>
        <v>0</v>
      </c>
      <c r="H225" s="434">
        <f>SUM(G222:G224)</f>
        <v>0</v>
      </c>
      <c r="I225" s="78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U225" s="79"/>
      <c r="AV225" s="79"/>
      <c r="AW225" s="79"/>
      <c r="AX225" s="79"/>
      <c r="AY225" s="79"/>
      <c r="AZ225" s="79"/>
      <c r="BA225" s="79"/>
      <c r="BB225" s="79"/>
      <c r="BC225" s="79"/>
      <c r="BD225" s="79"/>
      <c r="BE225" s="79"/>
      <c r="BF225" s="79"/>
      <c r="BG225" s="79"/>
      <c r="BH225" s="79"/>
      <c r="BI225" s="79"/>
      <c r="BJ225" s="79"/>
      <c r="BK225" s="79"/>
      <c r="BL225" s="79"/>
      <c r="BM225" s="79"/>
      <c r="BN225" s="79"/>
      <c r="BO225" s="79"/>
      <c r="BP225" s="79"/>
      <c r="BQ225" s="79"/>
      <c r="BR225" s="79"/>
      <c r="BS225" s="79"/>
      <c r="BT225" s="79"/>
      <c r="BU225" s="79"/>
      <c r="BV225" s="79"/>
      <c r="BW225" s="79"/>
      <c r="BX225" s="79"/>
      <c r="BY225" s="79"/>
      <c r="BZ225" s="79"/>
      <c r="CA225" s="79"/>
      <c r="CB225" s="79"/>
      <c r="CC225" s="79"/>
      <c r="CD225" s="79"/>
      <c r="CE225" s="79"/>
      <c r="CF225" s="79"/>
      <c r="CG225" s="79"/>
      <c r="CH225" s="79"/>
      <c r="CI225" s="79"/>
      <c r="CJ225" s="79"/>
      <c r="CK225" s="79"/>
      <c r="CL225" s="79"/>
      <c r="CM225" s="79"/>
      <c r="CN225" s="79"/>
      <c r="CO225" s="79"/>
      <c r="CP225" s="79"/>
      <c r="CQ225" s="79"/>
      <c r="CR225" s="79"/>
      <c r="CS225" s="79"/>
      <c r="CT225" s="79"/>
      <c r="CU225" s="79"/>
      <c r="CV225" s="79"/>
      <c r="CW225" s="79"/>
      <c r="CX225" s="79"/>
      <c r="CY225" s="79"/>
      <c r="CZ225" s="79"/>
      <c r="DA225" s="79"/>
      <c r="DB225" s="79"/>
      <c r="DC225" s="79"/>
      <c r="DD225" s="79"/>
      <c r="DE225" s="79"/>
      <c r="DF225" s="79"/>
    </row>
    <row r="226" spans="2:110" s="74" customFormat="1" ht="18.75">
      <c r="B226" s="485">
        <v>20</v>
      </c>
      <c r="C226" s="138" t="s">
        <v>200</v>
      </c>
      <c r="D226" s="141"/>
      <c r="E226" s="142"/>
      <c r="F226" s="437"/>
      <c r="G226" s="433">
        <f t="shared" si="1"/>
        <v>0</v>
      </c>
      <c r="H226" s="434"/>
      <c r="I226" s="78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  <c r="AV226" s="79"/>
      <c r="AW226" s="79"/>
      <c r="AX226" s="79"/>
      <c r="AY226" s="79"/>
      <c r="AZ226" s="79"/>
      <c r="BA226" s="79"/>
      <c r="BB226" s="79"/>
      <c r="BC226" s="79"/>
      <c r="BD226" s="79"/>
      <c r="BE226" s="79"/>
      <c r="BF226" s="79"/>
      <c r="BG226" s="79"/>
      <c r="BH226" s="79"/>
      <c r="BI226" s="79"/>
      <c r="BJ226" s="79"/>
      <c r="BK226" s="79"/>
      <c r="BL226" s="79"/>
      <c r="BM226" s="79"/>
      <c r="BN226" s="79"/>
      <c r="BO226" s="79"/>
      <c r="BP226" s="79"/>
      <c r="BQ226" s="79"/>
      <c r="BR226" s="79"/>
      <c r="BS226" s="79"/>
      <c r="BT226" s="79"/>
      <c r="BU226" s="79"/>
      <c r="BV226" s="79"/>
      <c r="BW226" s="79"/>
      <c r="BX226" s="79"/>
      <c r="BY226" s="79"/>
      <c r="BZ226" s="79"/>
      <c r="CA226" s="79"/>
      <c r="CB226" s="79"/>
      <c r="CC226" s="79"/>
      <c r="CD226" s="79"/>
      <c r="CE226" s="79"/>
      <c r="CF226" s="79"/>
      <c r="CG226" s="79"/>
      <c r="CH226" s="79"/>
      <c r="CI226" s="79"/>
      <c r="CJ226" s="79"/>
      <c r="CK226" s="79"/>
      <c r="CL226" s="79"/>
      <c r="CM226" s="79"/>
      <c r="CN226" s="79"/>
      <c r="CO226" s="79"/>
      <c r="CP226" s="79"/>
      <c r="CQ226" s="79"/>
      <c r="CR226" s="79"/>
      <c r="CS226" s="79"/>
      <c r="CT226" s="79"/>
      <c r="CU226" s="79"/>
      <c r="CV226" s="79"/>
      <c r="CW226" s="79"/>
      <c r="CX226" s="79"/>
      <c r="CY226" s="79"/>
      <c r="CZ226" s="79"/>
      <c r="DA226" s="79"/>
      <c r="DB226" s="79"/>
      <c r="DC226" s="79"/>
      <c r="DD226" s="79"/>
      <c r="DE226" s="79"/>
      <c r="DF226" s="79"/>
    </row>
    <row r="227" spans="2:110" s="74" customFormat="1" ht="75">
      <c r="B227" s="484">
        <v>20.010000000000002</v>
      </c>
      <c r="C227" s="139" t="s">
        <v>301</v>
      </c>
      <c r="D227" s="141">
        <v>2</v>
      </c>
      <c r="E227" s="142" t="s">
        <v>199</v>
      </c>
      <c r="F227" s="437"/>
      <c r="G227" s="433">
        <f t="shared" si="1"/>
        <v>0</v>
      </c>
      <c r="H227" s="434"/>
      <c r="I227" s="78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U227" s="79"/>
      <c r="AV227" s="79"/>
      <c r="AW227" s="79"/>
      <c r="AX227" s="79"/>
      <c r="AY227" s="79"/>
      <c r="AZ227" s="79"/>
      <c r="BA227" s="79"/>
      <c r="BB227" s="79"/>
      <c r="BC227" s="79"/>
      <c r="BD227" s="79"/>
      <c r="BE227" s="79"/>
      <c r="BF227" s="79"/>
      <c r="BG227" s="79"/>
      <c r="BH227" s="79"/>
      <c r="BI227" s="79"/>
      <c r="BJ227" s="79"/>
      <c r="BK227" s="79"/>
      <c r="BL227" s="79"/>
      <c r="BM227" s="79"/>
      <c r="BN227" s="79"/>
      <c r="BO227" s="79"/>
      <c r="BP227" s="79"/>
      <c r="BQ227" s="79"/>
      <c r="BR227" s="79"/>
      <c r="BS227" s="79"/>
      <c r="BT227" s="79"/>
      <c r="BU227" s="79"/>
      <c r="BV227" s="79"/>
      <c r="BW227" s="79"/>
      <c r="BX227" s="79"/>
      <c r="BY227" s="79"/>
      <c r="BZ227" s="79"/>
      <c r="CA227" s="79"/>
      <c r="CB227" s="79"/>
      <c r="CC227" s="79"/>
      <c r="CD227" s="79"/>
      <c r="CE227" s="79"/>
      <c r="CF227" s="79"/>
      <c r="CG227" s="79"/>
      <c r="CH227" s="79"/>
      <c r="CI227" s="79"/>
      <c r="CJ227" s="79"/>
      <c r="CK227" s="79"/>
      <c r="CL227" s="79"/>
      <c r="CM227" s="79"/>
      <c r="CN227" s="79"/>
      <c r="CO227" s="79"/>
      <c r="CP227" s="79"/>
      <c r="CQ227" s="79"/>
      <c r="CR227" s="79"/>
      <c r="CS227" s="79"/>
      <c r="CT227" s="79"/>
      <c r="CU227" s="79"/>
      <c r="CV227" s="79"/>
      <c r="CW227" s="79"/>
      <c r="CX227" s="79"/>
      <c r="CY227" s="79"/>
      <c r="CZ227" s="79"/>
      <c r="DA227" s="79"/>
      <c r="DB227" s="79"/>
      <c r="DC227" s="79"/>
      <c r="DD227" s="79"/>
      <c r="DE227" s="79"/>
      <c r="DF227" s="79"/>
    </row>
    <row r="228" spans="2:110" s="74" customFormat="1" ht="75">
      <c r="B228" s="484">
        <v>20.020000000000003</v>
      </c>
      <c r="C228" s="139" t="s">
        <v>302</v>
      </c>
      <c r="D228" s="141">
        <v>2</v>
      </c>
      <c r="E228" s="142" t="s">
        <v>199</v>
      </c>
      <c r="F228" s="437"/>
      <c r="G228" s="433">
        <f t="shared" si="1"/>
        <v>0</v>
      </c>
      <c r="H228" s="434"/>
      <c r="I228" s="78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  <c r="AP228" s="79"/>
      <c r="AQ228" s="79"/>
      <c r="AR228" s="79"/>
      <c r="AS228" s="79"/>
      <c r="AT228" s="79"/>
      <c r="AU228" s="79"/>
      <c r="AV228" s="79"/>
      <c r="AW228" s="79"/>
      <c r="AX228" s="79"/>
      <c r="AY228" s="79"/>
      <c r="AZ228" s="79"/>
      <c r="BA228" s="79"/>
      <c r="BB228" s="79"/>
      <c r="BC228" s="79"/>
      <c r="BD228" s="79"/>
      <c r="BE228" s="79"/>
      <c r="BF228" s="79"/>
      <c r="BG228" s="79"/>
      <c r="BH228" s="79"/>
      <c r="BI228" s="79"/>
      <c r="BJ228" s="79"/>
      <c r="BK228" s="79"/>
      <c r="BL228" s="79"/>
      <c r="BM228" s="79"/>
      <c r="BN228" s="79"/>
      <c r="BO228" s="79"/>
      <c r="BP228" s="79"/>
      <c r="BQ228" s="79"/>
      <c r="BR228" s="79"/>
      <c r="BS228" s="79"/>
      <c r="BT228" s="79"/>
      <c r="BU228" s="79"/>
      <c r="BV228" s="79"/>
      <c r="BW228" s="79"/>
      <c r="BX228" s="79"/>
      <c r="BY228" s="79"/>
      <c r="BZ228" s="79"/>
      <c r="CA228" s="79"/>
      <c r="CB228" s="79"/>
      <c r="CC228" s="79"/>
      <c r="CD228" s="79"/>
      <c r="CE228" s="79"/>
      <c r="CF228" s="79"/>
      <c r="CG228" s="79"/>
      <c r="CH228" s="79"/>
      <c r="CI228" s="79"/>
      <c r="CJ228" s="79"/>
      <c r="CK228" s="79"/>
      <c r="CL228" s="79"/>
      <c r="CM228" s="79"/>
      <c r="CN228" s="79"/>
      <c r="CO228" s="79"/>
      <c r="CP228" s="79"/>
      <c r="CQ228" s="79"/>
      <c r="CR228" s="79"/>
      <c r="CS228" s="79"/>
      <c r="CT228" s="79"/>
      <c r="CU228" s="79"/>
      <c r="CV228" s="79"/>
      <c r="CW228" s="79"/>
      <c r="CX228" s="79"/>
      <c r="CY228" s="79"/>
      <c r="CZ228" s="79"/>
      <c r="DA228" s="79"/>
      <c r="DB228" s="79"/>
      <c r="DC228" s="79"/>
      <c r="DD228" s="79"/>
      <c r="DE228" s="79"/>
      <c r="DF228" s="79"/>
    </row>
    <row r="229" spans="2:110" s="74" customFormat="1" ht="18.75">
      <c r="B229" s="484"/>
      <c r="C229" s="139"/>
      <c r="D229" s="141"/>
      <c r="E229" s="142"/>
      <c r="F229" s="437"/>
      <c r="G229" s="433">
        <f t="shared" si="1"/>
        <v>0</v>
      </c>
      <c r="H229" s="434">
        <f>SUM(G227:G228)</f>
        <v>0</v>
      </c>
      <c r="I229" s="78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U229" s="79"/>
      <c r="AV229" s="79"/>
      <c r="AW229" s="79"/>
      <c r="AX229" s="79"/>
      <c r="AY229" s="79"/>
      <c r="AZ229" s="79"/>
      <c r="BA229" s="79"/>
      <c r="BB229" s="79"/>
      <c r="BC229" s="79"/>
      <c r="BD229" s="79"/>
      <c r="BE229" s="79"/>
      <c r="BF229" s="79"/>
      <c r="BG229" s="79"/>
      <c r="BH229" s="79"/>
      <c r="BI229" s="79"/>
      <c r="BJ229" s="79"/>
      <c r="BK229" s="79"/>
      <c r="BL229" s="79"/>
      <c r="BM229" s="79"/>
      <c r="BN229" s="79"/>
      <c r="BO229" s="79"/>
      <c r="BP229" s="79"/>
      <c r="BQ229" s="79"/>
      <c r="BR229" s="79"/>
      <c r="BS229" s="79"/>
      <c r="BT229" s="79"/>
      <c r="BU229" s="79"/>
      <c r="BV229" s="79"/>
      <c r="BW229" s="79"/>
      <c r="BX229" s="79"/>
      <c r="BY229" s="79"/>
      <c r="BZ229" s="79"/>
      <c r="CA229" s="79"/>
      <c r="CB229" s="79"/>
      <c r="CC229" s="79"/>
      <c r="CD229" s="79"/>
      <c r="CE229" s="79"/>
      <c r="CF229" s="79"/>
      <c r="CG229" s="79"/>
      <c r="CH229" s="79"/>
      <c r="CI229" s="79"/>
      <c r="CJ229" s="79"/>
      <c r="CK229" s="79"/>
      <c r="CL229" s="79"/>
      <c r="CM229" s="79"/>
      <c r="CN229" s="79"/>
      <c r="CO229" s="79"/>
      <c r="CP229" s="79"/>
      <c r="CQ229" s="79"/>
      <c r="CR229" s="79"/>
      <c r="CS229" s="79"/>
      <c r="CT229" s="79"/>
      <c r="CU229" s="79"/>
      <c r="CV229" s="79"/>
      <c r="CW229" s="79"/>
      <c r="CX229" s="79"/>
      <c r="CY229" s="79"/>
      <c r="CZ229" s="79"/>
      <c r="DA229" s="79"/>
      <c r="DB229" s="79"/>
      <c r="DC229" s="79"/>
      <c r="DD229" s="79"/>
      <c r="DE229" s="79"/>
      <c r="DF229" s="79"/>
    </row>
    <row r="230" spans="2:110" s="74" customFormat="1" ht="19.5" thickBot="1">
      <c r="B230" s="80"/>
      <c r="C230" s="81"/>
      <c r="D230" s="81"/>
      <c r="E230" s="81"/>
      <c r="F230" s="81"/>
      <c r="G230" s="82"/>
      <c r="H230" s="83"/>
      <c r="I230" s="78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79"/>
      <c r="AC230" s="79"/>
      <c r="AD230" s="79"/>
      <c r="AE230" s="79"/>
      <c r="AF230" s="79"/>
      <c r="AG230" s="79"/>
      <c r="AH230" s="79"/>
      <c r="AI230" s="79"/>
      <c r="AJ230" s="79"/>
      <c r="AK230" s="79"/>
      <c r="AL230" s="79"/>
      <c r="AM230" s="79"/>
      <c r="AN230" s="79"/>
      <c r="AO230" s="79"/>
      <c r="AP230" s="79"/>
      <c r="AQ230" s="79"/>
      <c r="AR230" s="79"/>
      <c r="AS230" s="79"/>
      <c r="AT230" s="79"/>
      <c r="AU230" s="79"/>
      <c r="AV230" s="79"/>
      <c r="AW230" s="79"/>
      <c r="AX230" s="79"/>
      <c r="AY230" s="79"/>
      <c r="AZ230" s="79"/>
      <c r="BA230" s="79"/>
      <c r="BB230" s="79"/>
      <c r="BC230" s="79"/>
      <c r="BD230" s="79"/>
      <c r="BE230" s="79"/>
      <c r="BF230" s="79"/>
      <c r="BG230" s="79"/>
      <c r="BH230" s="79"/>
      <c r="BI230" s="79"/>
      <c r="BJ230" s="79"/>
      <c r="BK230" s="79"/>
      <c r="BL230" s="79"/>
      <c r="BM230" s="79"/>
      <c r="BN230" s="79"/>
      <c r="BO230" s="79"/>
      <c r="BP230" s="79"/>
      <c r="BQ230" s="79"/>
      <c r="BR230" s="79"/>
      <c r="BS230" s="79"/>
      <c r="BT230" s="79"/>
      <c r="BU230" s="79"/>
      <c r="BV230" s="79"/>
      <c r="BW230" s="79"/>
      <c r="BX230" s="79"/>
      <c r="BY230" s="79"/>
      <c r="BZ230" s="79"/>
      <c r="CA230" s="79"/>
      <c r="CB230" s="79"/>
      <c r="CC230" s="79"/>
      <c r="CD230" s="79"/>
      <c r="CE230" s="79"/>
      <c r="CF230" s="79"/>
      <c r="CG230" s="79"/>
      <c r="CH230" s="79"/>
      <c r="CI230" s="79"/>
      <c r="CJ230" s="79"/>
      <c r="CK230" s="79"/>
      <c r="CL230" s="79"/>
      <c r="CM230" s="79"/>
      <c r="CN230" s="79"/>
      <c r="CO230" s="79"/>
      <c r="CP230" s="79"/>
      <c r="CQ230" s="79"/>
      <c r="CR230" s="79"/>
      <c r="CS230" s="79"/>
      <c r="CT230" s="79"/>
      <c r="CU230" s="79"/>
      <c r="CV230" s="79"/>
      <c r="CW230" s="79"/>
      <c r="CX230" s="79"/>
      <c r="CY230" s="79"/>
      <c r="CZ230" s="79"/>
      <c r="DA230" s="79"/>
      <c r="DB230" s="79"/>
      <c r="DC230" s="79"/>
      <c r="DD230" s="79"/>
      <c r="DE230" s="79"/>
      <c r="DF230" s="79"/>
    </row>
    <row r="231" spans="2:110" s="91" customFormat="1" ht="19.5" thickBot="1">
      <c r="B231" s="84"/>
      <c r="C231" s="85" t="s">
        <v>303</v>
      </c>
      <c r="D231" s="86"/>
      <c r="E231" s="87"/>
      <c r="F231" s="88"/>
      <c r="G231" s="89"/>
      <c r="H231" s="90">
        <f>SUM(H11:H230)</f>
        <v>0</v>
      </c>
      <c r="I231" s="438"/>
    </row>
    <row r="232" spans="2:110" s="91" customFormat="1" ht="18.75">
      <c r="B232" s="92"/>
      <c r="C232" s="51"/>
      <c r="D232" s="79"/>
      <c r="E232" s="93"/>
      <c r="F232" s="94"/>
      <c r="G232" s="95"/>
      <c r="H232" s="95"/>
      <c r="I232" s="438"/>
    </row>
    <row r="233" spans="2:110" s="91" customFormat="1" ht="18.75">
      <c r="B233" s="92"/>
      <c r="C233" s="51" t="s">
        <v>304</v>
      </c>
      <c r="D233" s="79"/>
      <c r="E233" s="93"/>
      <c r="F233" s="79"/>
      <c r="G233" s="96"/>
      <c r="H233" s="95"/>
      <c r="I233" s="438"/>
    </row>
    <row r="234" spans="2:110" s="99" customFormat="1" ht="18.75">
      <c r="B234" s="97"/>
      <c r="C234" s="248" t="s">
        <v>145</v>
      </c>
      <c r="D234" s="253">
        <v>0.1</v>
      </c>
      <c r="E234" s="98"/>
      <c r="F234" s="97"/>
      <c r="G234" s="97">
        <f>+$H$231*D234</f>
        <v>0</v>
      </c>
      <c r="H234" s="53"/>
    </row>
    <row r="235" spans="2:110" s="99" customFormat="1" ht="18.75">
      <c r="B235" s="97"/>
      <c r="C235" s="248" t="s">
        <v>146</v>
      </c>
      <c r="D235" s="253">
        <v>0.18</v>
      </c>
      <c r="E235" s="52"/>
      <c r="F235" s="53"/>
      <c r="G235" s="97">
        <f>+D235*G234</f>
        <v>0</v>
      </c>
      <c r="H235" s="53"/>
    </row>
    <row r="236" spans="2:110" s="99" customFormat="1" ht="18.75">
      <c r="B236" s="97"/>
      <c r="C236" s="248" t="s">
        <v>9</v>
      </c>
      <c r="D236" s="253">
        <v>0.04</v>
      </c>
      <c r="E236" s="98"/>
      <c r="F236" s="97"/>
      <c r="G236" s="97">
        <f t="shared" ref="G236:G241" si="2">+$H$231*D236</f>
        <v>0</v>
      </c>
      <c r="H236" s="53"/>
    </row>
    <row r="237" spans="2:110" s="99" customFormat="1" ht="18.75">
      <c r="B237" s="97"/>
      <c r="C237" s="248" t="s">
        <v>147</v>
      </c>
      <c r="D237" s="253">
        <v>0.02</v>
      </c>
      <c r="E237" s="98"/>
      <c r="F237" s="97"/>
      <c r="G237" s="97">
        <f t="shared" si="2"/>
        <v>0</v>
      </c>
      <c r="H237" s="53"/>
    </row>
    <row r="238" spans="2:110" s="99" customFormat="1" ht="18.75">
      <c r="B238" s="97"/>
      <c r="C238" s="248" t="s">
        <v>148</v>
      </c>
      <c r="D238" s="253">
        <v>0.01</v>
      </c>
      <c r="E238" s="52"/>
      <c r="F238" s="97"/>
      <c r="G238" s="97">
        <f t="shared" si="2"/>
        <v>0</v>
      </c>
      <c r="H238" s="53"/>
    </row>
    <row r="239" spans="2:110" s="99" customFormat="1" ht="18.75">
      <c r="B239" s="97"/>
      <c r="C239" s="248" t="s">
        <v>149</v>
      </c>
      <c r="D239" s="253">
        <v>0.03</v>
      </c>
      <c r="E239" s="52"/>
      <c r="F239" s="97"/>
      <c r="G239" s="97">
        <f t="shared" si="2"/>
        <v>0</v>
      </c>
      <c r="H239" s="53"/>
    </row>
    <row r="240" spans="2:110" s="99" customFormat="1" ht="18.75">
      <c r="B240" s="97"/>
      <c r="C240" s="248" t="s">
        <v>11</v>
      </c>
      <c r="D240" s="253">
        <v>2.5000000000000001E-2</v>
      </c>
      <c r="E240" s="100"/>
      <c r="F240" s="97"/>
      <c r="G240" s="97">
        <f t="shared" si="2"/>
        <v>0</v>
      </c>
      <c r="H240" s="53"/>
    </row>
    <row r="241" spans="2:9" s="99" customFormat="1" ht="18.75">
      <c r="B241" s="97"/>
      <c r="C241" s="248" t="s">
        <v>150</v>
      </c>
      <c r="D241" s="253">
        <v>0.05</v>
      </c>
      <c r="E241" s="52"/>
      <c r="F241" s="97"/>
      <c r="G241" s="97">
        <f t="shared" si="2"/>
        <v>0</v>
      </c>
      <c r="H241" s="53"/>
    </row>
    <row r="242" spans="2:9" s="99" customFormat="1" ht="18.75">
      <c r="B242" s="97"/>
      <c r="C242" s="248" t="s">
        <v>151</v>
      </c>
      <c r="D242" s="253">
        <v>0.05</v>
      </c>
      <c r="E242" s="52"/>
      <c r="F242" s="53"/>
      <c r="G242" s="97">
        <f>+$H$231*D242</f>
        <v>0</v>
      </c>
      <c r="H242" s="53"/>
    </row>
    <row r="243" spans="2:9" s="91" customFormat="1" ht="18.75">
      <c r="B243" s="92"/>
      <c r="C243" s="51"/>
      <c r="D243" s="79"/>
      <c r="E243" s="93"/>
      <c r="F243" s="79"/>
      <c r="G243" s="96"/>
      <c r="H243" s="95">
        <f>SUM(G233:G243)</f>
        <v>0</v>
      </c>
      <c r="I243" s="438"/>
    </row>
    <row r="244" spans="2:9" s="91" customFormat="1" ht="19.5" thickBot="1">
      <c r="B244" s="92"/>
      <c r="C244" s="51"/>
      <c r="D244" s="79"/>
      <c r="E244" s="93"/>
      <c r="F244" s="79"/>
      <c r="G244" s="96"/>
      <c r="H244" s="95"/>
      <c r="I244" s="438"/>
    </row>
    <row r="245" spans="2:9" s="91" customFormat="1" ht="19.5" thickBot="1">
      <c r="B245" s="84"/>
      <c r="C245" s="85" t="s">
        <v>305</v>
      </c>
      <c r="D245" s="86"/>
      <c r="E245" s="87"/>
      <c r="F245" s="88"/>
      <c r="G245" s="89"/>
      <c r="H245" s="90">
        <f>SUM(H243,H231)</f>
        <v>0</v>
      </c>
      <c r="I245" s="438"/>
    </row>
    <row r="246" spans="2:9" s="91" customFormat="1" ht="18.75">
      <c r="B246" s="92"/>
      <c r="C246" s="51"/>
      <c r="D246" s="79"/>
      <c r="E246" s="93"/>
      <c r="F246" s="79"/>
      <c r="G246" s="96"/>
      <c r="H246" s="95"/>
      <c r="I246" s="438"/>
    </row>
    <row r="247" spans="2:9" s="91" customFormat="1" ht="18.75">
      <c r="B247" s="92"/>
      <c r="C247" s="51" t="s">
        <v>15</v>
      </c>
      <c r="D247" s="52">
        <v>0.05</v>
      </c>
      <c r="E247" s="52"/>
      <c r="F247" s="53"/>
      <c r="G247" s="97">
        <f t="shared" ref="G247" si="3">+$H$231*D247</f>
        <v>0</v>
      </c>
      <c r="H247" s="95"/>
      <c r="I247" s="438"/>
    </row>
    <row r="248" spans="2:9" s="91" customFormat="1" ht="19.5" thickBot="1">
      <c r="B248" s="92"/>
      <c r="C248" s="51"/>
      <c r="D248" s="79"/>
      <c r="E248" s="93"/>
      <c r="F248" s="79"/>
      <c r="G248" s="96"/>
      <c r="H248" s="95"/>
      <c r="I248" s="438"/>
    </row>
    <row r="249" spans="2:9" s="91" customFormat="1" ht="19.5" thickBot="1">
      <c r="B249" s="84"/>
      <c r="C249" s="85" t="s">
        <v>4</v>
      </c>
      <c r="D249" s="86"/>
      <c r="E249" s="87"/>
      <c r="F249" s="88"/>
      <c r="G249" s="89"/>
      <c r="H249" s="90">
        <f>H245+G247</f>
        <v>0</v>
      </c>
      <c r="I249" s="438"/>
    </row>
    <row r="250" spans="2:9" s="91" customFormat="1" ht="18.75" hidden="1">
      <c r="B250" s="101"/>
      <c r="C250" s="51"/>
      <c r="D250" s="78"/>
      <c r="E250" s="102"/>
      <c r="F250" s="78"/>
      <c r="G250" s="103"/>
      <c r="H250" s="104"/>
      <c r="I250" s="438"/>
    </row>
    <row r="251" spans="2:9" s="54" customFormat="1" ht="18.75" hidden="1">
      <c r="B251" s="105" t="s">
        <v>306</v>
      </c>
      <c r="C251" s="106"/>
      <c r="D251" s="106"/>
      <c r="E251" s="106"/>
      <c r="F251" s="106"/>
      <c r="G251" s="107"/>
      <c r="H251" s="108"/>
      <c r="I251" s="106"/>
    </row>
    <row r="252" spans="2:9" s="54" customFormat="1" ht="18.75" hidden="1">
      <c r="B252" s="105" t="s">
        <v>307</v>
      </c>
      <c r="C252" s="106"/>
      <c r="D252" s="106"/>
      <c r="E252" s="106"/>
      <c r="F252" s="106"/>
      <c r="G252" s="107"/>
      <c r="H252" s="108"/>
      <c r="I252" s="106"/>
    </row>
    <row r="253" spans="2:9" s="54" customFormat="1" ht="18.75" hidden="1">
      <c r="B253" s="105" t="s">
        <v>308</v>
      </c>
      <c r="C253" s="106"/>
      <c r="D253" s="106"/>
      <c r="E253" s="106"/>
      <c r="F253" s="106"/>
      <c r="G253" s="107"/>
      <c r="H253" s="108"/>
      <c r="I253" s="106"/>
    </row>
    <row r="254" spans="2:9" s="54" customFormat="1" ht="18.75" hidden="1">
      <c r="B254" s="105" t="s">
        <v>309</v>
      </c>
      <c r="C254" s="106"/>
      <c r="D254" s="106"/>
      <c r="E254" s="106"/>
      <c r="F254" s="106"/>
      <c r="G254" s="107"/>
      <c r="H254" s="108"/>
      <c r="I254" s="106"/>
    </row>
    <row r="255" spans="2:9" s="54" customFormat="1" ht="18.75" hidden="1">
      <c r="B255" s="109" t="s">
        <v>310</v>
      </c>
      <c r="C255" s="106"/>
      <c r="D255" s="106"/>
      <c r="E255" s="106"/>
      <c r="F255" s="106"/>
      <c r="G255" s="107"/>
      <c r="H255" s="108"/>
      <c r="I255" s="106"/>
    </row>
    <row r="256" spans="2:9" s="54" customFormat="1" ht="18.75" hidden="1">
      <c r="B256" s="109" t="s">
        <v>311</v>
      </c>
      <c r="C256" s="106"/>
      <c r="D256" s="106"/>
      <c r="E256" s="106"/>
      <c r="F256" s="106"/>
      <c r="G256" s="107"/>
      <c r="H256" s="108"/>
      <c r="I256" s="106"/>
    </row>
    <row r="257" spans="2:9" s="54" customFormat="1" ht="18.75" hidden="1">
      <c r="B257" s="105" t="s">
        <v>312</v>
      </c>
      <c r="C257" s="106"/>
      <c r="D257" s="106"/>
      <c r="E257" s="106"/>
      <c r="F257" s="106"/>
      <c r="G257" s="107"/>
      <c r="H257" s="108"/>
      <c r="I257" s="106"/>
    </row>
    <row r="258" spans="2:9" s="54" customFormat="1" ht="18.75" hidden="1">
      <c r="B258" s="105" t="s">
        <v>313</v>
      </c>
      <c r="C258" s="106"/>
      <c r="D258" s="106"/>
      <c r="E258" s="106"/>
      <c r="F258" s="106"/>
      <c r="G258" s="107"/>
      <c r="H258" s="107"/>
      <c r="I258" s="106"/>
    </row>
    <row r="259" spans="2:9" s="54" customFormat="1" ht="18.75" hidden="1">
      <c r="B259" s="105" t="s">
        <v>314</v>
      </c>
      <c r="C259" s="106"/>
      <c r="D259" s="106"/>
      <c r="E259" s="106"/>
      <c r="F259" s="106"/>
      <c r="G259" s="107"/>
      <c r="H259" s="107"/>
      <c r="I259" s="106"/>
    </row>
    <row r="260" spans="2:9" s="54" customFormat="1" ht="18.75" hidden="1">
      <c r="B260" s="140" t="s">
        <v>315</v>
      </c>
      <c r="C260" s="106"/>
      <c r="D260" s="106"/>
      <c r="E260" s="106"/>
      <c r="F260" s="106"/>
      <c r="G260" s="107"/>
      <c r="H260" s="107"/>
      <c r="I260" s="106"/>
    </row>
    <row r="261" spans="2:9" s="54" customFormat="1" ht="18.75" hidden="1">
      <c r="B261" s="140"/>
      <c r="C261" s="106"/>
      <c r="D261" s="106"/>
      <c r="E261" s="106"/>
      <c r="F261" s="106"/>
      <c r="G261" s="107"/>
      <c r="H261" s="107"/>
      <c r="I261" s="106"/>
    </row>
    <row r="262" spans="2:9" s="54" customFormat="1" ht="18.75" hidden="1">
      <c r="B262" s="110"/>
      <c r="C262" s="111" t="s">
        <v>152</v>
      </c>
      <c r="D262" s="106"/>
      <c r="E262" s="111" t="s">
        <v>316</v>
      </c>
      <c r="F262" s="106"/>
      <c r="G262" s="107"/>
      <c r="H262" s="107"/>
      <c r="I262" s="106"/>
    </row>
    <row r="263" spans="2:9" s="54" customFormat="1" ht="18.75" hidden="1">
      <c r="B263" s="110"/>
      <c r="C263" s="111"/>
      <c r="D263" s="106"/>
      <c r="E263" s="111"/>
      <c r="F263" s="106"/>
      <c r="G263" s="107"/>
      <c r="H263" s="107"/>
      <c r="I263" s="106"/>
    </row>
    <row r="264" spans="2:9" s="54" customFormat="1" ht="18.75" hidden="1">
      <c r="B264" s="110"/>
      <c r="C264" s="111"/>
      <c r="D264" s="106"/>
      <c r="E264" s="111"/>
      <c r="F264" s="106"/>
      <c r="G264" s="107"/>
      <c r="H264" s="107"/>
      <c r="I264" s="106"/>
    </row>
    <row r="265" spans="2:9" s="54" customFormat="1" ht="18.75" hidden="1">
      <c r="B265" s="110"/>
      <c r="C265" s="112" t="s">
        <v>153</v>
      </c>
      <c r="D265" s="106"/>
      <c r="E265" s="112" t="s">
        <v>153</v>
      </c>
      <c r="F265" s="106"/>
      <c r="G265" s="107"/>
      <c r="H265" s="107"/>
      <c r="I265" s="106"/>
    </row>
    <row r="266" spans="2:9" s="54" customFormat="1" ht="18.75" hidden="1">
      <c r="B266" s="110"/>
      <c r="C266" s="113" t="s">
        <v>317</v>
      </c>
      <c r="D266" s="106"/>
      <c r="E266" s="113" t="s">
        <v>154</v>
      </c>
      <c r="F266" s="106"/>
      <c r="G266" s="107"/>
      <c r="H266" s="107"/>
      <c r="I266" s="106"/>
    </row>
    <row r="267" spans="2:9" s="54" customFormat="1" ht="18.75" hidden="1">
      <c r="B267" s="110"/>
      <c r="C267" s="114" t="s">
        <v>318</v>
      </c>
      <c r="D267" s="106"/>
      <c r="E267" s="115" t="s">
        <v>319</v>
      </c>
      <c r="F267" s="106"/>
      <c r="G267" s="107"/>
      <c r="H267" s="107"/>
      <c r="I267" s="106"/>
    </row>
    <row r="268" spans="2:9" s="54" customFormat="1" ht="18.75" hidden="1">
      <c r="B268" s="110"/>
      <c r="C268" s="106"/>
      <c r="D268" s="106"/>
      <c r="E268" s="116"/>
      <c r="F268" s="106"/>
      <c r="G268" s="107"/>
      <c r="H268" s="107"/>
      <c r="I268" s="106"/>
    </row>
    <row r="269" spans="2:9" s="54" customFormat="1" ht="18.75" hidden="1">
      <c r="B269" s="117"/>
      <c r="C269" s="106"/>
      <c r="D269" s="106"/>
      <c r="E269" s="106"/>
      <c r="F269" s="106"/>
      <c r="G269" s="107"/>
      <c r="H269" s="118"/>
      <c r="I269" s="106"/>
    </row>
    <row r="270" spans="2:9" s="120" customFormat="1" ht="18.75" hidden="1">
      <c r="B270" s="117"/>
      <c r="C270" s="111" t="s">
        <v>320</v>
      </c>
      <c r="D270" s="106"/>
      <c r="E270" s="119" t="s">
        <v>156</v>
      </c>
      <c r="F270" s="106"/>
      <c r="G270" s="107"/>
      <c r="H270" s="118"/>
      <c r="I270" s="439"/>
    </row>
    <row r="271" spans="2:9" s="120" customFormat="1" ht="18.75" hidden="1">
      <c r="B271" s="117"/>
      <c r="C271" s="111"/>
      <c r="D271" s="106"/>
      <c r="E271" s="119"/>
      <c r="F271" s="106"/>
      <c r="G271" s="107"/>
      <c r="H271" s="118"/>
      <c r="I271" s="439"/>
    </row>
    <row r="272" spans="2:9" s="120" customFormat="1" ht="18.75" hidden="1">
      <c r="B272" s="117"/>
      <c r="C272" s="111"/>
      <c r="D272" s="106"/>
      <c r="E272" s="119"/>
      <c r="F272" s="106"/>
      <c r="G272" s="107"/>
      <c r="H272" s="118"/>
      <c r="I272" s="439"/>
    </row>
    <row r="273" spans="2:9" s="120" customFormat="1" ht="18.75" hidden="1">
      <c r="B273" s="117"/>
      <c r="C273" s="112" t="s">
        <v>153</v>
      </c>
      <c r="D273" s="106"/>
      <c r="E273" s="112" t="s">
        <v>157</v>
      </c>
      <c r="F273" s="106"/>
      <c r="G273" s="107"/>
      <c r="H273" s="118"/>
      <c r="I273" s="439"/>
    </row>
    <row r="274" spans="2:9" s="120" customFormat="1" ht="18.75" hidden="1">
      <c r="B274" s="117"/>
      <c r="C274" s="113" t="s">
        <v>154</v>
      </c>
      <c r="D274" s="106"/>
      <c r="E274" s="121" t="s">
        <v>321</v>
      </c>
      <c r="F274" s="106"/>
      <c r="G274" s="107"/>
      <c r="H274" s="118"/>
      <c r="I274" s="439"/>
    </row>
    <row r="275" spans="2:9" s="120" customFormat="1" ht="18.75" hidden="1">
      <c r="B275" s="122"/>
      <c r="C275" s="115" t="s">
        <v>322</v>
      </c>
      <c r="D275" s="106"/>
      <c r="E275" s="121" t="s">
        <v>323</v>
      </c>
      <c r="F275" s="106"/>
      <c r="G275" s="107"/>
      <c r="H275" s="118"/>
      <c r="I275" s="439"/>
    </row>
    <row r="276" spans="2:9" s="120" customFormat="1" ht="18.75" hidden="1">
      <c r="B276" s="122"/>
      <c r="C276" s="106"/>
      <c r="D276" s="106"/>
      <c r="E276" s="106"/>
      <c r="F276" s="106"/>
      <c r="G276" s="107"/>
      <c r="H276" s="118"/>
      <c r="I276" s="439"/>
    </row>
    <row r="277" spans="2:9" s="120" customFormat="1" ht="18.75" hidden="1">
      <c r="B277" s="122"/>
      <c r="C277" s="106"/>
      <c r="D277" s="106"/>
      <c r="E277" s="106"/>
      <c r="F277" s="106"/>
      <c r="G277" s="107"/>
      <c r="H277" s="118"/>
      <c r="I277" s="439"/>
    </row>
    <row r="278" spans="2:9" s="120" customFormat="1" ht="18.75" hidden="1">
      <c r="B278" s="122"/>
      <c r="C278" s="123" t="s">
        <v>160</v>
      </c>
      <c r="D278" s="124"/>
      <c r="E278" s="123" t="s">
        <v>155</v>
      </c>
      <c r="F278" s="115"/>
      <c r="G278" s="125"/>
      <c r="H278" s="118"/>
      <c r="I278" s="122"/>
    </row>
    <row r="279" spans="2:9" s="120" customFormat="1" ht="18.75" hidden="1">
      <c r="B279" s="122"/>
      <c r="C279" s="123"/>
      <c r="D279" s="124"/>
      <c r="E279" s="123"/>
      <c r="F279" s="115"/>
      <c r="G279" s="125"/>
      <c r="H279" s="118"/>
      <c r="I279" s="122"/>
    </row>
    <row r="280" spans="2:9" s="120" customFormat="1" ht="18.75" hidden="1">
      <c r="B280" s="122"/>
      <c r="C280" s="123"/>
      <c r="D280" s="124"/>
      <c r="E280" s="123"/>
      <c r="F280" s="115"/>
      <c r="G280" s="125"/>
      <c r="H280" s="118"/>
      <c r="I280" s="122"/>
    </row>
    <row r="281" spans="2:9" s="120" customFormat="1" ht="18.75" hidden="1">
      <c r="B281" s="122"/>
      <c r="C281" s="109" t="s">
        <v>153</v>
      </c>
      <c r="D281" s="124"/>
      <c r="E281" s="109" t="s">
        <v>153</v>
      </c>
      <c r="F281" s="115"/>
      <c r="G281" s="125"/>
      <c r="H281" s="118"/>
      <c r="I281" s="122"/>
    </row>
    <row r="282" spans="2:9" s="120" customFormat="1" ht="18.75" hidden="1">
      <c r="B282" s="122"/>
      <c r="C282" s="109" t="s">
        <v>161</v>
      </c>
      <c r="D282" s="124"/>
      <c r="E282" s="121" t="s">
        <v>158</v>
      </c>
      <c r="F282" s="115"/>
      <c r="G282" s="125"/>
      <c r="H282" s="118"/>
      <c r="I282" s="122"/>
    </row>
    <row r="283" spans="2:9" s="120" customFormat="1" ht="18.75" hidden="1">
      <c r="B283" s="126"/>
      <c r="D283" s="124"/>
      <c r="E283" s="121" t="s">
        <v>159</v>
      </c>
      <c r="F283" s="115"/>
      <c r="G283" s="125"/>
      <c r="H283" s="127"/>
      <c r="I283" s="122"/>
    </row>
    <row r="284" spans="2:9" s="91" customFormat="1" ht="18.75" hidden="1">
      <c r="B284" s="101"/>
      <c r="C284" s="51"/>
      <c r="D284" s="78"/>
      <c r="E284" s="102"/>
      <c r="F284" s="128"/>
      <c r="G284" s="104"/>
      <c r="H284" s="104"/>
      <c r="I284" s="438"/>
    </row>
    <row r="285" spans="2:9" s="129" customFormat="1" ht="18.75">
      <c r="B285"/>
      <c r="C285" s="130"/>
      <c r="E285" s="131"/>
      <c r="F285" s="78"/>
      <c r="G285" s="103"/>
      <c r="H285" s="104"/>
    </row>
    <row r="286" spans="2:9" ht="18.75">
      <c r="B286" s="129"/>
      <c r="C286" s="133"/>
      <c r="D286" s="132"/>
      <c r="E286" s="137"/>
      <c r="F286" s="134"/>
      <c r="G286" s="135"/>
      <c r="H286" s="136"/>
      <c r="I286" s="132"/>
    </row>
  </sheetData>
  <mergeCells count="3">
    <mergeCell ref="B1:H1"/>
    <mergeCell ref="B2:H2"/>
    <mergeCell ref="B3:H3"/>
  </mergeCells>
  <printOptions horizontalCentered="1" gridLinesSet="0"/>
  <pageMargins left="0.11811023622047245" right="0.11811023622047245" top="0" bottom="0.55118110236220474" header="0.31496062992125984" footer="0.31496062992125984"/>
  <pageSetup scale="57" orientation="portrait" horizontalDpi="4294967295" verticalDpi="4294967295" r:id="rId1"/>
  <headerFooter alignWithMargins="0">
    <oddFooter>&amp;C&amp;"Times New Roman,Negrita"&amp;F&amp;R&amp;"Times New Roman,Normal"&amp;P de &amp;N</oddFooter>
  </headerFooter>
  <rowBreaks count="1" manualBreakCount="1">
    <brk id="231" min="1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F465"/>
  <sheetViews>
    <sheetView showGridLines="0" showZeros="0" view="pageBreakPreview" topLeftCell="A363" zoomScale="85" zoomScaleSheetLayoutView="85" workbookViewId="0">
      <selection activeCell="F374" sqref="F374"/>
    </sheetView>
  </sheetViews>
  <sheetFormatPr baseColWidth="10" defaultRowHeight="18.75"/>
  <cols>
    <col min="1" max="1" width="4.42578125" style="132" customWidth="1"/>
    <col min="2" max="2" width="11.7109375" style="129" customWidth="1"/>
    <col min="3" max="3" width="78.5703125" style="133" customWidth="1"/>
    <col min="4" max="4" width="14.42578125" style="132" customWidth="1"/>
    <col min="5" max="5" width="14.5703125" style="137" bestFit="1" customWidth="1"/>
    <col min="6" max="6" width="19.140625" style="134" customWidth="1"/>
    <col min="7" max="7" width="19.42578125" style="135" customWidth="1"/>
    <col min="8" max="8" width="19.85546875" style="136" customWidth="1"/>
    <col min="9" max="228" width="11.42578125" style="132"/>
    <col min="229" max="229" width="15.28515625" style="132" customWidth="1"/>
    <col min="230" max="230" width="57.5703125" style="132" customWidth="1"/>
    <col min="231" max="231" width="13.5703125" style="132" bestFit="1" customWidth="1"/>
    <col min="232" max="232" width="14.5703125" style="132" bestFit="1" customWidth="1"/>
    <col min="233" max="233" width="19.140625" style="132" customWidth="1"/>
    <col min="234" max="234" width="19.42578125" style="132" customWidth="1"/>
    <col min="235" max="235" width="19.28515625" style="132" customWidth="1"/>
    <col min="236" max="484" width="11.42578125" style="132"/>
    <col min="485" max="485" width="15.28515625" style="132" customWidth="1"/>
    <col min="486" max="486" width="57.5703125" style="132" customWidth="1"/>
    <col min="487" max="487" width="13.5703125" style="132" bestFit="1" customWidth="1"/>
    <col min="488" max="488" width="14.5703125" style="132" bestFit="1" customWidth="1"/>
    <col min="489" max="489" width="19.140625" style="132" customWidth="1"/>
    <col min="490" max="490" width="19.42578125" style="132" customWidth="1"/>
    <col min="491" max="491" width="19.28515625" style="132" customWidth="1"/>
    <col min="492" max="740" width="11.42578125" style="132"/>
    <col min="741" max="741" width="15.28515625" style="132" customWidth="1"/>
    <col min="742" max="742" width="57.5703125" style="132" customWidth="1"/>
    <col min="743" max="743" width="13.5703125" style="132" bestFit="1" customWidth="1"/>
    <col min="744" max="744" width="14.5703125" style="132" bestFit="1" customWidth="1"/>
    <col min="745" max="745" width="19.140625" style="132" customWidth="1"/>
    <col min="746" max="746" width="19.42578125" style="132" customWidth="1"/>
    <col min="747" max="747" width="19.28515625" style="132" customWidth="1"/>
    <col min="748" max="996" width="11.42578125" style="132"/>
    <col min="997" max="997" width="15.28515625" style="132" customWidth="1"/>
    <col min="998" max="998" width="57.5703125" style="132" customWidth="1"/>
    <col min="999" max="999" width="13.5703125" style="132" bestFit="1" customWidth="1"/>
    <col min="1000" max="1000" width="14.5703125" style="132" bestFit="1" customWidth="1"/>
    <col min="1001" max="1001" width="19.140625" style="132" customWidth="1"/>
    <col min="1002" max="1002" width="19.42578125" style="132" customWidth="1"/>
    <col min="1003" max="1003" width="19.28515625" style="132" customWidth="1"/>
    <col min="1004" max="1252" width="11.42578125" style="132"/>
    <col min="1253" max="1253" width="15.28515625" style="132" customWidth="1"/>
    <col min="1254" max="1254" width="57.5703125" style="132" customWidth="1"/>
    <col min="1255" max="1255" width="13.5703125" style="132" bestFit="1" customWidth="1"/>
    <col min="1256" max="1256" width="14.5703125" style="132" bestFit="1" customWidth="1"/>
    <col min="1257" max="1257" width="19.140625" style="132" customWidth="1"/>
    <col min="1258" max="1258" width="19.42578125" style="132" customWidth="1"/>
    <col min="1259" max="1259" width="19.28515625" style="132" customWidth="1"/>
    <col min="1260" max="1508" width="11.42578125" style="132"/>
    <col min="1509" max="1509" width="15.28515625" style="132" customWidth="1"/>
    <col min="1510" max="1510" width="57.5703125" style="132" customWidth="1"/>
    <col min="1511" max="1511" width="13.5703125" style="132" bestFit="1" customWidth="1"/>
    <col min="1512" max="1512" width="14.5703125" style="132" bestFit="1" customWidth="1"/>
    <col min="1513" max="1513" width="19.140625" style="132" customWidth="1"/>
    <col min="1514" max="1514" width="19.42578125" style="132" customWidth="1"/>
    <col min="1515" max="1515" width="19.28515625" style="132" customWidth="1"/>
    <col min="1516" max="1764" width="11.42578125" style="132"/>
    <col min="1765" max="1765" width="15.28515625" style="132" customWidth="1"/>
    <col min="1766" max="1766" width="57.5703125" style="132" customWidth="1"/>
    <col min="1767" max="1767" width="13.5703125" style="132" bestFit="1" customWidth="1"/>
    <col min="1768" max="1768" width="14.5703125" style="132" bestFit="1" customWidth="1"/>
    <col min="1769" max="1769" width="19.140625" style="132" customWidth="1"/>
    <col min="1770" max="1770" width="19.42578125" style="132" customWidth="1"/>
    <col min="1771" max="1771" width="19.28515625" style="132" customWidth="1"/>
    <col min="1772" max="2020" width="11.42578125" style="132"/>
    <col min="2021" max="2021" width="15.28515625" style="132" customWidth="1"/>
    <col min="2022" max="2022" width="57.5703125" style="132" customWidth="1"/>
    <col min="2023" max="2023" width="13.5703125" style="132" bestFit="1" customWidth="1"/>
    <col min="2024" max="2024" width="14.5703125" style="132" bestFit="1" customWidth="1"/>
    <col min="2025" max="2025" width="19.140625" style="132" customWidth="1"/>
    <col min="2026" max="2026" width="19.42578125" style="132" customWidth="1"/>
    <col min="2027" max="2027" width="19.28515625" style="132" customWidth="1"/>
    <col min="2028" max="2276" width="11.42578125" style="132"/>
    <col min="2277" max="2277" width="15.28515625" style="132" customWidth="1"/>
    <col min="2278" max="2278" width="57.5703125" style="132" customWidth="1"/>
    <col min="2279" max="2279" width="13.5703125" style="132" bestFit="1" customWidth="1"/>
    <col min="2280" max="2280" width="14.5703125" style="132" bestFit="1" customWidth="1"/>
    <col min="2281" max="2281" width="19.140625" style="132" customWidth="1"/>
    <col min="2282" max="2282" width="19.42578125" style="132" customWidth="1"/>
    <col min="2283" max="2283" width="19.28515625" style="132" customWidth="1"/>
    <col min="2284" max="2532" width="11.42578125" style="132"/>
    <col min="2533" max="2533" width="15.28515625" style="132" customWidth="1"/>
    <col min="2534" max="2534" width="57.5703125" style="132" customWidth="1"/>
    <col min="2535" max="2535" width="13.5703125" style="132" bestFit="1" customWidth="1"/>
    <col min="2536" max="2536" width="14.5703125" style="132" bestFit="1" customWidth="1"/>
    <col min="2537" max="2537" width="19.140625" style="132" customWidth="1"/>
    <col min="2538" max="2538" width="19.42578125" style="132" customWidth="1"/>
    <col min="2539" max="2539" width="19.28515625" style="132" customWidth="1"/>
    <col min="2540" max="2788" width="11.42578125" style="132"/>
    <col min="2789" max="2789" width="15.28515625" style="132" customWidth="1"/>
    <col min="2790" max="2790" width="57.5703125" style="132" customWidth="1"/>
    <col min="2791" max="2791" width="13.5703125" style="132" bestFit="1" customWidth="1"/>
    <col min="2792" max="2792" width="14.5703125" style="132" bestFit="1" customWidth="1"/>
    <col min="2793" max="2793" width="19.140625" style="132" customWidth="1"/>
    <col min="2794" max="2794" width="19.42578125" style="132" customWidth="1"/>
    <col min="2795" max="2795" width="19.28515625" style="132" customWidth="1"/>
    <col min="2796" max="3044" width="11.42578125" style="132"/>
    <col min="3045" max="3045" width="15.28515625" style="132" customWidth="1"/>
    <col min="3046" max="3046" width="57.5703125" style="132" customWidth="1"/>
    <col min="3047" max="3047" width="13.5703125" style="132" bestFit="1" customWidth="1"/>
    <col min="3048" max="3048" width="14.5703125" style="132" bestFit="1" customWidth="1"/>
    <col min="3049" max="3049" width="19.140625" style="132" customWidth="1"/>
    <col min="3050" max="3050" width="19.42578125" style="132" customWidth="1"/>
    <col min="3051" max="3051" width="19.28515625" style="132" customWidth="1"/>
    <col min="3052" max="3300" width="11.42578125" style="132"/>
    <col min="3301" max="3301" width="15.28515625" style="132" customWidth="1"/>
    <col min="3302" max="3302" width="57.5703125" style="132" customWidth="1"/>
    <col min="3303" max="3303" width="13.5703125" style="132" bestFit="1" customWidth="1"/>
    <col min="3304" max="3304" width="14.5703125" style="132" bestFit="1" customWidth="1"/>
    <col min="3305" max="3305" width="19.140625" style="132" customWidth="1"/>
    <col min="3306" max="3306" width="19.42578125" style="132" customWidth="1"/>
    <col min="3307" max="3307" width="19.28515625" style="132" customWidth="1"/>
    <col min="3308" max="3556" width="11.42578125" style="132"/>
    <col min="3557" max="3557" width="15.28515625" style="132" customWidth="1"/>
    <col min="3558" max="3558" width="57.5703125" style="132" customWidth="1"/>
    <col min="3559" max="3559" width="13.5703125" style="132" bestFit="1" customWidth="1"/>
    <col min="3560" max="3560" width="14.5703125" style="132" bestFit="1" customWidth="1"/>
    <col min="3561" max="3561" width="19.140625" style="132" customWidth="1"/>
    <col min="3562" max="3562" width="19.42578125" style="132" customWidth="1"/>
    <col min="3563" max="3563" width="19.28515625" style="132" customWidth="1"/>
    <col min="3564" max="3812" width="11.42578125" style="132"/>
    <col min="3813" max="3813" width="15.28515625" style="132" customWidth="1"/>
    <col min="3814" max="3814" width="57.5703125" style="132" customWidth="1"/>
    <col min="3815" max="3815" width="13.5703125" style="132" bestFit="1" customWidth="1"/>
    <col min="3816" max="3816" width="14.5703125" style="132" bestFit="1" customWidth="1"/>
    <col min="3817" max="3817" width="19.140625" style="132" customWidth="1"/>
    <col min="3818" max="3818" width="19.42578125" style="132" customWidth="1"/>
    <col min="3819" max="3819" width="19.28515625" style="132" customWidth="1"/>
    <col min="3820" max="4068" width="11.42578125" style="132"/>
    <col min="4069" max="4069" width="15.28515625" style="132" customWidth="1"/>
    <col min="4070" max="4070" width="57.5703125" style="132" customWidth="1"/>
    <col min="4071" max="4071" width="13.5703125" style="132" bestFit="1" customWidth="1"/>
    <col min="4072" max="4072" width="14.5703125" style="132" bestFit="1" customWidth="1"/>
    <col min="4073" max="4073" width="19.140625" style="132" customWidth="1"/>
    <col min="4074" max="4074" width="19.42578125" style="132" customWidth="1"/>
    <col min="4075" max="4075" width="19.28515625" style="132" customWidth="1"/>
    <col min="4076" max="4324" width="11.42578125" style="132"/>
    <col min="4325" max="4325" width="15.28515625" style="132" customWidth="1"/>
    <col min="4326" max="4326" width="57.5703125" style="132" customWidth="1"/>
    <col min="4327" max="4327" width="13.5703125" style="132" bestFit="1" customWidth="1"/>
    <col min="4328" max="4328" width="14.5703125" style="132" bestFit="1" customWidth="1"/>
    <col min="4329" max="4329" width="19.140625" style="132" customWidth="1"/>
    <col min="4330" max="4330" width="19.42578125" style="132" customWidth="1"/>
    <col min="4331" max="4331" width="19.28515625" style="132" customWidth="1"/>
    <col min="4332" max="4580" width="11.42578125" style="132"/>
    <col min="4581" max="4581" width="15.28515625" style="132" customWidth="1"/>
    <col min="4582" max="4582" width="57.5703125" style="132" customWidth="1"/>
    <col min="4583" max="4583" width="13.5703125" style="132" bestFit="1" customWidth="1"/>
    <col min="4584" max="4584" width="14.5703125" style="132" bestFit="1" customWidth="1"/>
    <col min="4585" max="4585" width="19.140625" style="132" customWidth="1"/>
    <col min="4586" max="4586" width="19.42578125" style="132" customWidth="1"/>
    <col min="4587" max="4587" width="19.28515625" style="132" customWidth="1"/>
    <col min="4588" max="4836" width="11.42578125" style="132"/>
    <col min="4837" max="4837" width="15.28515625" style="132" customWidth="1"/>
    <col min="4838" max="4838" width="57.5703125" style="132" customWidth="1"/>
    <col min="4839" max="4839" width="13.5703125" style="132" bestFit="1" customWidth="1"/>
    <col min="4840" max="4840" width="14.5703125" style="132" bestFit="1" customWidth="1"/>
    <col min="4841" max="4841" width="19.140625" style="132" customWidth="1"/>
    <col min="4842" max="4842" width="19.42578125" style="132" customWidth="1"/>
    <col min="4843" max="4843" width="19.28515625" style="132" customWidth="1"/>
    <col min="4844" max="5092" width="11.42578125" style="132"/>
    <col min="5093" max="5093" width="15.28515625" style="132" customWidth="1"/>
    <col min="5094" max="5094" width="57.5703125" style="132" customWidth="1"/>
    <col min="5095" max="5095" width="13.5703125" style="132" bestFit="1" customWidth="1"/>
    <col min="5096" max="5096" width="14.5703125" style="132" bestFit="1" customWidth="1"/>
    <col min="5097" max="5097" width="19.140625" style="132" customWidth="1"/>
    <col min="5098" max="5098" width="19.42578125" style="132" customWidth="1"/>
    <col min="5099" max="5099" width="19.28515625" style="132" customWidth="1"/>
    <col min="5100" max="5348" width="11.42578125" style="132"/>
    <col min="5349" max="5349" width="15.28515625" style="132" customWidth="1"/>
    <col min="5350" max="5350" width="57.5703125" style="132" customWidth="1"/>
    <col min="5351" max="5351" width="13.5703125" style="132" bestFit="1" customWidth="1"/>
    <col min="5352" max="5352" width="14.5703125" style="132" bestFit="1" customWidth="1"/>
    <col min="5353" max="5353" width="19.140625" style="132" customWidth="1"/>
    <col min="5354" max="5354" width="19.42578125" style="132" customWidth="1"/>
    <col min="5355" max="5355" width="19.28515625" style="132" customWidth="1"/>
    <col min="5356" max="5604" width="11.42578125" style="132"/>
    <col min="5605" max="5605" width="15.28515625" style="132" customWidth="1"/>
    <col min="5606" max="5606" width="57.5703125" style="132" customWidth="1"/>
    <col min="5607" max="5607" width="13.5703125" style="132" bestFit="1" customWidth="1"/>
    <col min="5608" max="5608" width="14.5703125" style="132" bestFit="1" customWidth="1"/>
    <col min="5609" max="5609" width="19.140625" style="132" customWidth="1"/>
    <col min="5610" max="5610" width="19.42578125" style="132" customWidth="1"/>
    <col min="5611" max="5611" width="19.28515625" style="132" customWidth="1"/>
    <col min="5612" max="5860" width="11.42578125" style="132"/>
    <col min="5861" max="5861" width="15.28515625" style="132" customWidth="1"/>
    <col min="5862" max="5862" width="57.5703125" style="132" customWidth="1"/>
    <col min="5863" max="5863" width="13.5703125" style="132" bestFit="1" customWidth="1"/>
    <col min="5864" max="5864" width="14.5703125" style="132" bestFit="1" customWidth="1"/>
    <col min="5865" max="5865" width="19.140625" style="132" customWidth="1"/>
    <col min="5866" max="5866" width="19.42578125" style="132" customWidth="1"/>
    <col min="5867" max="5867" width="19.28515625" style="132" customWidth="1"/>
    <col min="5868" max="6116" width="11.42578125" style="132"/>
    <col min="6117" max="6117" width="15.28515625" style="132" customWidth="1"/>
    <col min="6118" max="6118" width="57.5703125" style="132" customWidth="1"/>
    <col min="6119" max="6119" width="13.5703125" style="132" bestFit="1" customWidth="1"/>
    <col min="6120" max="6120" width="14.5703125" style="132" bestFit="1" customWidth="1"/>
    <col min="6121" max="6121" width="19.140625" style="132" customWidth="1"/>
    <col min="6122" max="6122" width="19.42578125" style="132" customWidth="1"/>
    <col min="6123" max="6123" width="19.28515625" style="132" customWidth="1"/>
    <col min="6124" max="6372" width="11.42578125" style="132"/>
    <col min="6373" max="6373" width="15.28515625" style="132" customWidth="1"/>
    <col min="6374" max="6374" width="57.5703125" style="132" customWidth="1"/>
    <col min="6375" max="6375" width="13.5703125" style="132" bestFit="1" customWidth="1"/>
    <col min="6376" max="6376" width="14.5703125" style="132" bestFit="1" customWidth="1"/>
    <col min="6377" max="6377" width="19.140625" style="132" customWidth="1"/>
    <col min="6378" max="6378" width="19.42578125" style="132" customWidth="1"/>
    <col min="6379" max="6379" width="19.28515625" style="132" customWidth="1"/>
    <col min="6380" max="6628" width="11.42578125" style="132"/>
    <col min="6629" max="6629" width="15.28515625" style="132" customWidth="1"/>
    <col min="6630" max="6630" width="57.5703125" style="132" customWidth="1"/>
    <col min="6631" max="6631" width="13.5703125" style="132" bestFit="1" customWidth="1"/>
    <col min="6632" max="6632" width="14.5703125" style="132" bestFit="1" customWidth="1"/>
    <col min="6633" max="6633" width="19.140625" style="132" customWidth="1"/>
    <col min="6634" max="6634" width="19.42578125" style="132" customWidth="1"/>
    <col min="6635" max="6635" width="19.28515625" style="132" customWidth="1"/>
    <col min="6636" max="6884" width="11.42578125" style="132"/>
    <col min="6885" max="6885" width="15.28515625" style="132" customWidth="1"/>
    <col min="6886" max="6886" width="57.5703125" style="132" customWidth="1"/>
    <col min="6887" max="6887" width="13.5703125" style="132" bestFit="1" customWidth="1"/>
    <col min="6888" max="6888" width="14.5703125" style="132" bestFit="1" customWidth="1"/>
    <col min="6889" max="6889" width="19.140625" style="132" customWidth="1"/>
    <col min="6890" max="6890" width="19.42578125" style="132" customWidth="1"/>
    <col min="6891" max="6891" width="19.28515625" style="132" customWidth="1"/>
    <col min="6892" max="7140" width="11.42578125" style="132"/>
    <col min="7141" max="7141" width="15.28515625" style="132" customWidth="1"/>
    <col min="7142" max="7142" width="57.5703125" style="132" customWidth="1"/>
    <col min="7143" max="7143" width="13.5703125" style="132" bestFit="1" customWidth="1"/>
    <col min="7144" max="7144" width="14.5703125" style="132" bestFit="1" customWidth="1"/>
    <col min="7145" max="7145" width="19.140625" style="132" customWidth="1"/>
    <col min="7146" max="7146" width="19.42578125" style="132" customWidth="1"/>
    <col min="7147" max="7147" width="19.28515625" style="132" customWidth="1"/>
    <col min="7148" max="7396" width="11.42578125" style="132"/>
    <col min="7397" max="7397" width="15.28515625" style="132" customWidth="1"/>
    <col min="7398" max="7398" width="57.5703125" style="132" customWidth="1"/>
    <col min="7399" max="7399" width="13.5703125" style="132" bestFit="1" customWidth="1"/>
    <col min="7400" max="7400" width="14.5703125" style="132" bestFit="1" customWidth="1"/>
    <col min="7401" max="7401" width="19.140625" style="132" customWidth="1"/>
    <col min="7402" max="7402" width="19.42578125" style="132" customWidth="1"/>
    <col min="7403" max="7403" width="19.28515625" style="132" customWidth="1"/>
    <col min="7404" max="7652" width="11.42578125" style="132"/>
    <col min="7653" max="7653" width="15.28515625" style="132" customWidth="1"/>
    <col min="7654" max="7654" width="57.5703125" style="132" customWidth="1"/>
    <col min="7655" max="7655" width="13.5703125" style="132" bestFit="1" customWidth="1"/>
    <col min="7656" max="7656" width="14.5703125" style="132" bestFit="1" customWidth="1"/>
    <col min="7657" max="7657" width="19.140625" style="132" customWidth="1"/>
    <col min="7658" max="7658" width="19.42578125" style="132" customWidth="1"/>
    <col min="7659" max="7659" width="19.28515625" style="132" customWidth="1"/>
    <col min="7660" max="7908" width="11.42578125" style="132"/>
    <col min="7909" max="7909" width="15.28515625" style="132" customWidth="1"/>
    <col min="7910" max="7910" width="57.5703125" style="132" customWidth="1"/>
    <col min="7911" max="7911" width="13.5703125" style="132" bestFit="1" customWidth="1"/>
    <col min="7912" max="7912" width="14.5703125" style="132" bestFit="1" customWidth="1"/>
    <col min="7913" max="7913" width="19.140625" style="132" customWidth="1"/>
    <col min="7914" max="7914" width="19.42578125" style="132" customWidth="1"/>
    <col min="7915" max="7915" width="19.28515625" style="132" customWidth="1"/>
    <col min="7916" max="8164" width="11.42578125" style="132"/>
    <col min="8165" max="8165" width="15.28515625" style="132" customWidth="1"/>
    <col min="8166" max="8166" width="57.5703125" style="132" customWidth="1"/>
    <col min="8167" max="8167" width="13.5703125" style="132" bestFit="1" customWidth="1"/>
    <col min="8168" max="8168" width="14.5703125" style="132" bestFit="1" customWidth="1"/>
    <col min="8169" max="8169" width="19.140625" style="132" customWidth="1"/>
    <col min="8170" max="8170" width="19.42578125" style="132" customWidth="1"/>
    <col min="8171" max="8171" width="19.28515625" style="132" customWidth="1"/>
    <col min="8172" max="8420" width="11.42578125" style="132"/>
    <col min="8421" max="8421" width="15.28515625" style="132" customWidth="1"/>
    <col min="8422" max="8422" width="57.5703125" style="132" customWidth="1"/>
    <col min="8423" max="8423" width="13.5703125" style="132" bestFit="1" customWidth="1"/>
    <col min="8424" max="8424" width="14.5703125" style="132" bestFit="1" customWidth="1"/>
    <col min="8425" max="8425" width="19.140625" style="132" customWidth="1"/>
    <col min="8426" max="8426" width="19.42578125" style="132" customWidth="1"/>
    <col min="8427" max="8427" width="19.28515625" style="132" customWidth="1"/>
    <col min="8428" max="8676" width="11.42578125" style="132"/>
    <col min="8677" max="8677" width="15.28515625" style="132" customWidth="1"/>
    <col min="8678" max="8678" width="57.5703125" style="132" customWidth="1"/>
    <col min="8679" max="8679" width="13.5703125" style="132" bestFit="1" customWidth="1"/>
    <col min="8680" max="8680" width="14.5703125" style="132" bestFit="1" customWidth="1"/>
    <col min="8681" max="8681" width="19.140625" style="132" customWidth="1"/>
    <col min="8682" max="8682" width="19.42578125" style="132" customWidth="1"/>
    <col min="8683" max="8683" width="19.28515625" style="132" customWidth="1"/>
    <col min="8684" max="8932" width="11.42578125" style="132"/>
    <col min="8933" max="8933" width="15.28515625" style="132" customWidth="1"/>
    <col min="8934" max="8934" width="57.5703125" style="132" customWidth="1"/>
    <col min="8935" max="8935" width="13.5703125" style="132" bestFit="1" customWidth="1"/>
    <col min="8936" max="8936" width="14.5703125" style="132" bestFit="1" customWidth="1"/>
    <col min="8937" max="8937" width="19.140625" style="132" customWidth="1"/>
    <col min="8938" max="8938" width="19.42578125" style="132" customWidth="1"/>
    <col min="8939" max="8939" width="19.28515625" style="132" customWidth="1"/>
    <col min="8940" max="9188" width="11.42578125" style="132"/>
    <col min="9189" max="9189" width="15.28515625" style="132" customWidth="1"/>
    <col min="9190" max="9190" width="57.5703125" style="132" customWidth="1"/>
    <col min="9191" max="9191" width="13.5703125" style="132" bestFit="1" customWidth="1"/>
    <col min="9192" max="9192" width="14.5703125" style="132" bestFit="1" customWidth="1"/>
    <col min="9193" max="9193" width="19.140625" style="132" customWidth="1"/>
    <col min="9194" max="9194" width="19.42578125" style="132" customWidth="1"/>
    <col min="9195" max="9195" width="19.28515625" style="132" customWidth="1"/>
    <col min="9196" max="9444" width="11.42578125" style="132"/>
    <col min="9445" max="9445" width="15.28515625" style="132" customWidth="1"/>
    <col min="9446" max="9446" width="57.5703125" style="132" customWidth="1"/>
    <col min="9447" max="9447" width="13.5703125" style="132" bestFit="1" customWidth="1"/>
    <col min="9448" max="9448" width="14.5703125" style="132" bestFit="1" customWidth="1"/>
    <col min="9449" max="9449" width="19.140625" style="132" customWidth="1"/>
    <col min="9450" max="9450" width="19.42578125" style="132" customWidth="1"/>
    <col min="9451" max="9451" width="19.28515625" style="132" customWidth="1"/>
    <col min="9452" max="9700" width="11.42578125" style="132"/>
    <col min="9701" max="9701" width="15.28515625" style="132" customWidth="1"/>
    <col min="9702" max="9702" width="57.5703125" style="132" customWidth="1"/>
    <col min="9703" max="9703" width="13.5703125" style="132" bestFit="1" customWidth="1"/>
    <col min="9704" max="9704" width="14.5703125" style="132" bestFit="1" customWidth="1"/>
    <col min="9705" max="9705" width="19.140625" style="132" customWidth="1"/>
    <col min="9706" max="9706" width="19.42578125" style="132" customWidth="1"/>
    <col min="9707" max="9707" width="19.28515625" style="132" customWidth="1"/>
    <col min="9708" max="9956" width="11.42578125" style="132"/>
    <col min="9957" max="9957" width="15.28515625" style="132" customWidth="1"/>
    <col min="9958" max="9958" width="57.5703125" style="132" customWidth="1"/>
    <col min="9959" max="9959" width="13.5703125" style="132" bestFit="1" customWidth="1"/>
    <col min="9960" max="9960" width="14.5703125" style="132" bestFit="1" customWidth="1"/>
    <col min="9961" max="9961" width="19.140625" style="132" customWidth="1"/>
    <col min="9962" max="9962" width="19.42578125" style="132" customWidth="1"/>
    <col min="9963" max="9963" width="19.28515625" style="132" customWidth="1"/>
    <col min="9964" max="10212" width="11.42578125" style="132"/>
    <col min="10213" max="10213" width="15.28515625" style="132" customWidth="1"/>
    <col min="10214" max="10214" width="57.5703125" style="132" customWidth="1"/>
    <col min="10215" max="10215" width="13.5703125" style="132" bestFit="1" customWidth="1"/>
    <col min="10216" max="10216" width="14.5703125" style="132" bestFit="1" customWidth="1"/>
    <col min="10217" max="10217" width="19.140625" style="132" customWidth="1"/>
    <col min="10218" max="10218" width="19.42578125" style="132" customWidth="1"/>
    <col min="10219" max="10219" width="19.28515625" style="132" customWidth="1"/>
    <col min="10220" max="10468" width="11.42578125" style="132"/>
    <col min="10469" max="10469" width="15.28515625" style="132" customWidth="1"/>
    <col min="10470" max="10470" width="57.5703125" style="132" customWidth="1"/>
    <col min="10471" max="10471" width="13.5703125" style="132" bestFit="1" customWidth="1"/>
    <col min="10472" max="10472" width="14.5703125" style="132" bestFit="1" customWidth="1"/>
    <col min="10473" max="10473" width="19.140625" style="132" customWidth="1"/>
    <col min="10474" max="10474" width="19.42578125" style="132" customWidth="1"/>
    <col min="10475" max="10475" width="19.28515625" style="132" customWidth="1"/>
    <col min="10476" max="10724" width="11.42578125" style="132"/>
    <col min="10725" max="10725" width="15.28515625" style="132" customWidth="1"/>
    <col min="10726" max="10726" width="57.5703125" style="132" customWidth="1"/>
    <col min="10727" max="10727" width="13.5703125" style="132" bestFit="1" customWidth="1"/>
    <col min="10728" max="10728" width="14.5703125" style="132" bestFit="1" customWidth="1"/>
    <col min="10729" max="10729" width="19.140625" style="132" customWidth="1"/>
    <col min="10730" max="10730" width="19.42578125" style="132" customWidth="1"/>
    <col min="10731" max="10731" width="19.28515625" style="132" customWidth="1"/>
    <col min="10732" max="10980" width="11.42578125" style="132"/>
    <col min="10981" max="10981" width="15.28515625" style="132" customWidth="1"/>
    <col min="10982" max="10982" width="57.5703125" style="132" customWidth="1"/>
    <col min="10983" max="10983" width="13.5703125" style="132" bestFit="1" customWidth="1"/>
    <col min="10984" max="10984" width="14.5703125" style="132" bestFit="1" customWidth="1"/>
    <col min="10985" max="10985" width="19.140625" style="132" customWidth="1"/>
    <col min="10986" max="10986" width="19.42578125" style="132" customWidth="1"/>
    <col min="10987" max="10987" width="19.28515625" style="132" customWidth="1"/>
    <col min="10988" max="11236" width="11.42578125" style="132"/>
    <col min="11237" max="11237" width="15.28515625" style="132" customWidth="1"/>
    <col min="11238" max="11238" width="57.5703125" style="132" customWidth="1"/>
    <col min="11239" max="11239" width="13.5703125" style="132" bestFit="1" customWidth="1"/>
    <col min="11240" max="11240" width="14.5703125" style="132" bestFit="1" customWidth="1"/>
    <col min="11241" max="11241" width="19.140625" style="132" customWidth="1"/>
    <col min="11242" max="11242" width="19.42578125" style="132" customWidth="1"/>
    <col min="11243" max="11243" width="19.28515625" style="132" customWidth="1"/>
    <col min="11244" max="11492" width="11.42578125" style="132"/>
    <col min="11493" max="11493" width="15.28515625" style="132" customWidth="1"/>
    <col min="11494" max="11494" width="57.5703125" style="132" customWidth="1"/>
    <col min="11495" max="11495" width="13.5703125" style="132" bestFit="1" customWidth="1"/>
    <col min="11496" max="11496" width="14.5703125" style="132" bestFit="1" customWidth="1"/>
    <col min="11497" max="11497" width="19.140625" style="132" customWidth="1"/>
    <col min="11498" max="11498" width="19.42578125" style="132" customWidth="1"/>
    <col min="11499" max="11499" width="19.28515625" style="132" customWidth="1"/>
    <col min="11500" max="11748" width="11.42578125" style="132"/>
    <col min="11749" max="11749" width="15.28515625" style="132" customWidth="1"/>
    <col min="11750" max="11750" width="57.5703125" style="132" customWidth="1"/>
    <col min="11751" max="11751" width="13.5703125" style="132" bestFit="1" customWidth="1"/>
    <col min="11752" max="11752" width="14.5703125" style="132" bestFit="1" customWidth="1"/>
    <col min="11753" max="11753" width="19.140625" style="132" customWidth="1"/>
    <col min="11754" max="11754" width="19.42578125" style="132" customWidth="1"/>
    <col min="11755" max="11755" width="19.28515625" style="132" customWidth="1"/>
    <col min="11756" max="12004" width="11.42578125" style="132"/>
    <col min="12005" max="12005" width="15.28515625" style="132" customWidth="1"/>
    <col min="12006" max="12006" width="57.5703125" style="132" customWidth="1"/>
    <col min="12007" max="12007" width="13.5703125" style="132" bestFit="1" customWidth="1"/>
    <col min="12008" max="12008" width="14.5703125" style="132" bestFit="1" customWidth="1"/>
    <col min="12009" max="12009" width="19.140625" style="132" customWidth="1"/>
    <col min="12010" max="12010" width="19.42578125" style="132" customWidth="1"/>
    <col min="12011" max="12011" width="19.28515625" style="132" customWidth="1"/>
    <col min="12012" max="12260" width="11.42578125" style="132"/>
    <col min="12261" max="12261" width="15.28515625" style="132" customWidth="1"/>
    <col min="12262" max="12262" width="57.5703125" style="132" customWidth="1"/>
    <col min="12263" max="12263" width="13.5703125" style="132" bestFit="1" customWidth="1"/>
    <col min="12264" max="12264" width="14.5703125" style="132" bestFit="1" customWidth="1"/>
    <col min="12265" max="12265" width="19.140625" style="132" customWidth="1"/>
    <col min="12266" max="12266" width="19.42578125" style="132" customWidth="1"/>
    <col min="12267" max="12267" width="19.28515625" style="132" customWidth="1"/>
    <col min="12268" max="12516" width="11.42578125" style="132"/>
    <col min="12517" max="12517" width="15.28515625" style="132" customWidth="1"/>
    <col min="12518" max="12518" width="57.5703125" style="132" customWidth="1"/>
    <col min="12519" max="12519" width="13.5703125" style="132" bestFit="1" customWidth="1"/>
    <col min="12520" max="12520" width="14.5703125" style="132" bestFit="1" customWidth="1"/>
    <col min="12521" max="12521" width="19.140625" style="132" customWidth="1"/>
    <col min="12522" max="12522" width="19.42578125" style="132" customWidth="1"/>
    <col min="12523" max="12523" width="19.28515625" style="132" customWidth="1"/>
    <col min="12524" max="12772" width="11.42578125" style="132"/>
    <col min="12773" max="12773" width="15.28515625" style="132" customWidth="1"/>
    <col min="12774" max="12774" width="57.5703125" style="132" customWidth="1"/>
    <col min="12775" max="12775" width="13.5703125" style="132" bestFit="1" customWidth="1"/>
    <col min="12776" max="12776" width="14.5703125" style="132" bestFit="1" customWidth="1"/>
    <col min="12777" max="12777" width="19.140625" style="132" customWidth="1"/>
    <col min="12778" max="12778" width="19.42578125" style="132" customWidth="1"/>
    <col min="12779" max="12779" width="19.28515625" style="132" customWidth="1"/>
    <col min="12780" max="13028" width="11.42578125" style="132"/>
    <col min="13029" max="13029" width="15.28515625" style="132" customWidth="1"/>
    <col min="13030" max="13030" width="57.5703125" style="132" customWidth="1"/>
    <col min="13031" max="13031" width="13.5703125" style="132" bestFit="1" customWidth="1"/>
    <col min="13032" max="13032" width="14.5703125" style="132" bestFit="1" customWidth="1"/>
    <col min="13033" max="13033" width="19.140625" style="132" customWidth="1"/>
    <col min="13034" max="13034" width="19.42578125" style="132" customWidth="1"/>
    <col min="13035" max="13035" width="19.28515625" style="132" customWidth="1"/>
    <col min="13036" max="13284" width="11.42578125" style="132"/>
    <col min="13285" max="13285" width="15.28515625" style="132" customWidth="1"/>
    <col min="13286" max="13286" width="57.5703125" style="132" customWidth="1"/>
    <col min="13287" max="13287" width="13.5703125" style="132" bestFit="1" customWidth="1"/>
    <col min="13288" max="13288" width="14.5703125" style="132" bestFit="1" customWidth="1"/>
    <col min="13289" max="13289" width="19.140625" style="132" customWidth="1"/>
    <col min="13290" max="13290" width="19.42578125" style="132" customWidth="1"/>
    <col min="13291" max="13291" width="19.28515625" style="132" customWidth="1"/>
    <col min="13292" max="13540" width="11.42578125" style="132"/>
    <col min="13541" max="13541" width="15.28515625" style="132" customWidth="1"/>
    <col min="13542" max="13542" width="57.5703125" style="132" customWidth="1"/>
    <col min="13543" max="13543" width="13.5703125" style="132" bestFit="1" customWidth="1"/>
    <col min="13544" max="13544" width="14.5703125" style="132" bestFit="1" customWidth="1"/>
    <col min="13545" max="13545" width="19.140625" style="132" customWidth="1"/>
    <col min="13546" max="13546" width="19.42578125" style="132" customWidth="1"/>
    <col min="13547" max="13547" width="19.28515625" style="132" customWidth="1"/>
    <col min="13548" max="13796" width="11.42578125" style="132"/>
    <col min="13797" max="13797" width="15.28515625" style="132" customWidth="1"/>
    <col min="13798" max="13798" width="57.5703125" style="132" customWidth="1"/>
    <col min="13799" max="13799" width="13.5703125" style="132" bestFit="1" customWidth="1"/>
    <col min="13800" max="13800" width="14.5703125" style="132" bestFit="1" customWidth="1"/>
    <col min="13801" max="13801" width="19.140625" style="132" customWidth="1"/>
    <col min="13802" max="13802" width="19.42578125" style="132" customWidth="1"/>
    <col min="13803" max="13803" width="19.28515625" style="132" customWidth="1"/>
    <col min="13804" max="14052" width="11.42578125" style="132"/>
    <col min="14053" max="14053" width="15.28515625" style="132" customWidth="1"/>
    <col min="14054" max="14054" width="57.5703125" style="132" customWidth="1"/>
    <col min="14055" max="14055" width="13.5703125" style="132" bestFit="1" customWidth="1"/>
    <col min="14056" max="14056" width="14.5703125" style="132" bestFit="1" customWidth="1"/>
    <col min="14057" max="14057" width="19.140625" style="132" customWidth="1"/>
    <col min="14058" max="14058" width="19.42578125" style="132" customWidth="1"/>
    <col min="14059" max="14059" width="19.28515625" style="132" customWidth="1"/>
    <col min="14060" max="14308" width="11.42578125" style="132"/>
    <col min="14309" max="14309" width="15.28515625" style="132" customWidth="1"/>
    <col min="14310" max="14310" width="57.5703125" style="132" customWidth="1"/>
    <col min="14311" max="14311" width="13.5703125" style="132" bestFit="1" customWidth="1"/>
    <col min="14312" max="14312" width="14.5703125" style="132" bestFit="1" customWidth="1"/>
    <col min="14313" max="14313" width="19.140625" style="132" customWidth="1"/>
    <col min="14314" max="14314" width="19.42578125" style="132" customWidth="1"/>
    <col min="14315" max="14315" width="19.28515625" style="132" customWidth="1"/>
    <col min="14316" max="14564" width="11.42578125" style="132"/>
    <col min="14565" max="14565" width="15.28515625" style="132" customWidth="1"/>
    <col min="14566" max="14566" width="57.5703125" style="132" customWidth="1"/>
    <col min="14567" max="14567" width="13.5703125" style="132" bestFit="1" customWidth="1"/>
    <col min="14568" max="14568" width="14.5703125" style="132" bestFit="1" customWidth="1"/>
    <col min="14569" max="14569" width="19.140625" style="132" customWidth="1"/>
    <col min="14570" max="14570" width="19.42578125" style="132" customWidth="1"/>
    <col min="14571" max="14571" width="19.28515625" style="132" customWidth="1"/>
    <col min="14572" max="14820" width="11.42578125" style="132"/>
    <col min="14821" max="14821" width="15.28515625" style="132" customWidth="1"/>
    <col min="14822" max="14822" width="57.5703125" style="132" customWidth="1"/>
    <col min="14823" max="14823" width="13.5703125" style="132" bestFit="1" customWidth="1"/>
    <col min="14824" max="14824" width="14.5703125" style="132" bestFit="1" customWidth="1"/>
    <col min="14825" max="14825" width="19.140625" style="132" customWidth="1"/>
    <col min="14826" max="14826" width="19.42578125" style="132" customWidth="1"/>
    <col min="14827" max="14827" width="19.28515625" style="132" customWidth="1"/>
    <col min="14828" max="15076" width="11.42578125" style="132"/>
    <col min="15077" max="15077" width="15.28515625" style="132" customWidth="1"/>
    <col min="15078" max="15078" width="57.5703125" style="132" customWidth="1"/>
    <col min="15079" max="15079" width="13.5703125" style="132" bestFit="1" customWidth="1"/>
    <col min="15080" max="15080" width="14.5703125" style="132" bestFit="1" customWidth="1"/>
    <col min="15081" max="15081" width="19.140625" style="132" customWidth="1"/>
    <col min="15082" max="15082" width="19.42578125" style="132" customWidth="1"/>
    <col min="15083" max="15083" width="19.28515625" style="132" customWidth="1"/>
    <col min="15084" max="15332" width="11.42578125" style="132"/>
    <col min="15333" max="15333" width="15.28515625" style="132" customWidth="1"/>
    <col min="15334" max="15334" width="57.5703125" style="132" customWidth="1"/>
    <col min="15335" max="15335" width="13.5703125" style="132" bestFit="1" customWidth="1"/>
    <col min="15336" max="15336" width="14.5703125" style="132" bestFit="1" customWidth="1"/>
    <col min="15337" max="15337" width="19.140625" style="132" customWidth="1"/>
    <col min="15338" max="15338" width="19.42578125" style="132" customWidth="1"/>
    <col min="15339" max="15339" width="19.28515625" style="132" customWidth="1"/>
    <col min="15340" max="15588" width="11.42578125" style="132"/>
    <col min="15589" max="15589" width="15.28515625" style="132" customWidth="1"/>
    <col min="15590" max="15590" width="57.5703125" style="132" customWidth="1"/>
    <col min="15591" max="15591" width="13.5703125" style="132" bestFit="1" customWidth="1"/>
    <col min="15592" max="15592" width="14.5703125" style="132" bestFit="1" customWidth="1"/>
    <col min="15593" max="15593" width="19.140625" style="132" customWidth="1"/>
    <col min="15594" max="15594" width="19.42578125" style="132" customWidth="1"/>
    <col min="15595" max="15595" width="19.28515625" style="132" customWidth="1"/>
    <col min="15596" max="15844" width="11.42578125" style="132"/>
    <col min="15845" max="15845" width="15.28515625" style="132" customWidth="1"/>
    <col min="15846" max="15846" width="57.5703125" style="132" customWidth="1"/>
    <col min="15847" max="15847" width="13.5703125" style="132" bestFit="1" customWidth="1"/>
    <col min="15848" max="15848" width="14.5703125" style="132" bestFit="1" customWidth="1"/>
    <col min="15849" max="15849" width="19.140625" style="132" customWidth="1"/>
    <col min="15850" max="15850" width="19.42578125" style="132" customWidth="1"/>
    <col min="15851" max="15851" width="19.28515625" style="132" customWidth="1"/>
    <col min="15852" max="16100" width="11.42578125" style="132"/>
    <col min="16101" max="16101" width="15.28515625" style="132" customWidth="1"/>
    <col min="16102" max="16102" width="57.5703125" style="132" customWidth="1"/>
    <col min="16103" max="16103" width="13.5703125" style="132" bestFit="1" customWidth="1"/>
    <col min="16104" max="16104" width="14.5703125" style="132" bestFit="1" customWidth="1"/>
    <col min="16105" max="16105" width="19.140625" style="132" customWidth="1"/>
    <col min="16106" max="16106" width="19.42578125" style="132" customWidth="1"/>
    <col min="16107" max="16107" width="19.28515625" style="132" customWidth="1"/>
    <col min="16108" max="16384" width="11.42578125" style="132"/>
  </cols>
  <sheetData>
    <row r="1" spans="1:110" s="54" customFormat="1" ht="18.75" customHeight="1">
      <c r="B1" s="597" t="s">
        <v>0</v>
      </c>
      <c r="C1" s="598"/>
      <c r="D1" s="598"/>
      <c r="E1" s="598"/>
      <c r="F1" s="598"/>
      <c r="G1" s="598"/>
      <c r="H1" s="598"/>
      <c r="I1" s="424"/>
    </row>
    <row r="2" spans="1:110" s="54" customFormat="1" ht="45.75" customHeight="1">
      <c r="B2" s="595" t="s">
        <v>324</v>
      </c>
      <c r="C2" s="596"/>
      <c r="D2" s="596"/>
      <c r="E2" s="596"/>
      <c r="F2" s="596"/>
      <c r="G2" s="596"/>
      <c r="H2" s="596"/>
      <c r="I2" s="424"/>
    </row>
    <row r="3" spans="1:110" s="54" customFormat="1" ht="18" customHeight="1">
      <c r="B3" s="595" t="s">
        <v>584</v>
      </c>
      <c r="C3" s="596"/>
      <c r="D3" s="596"/>
      <c r="E3" s="596"/>
      <c r="F3" s="596"/>
      <c r="G3" s="596"/>
      <c r="H3" s="596"/>
      <c r="I3" s="424"/>
    </row>
    <row r="4" spans="1:110" s="54" customFormat="1" ht="18.75" customHeight="1">
      <c r="B4" s="56" t="s">
        <v>163</v>
      </c>
      <c r="C4" s="57"/>
      <c r="D4" s="58"/>
      <c r="E4" s="59"/>
      <c r="F4" s="60" t="s">
        <v>585</v>
      </c>
      <c r="G4" s="61"/>
      <c r="H4" s="62"/>
      <c r="I4" s="60"/>
    </row>
    <row r="5" spans="1:110" s="54" customFormat="1">
      <c r="B5" s="56" t="s">
        <v>19</v>
      </c>
      <c r="C5" s="63"/>
      <c r="D5" s="64"/>
      <c r="E5" s="64"/>
      <c r="F5" s="60" t="s">
        <v>164</v>
      </c>
      <c r="G5" s="61"/>
      <c r="H5" s="62"/>
      <c r="I5" s="60"/>
    </row>
    <row r="6" spans="1:110" s="54" customFormat="1" ht="19.5" customHeight="1" thickBot="1">
      <c r="B6" s="65"/>
      <c r="C6" s="66"/>
      <c r="D6" s="487"/>
      <c r="E6" s="487"/>
      <c r="F6" s="55"/>
      <c r="G6" s="67"/>
      <c r="H6" s="68"/>
      <c r="I6" s="487"/>
    </row>
    <row r="7" spans="1:110" s="54" customFormat="1" ht="38.25" customHeight="1" thickBot="1">
      <c r="B7" s="69" t="s">
        <v>1</v>
      </c>
      <c r="C7" s="70" t="s">
        <v>165</v>
      </c>
      <c r="D7" s="71" t="s">
        <v>22</v>
      </c>
      <c r="E7" s="71" t="s">
        <v>23</v>
      </c>
      <c r="F7" s="71" t="s">
        <v>166</v>
      </c>
      <c r="G7" s="71" t="s">
        <v>3</v>
      </c>
      <c r="H7" s="72" t="s">
        <v>26</v>
      </c>
      <c r="I7" s="425"/>
    </row>
    <row r="8" spans="1:110" s="426" customFormat="1" ht="19.5" thickBot="1">
      <c r="B8" s="427"/>
      <c r="C8" s="73"/>
      <c r="D8" s="428"/>
      <c r="E8" s="73"/>
      <c r="F8" s="73"/>
      <c r="G8" s="73"/>
      <c r="H8" s="429"/>
      <c r="I8" s="430"/>
      <c r="J8" s="431"/>
      <c r="K8" s="431"/>
      <c r="L8" s="431"/>
      <c r="M8" s="431"/>
      <c r="N8" s="431"/>
      <c r="O8" s="431"/>
      <c r="P8" s="431"/>
      <c r="Q8" s="431"/>
      <c r="R8" s="431"/>
      <c r="S8" s="431"/>
      <c r="T8" s="431"/>
      <c r="U8" s="431"/>
      <c r="V8" s="431"/>
      <c r="W8" s="431"/>
      <c r="X8" s="431"/>
      <c r="Y8" s="431"/>
      <c r="Z8" s="431"/>
      <c r="AA8" s="431"/>
      <c r="AB8" s="431"/>
      <c r="AC8" s="431"/>
      <c r="AD8" s="431"/>
      <c r="AE8" s="431"/>
      <c r="AF8" s="431"/>
      <c r="AG8" s="431"/>
      <c r="AH8" s="431"/>
      <c r="AI8" s="431"/>
      <c r="AJ8" s="431"/>
      <c r="AK8" s="431"/>
      <c r="AL8" s="431"/>
      <c r="AM8" s="431"/>
      <c r="AN8" s="431"/>
      <c r="AO8" s="431"/>
      <c r="AP8" s="431"/>
      <c r="AQ8" s="431"/>
      <c r="AR8" s="431"/>
      <c r="AS8" s="431"/>
      <c r="AT8" s="431"/>
      <c r="AU8" s="431"/>
      <c r="AV8" s="431"/>
      <c r="AW8" s="431"/>
      <c r="AX8" s="431"/>
      <c r="AY8" s="431"/>
      <c r="AZ8" s="431"/>
      <c r="BA8" s="431"/>
      <c r="BB8" s="431"/>
      <c r="BC8" s="431"/>
      <c r="BD8" s="431"/>
      <c r="BE8" s="431"/>
      <c r="BF8" s="431"/>
      <c r="BG8" s="431"/>
      <c r="BH8" s="431"/>
      <c r="BI8" s="431"/>
      <c r="BJ8" s="431"/>
      <c r="BK8" s="431"/>
      <c r="BL8" s="431"/>
      <c r="BM8" s="431"/>
      <c r="BN8" s="431"/>
      <c r="BO8" s="431"/>
      <c r="BP8" s="431"/>
      <c r="BQ8" s="431"/>
      <c r="BR8" s="431"/>
      <c r="BS8" s="431"/>
      <c r="BT8" s="431"/>
      <c r="BU8" s="431"/>
      <c r="BV8" s="431"/>
      <c r="BW8" s="431"/>
      <c r="BX8" s="431"/>
      <c r="BY8" s="431"/>
      <c r="BZ8" s="431"/>
      <c r="CA8" s="431"/>
      <c r="CB8" s="431"/>
      <c r="CC8" s="431"/>
      <c r="CD8" s="431"/>
      <c r="CE8" s="431"/>
      <c r="CF8" s="431"/>
      <c r="CG8" s="431"/>
      <c r="CH8" s="431"/>
      <c r="CI8" s="431"/>
      <c r="CJ8" s="431"/>
      <c r="CK8" s="431"/>
      <c r="CL8" s="431"/>
      <c r="CM8" s="431"/>
      <c r="CN8" s="431"/>
      <c r="CO8" s="431"/>
      <c r="CP8" s="431"/>
      <c r="CQ8" s="431"/>
      <c r="CR8" s="431"/>
      <c r="CS8" s="431"/>
      <c r="CT8" s="431"/>
      <c r="CU8" s="431"/>
      <c r="CV8" s="431"/>
      <c r="CW8" s="431"/>
      <c r="CX8" s="431"/>
      <c r="CY8" s="431"/>
      <c r="CZ8" s="431"/>
      <c r="DA8" s="431"/>
      <c r="DB8" s="431"/>
      <c r="DC8" s="431"/>
      <c r="DD8" s="431"/>
      <c r="DE8" s="431"/>
      <c r="DF8" s="431"/>
    </row>
    <row r="9" spans="1:110" s="74" customFormat="1">
      <c r="B9" s="75"/>
      <c r="C9" s="73"/>
      <c r="D9" s="73"/>
      <c r="E9" s="73"/>
      <c r="F9" s="73"/>
      <c r="G9" s="76"/>
      <c r="H9" s="77"/>
      <c r="I9" s="78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</row>
    <row r="10" spans="1:110" s="74" customFormat="1">
      <c r="A10" s="74" t="s">
        <v>54</v>
      </c>
      <c r="B10" s="432"/>
      <c r="C10" s="488" t="s">
        <v>325</v>
      </c>
      <c r="D10" s="489"/>
      <c r="E10" s="489"/>
      <c r="F10" s="489"/>
      <c r="G10" s="490"/>
      <c r="H10" s="434"/>
      <c r="I10" s="78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/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</row>
    <row r="11" spans="1:110" s="74" customFormat="1">
      <c r="A11" s="74" t="s">
        <v>54</v>
      </c>
      <c r="B11" s="432"/>
      <c r="C11" s="489"/>
      <c r="D11" s="489"/>
      <c r="E11" s="489"/>
      <c r="F11" s="489"/>
      <c r="G11" s="490"/>
      <c r="H11" s="434"/>
      <c r="I11" s="78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79"/>
      <c r="DB11" s="79"/>
      <c r="DC11" s="79"/>
      <c r="DD11" s="79"/>
      <c r="DE11" s="79"/>
      <c r="DF11" s="79"/>
    </row>
    <row r="12" spans="1:110" s="74" customFormat="1">
      <c r="B12" s="435">
        <v>1</v>
      </c>
      <c r="C12" s="488" t="s">
        <v>326</v>
      </c>
      <c r="D12" s="489"/>
      <c r="E12" s="489"/>
      <c r="F12" s="489"/>
      <c r="G12" s="491">
        <f t="shared" ref="G12:G75" si="0">ROUND(F12*D12,2)</f>
        <v>0</v>
      </c>
      <c r="H12" s="434"/>
      <c r="I12" s="78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</row>
    <row r="13" spans="1:110" s="74" customFormat="1">
      <c r="B13" s="432">
        <v>1.01</v>
      </c>
      <c r="C13" s="489" t="s">
        <v>327</v>
      </c>
      <c r="D13" s="492">
        <v>1</v>
      </c>
      <c r="E13" s="493" t="s">
        <v>143</v>
      </c>
      <c r="F13" s="494"/>
      <c r="G13" s="490">
        <f t="shared" si="0"/>
        <v>0</v>
      </c>
      <c r="H13" s="434"/>
      <c r="I13" s="78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79"/>
    </row>
    <row r="14" spans="1:110" s="74" customFormat="1">
      <c r="B14" s="432">
        <v>1.02</v>
      </c>
      <c r="C14" s="489" t="s">
        <v>328</v>
      </c>
      <c r="D14" s="492">
        <v>3</v>
      </c>
      <c r="E14" s="493" t="s">
        <v>143</v>
      </c>
      <c r="F14" s="494"/>
      <c r="G14" s="490">
        <f t="shared" si="0"/>
        <v>0</v>
      </c>
      <c r="H14" s="434"/>
      <c r="I14" s="78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79"/>
    </row>
    <row r="15" spans="1:110" s="74" customFormat="1">
      <c r="B15" s="432">
        <v>1.03</v>
      </c>
      <c r="C15" s="489" t="s">
        <v>329</v>
      </c>
      <c r="D15" s="492">
        <v>1</v>
      </c>
      <c r="E15" s="493" t="s">
        <v>143</v>
      </c>
      <c r="F15" s="494"/>
      <c r="G15" s="490">
        <f t="shared" si="0"/>
        <v>0</v>
      </c>
      <c r="H15" s="434"/>
      <c r="I15" s="78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  <c r="CJ15" s="79"/>
      <c r="CK15" s="79"/>
      <c r="CL15" s="79"/>
      <c r="CM15" s="79"/>
      <c r="CN15" s="79"/>
      <c r="CO15" s="79"/>
      <c r="CP15" s="79"/>
      <c r="CQ15" s="79"/>
      <c r="CR15" s="79"/>
      <c r="CS15" s="79"/>
      <c r="CT15" s="79"/>
      <c r="CU15" s="79"/>
      <c r="CV15" s="79"/>
      <c r="CW15" s="79"/>
      <c r="CX15" s="79"/>
      <c r="CY15" s="79"/>
      <c r="CZ15" s="79"/>
      <c r="DA15" s="79"/>
      <c r="DB15" s="79"/>
      <c r="DC15" s="79"/>
      <c r="DD15" s="79"/>
      <c r="DE15" s="79"/>
      <c r="DF15" s="79"/>
    </row>
    <row r="16" spans="1:110" s="74" customFormat="1">
      <c r="B16" s="432">
        <v>1.04</v>
      </c>
      <c r="C16" s="489" t="s">
        <v>330</v>
      </c>
      <c r="D16" s="492">
        <v>3</v>
      </c>
      <c r="E16" s="493" t="s">
        <v>143</v>
      </c>
      <c r="F16" s="494"/>
      <c r="G16" s="490">
        <f t="shared" si="0"/>
        <v>0</v>
      </c>
      <c r="H16" s="434"/>
      <c r="I16" s="78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  <c r="AN16" s="79"/>
      <c r="AO16" s="79"/>
      <c r="AP16" s="79"/>
      <c r="AQ16" s="79"/>
      <c r="AR16" s="79"/>
      <c r="AS16" s="79"/>
      <c r="AT16" s="79"/>
      <c r="AU16" s="79"/>
      <c r="AV16" s="79"/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/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</row>
    <row r="17" spans="2:110" s="74" customFormat="1">
      <c r="B17" s="432">
        <v>1.05</v>
      </c>
      <c r="C17" s="489" t="s">
        <v>331</v>
      </c>
      <c r="D17" s="492">
        <v>3</v>
      </c>
      <c r="E17" s="493" t="s">
        <v>143</v>
      </c>
      <c r="F17" s="494"/>
      <c r="G17" s="490">
        <f t="shared" si="0"/>
        <v>0</v>
      </c>
      <c r="H17" s="434"/>
      <c r="I17" s="78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</row>
    <row r="18" spans="2:110" s="74" customFormat="1">
      <c r="B18" s="432">
        <v>1.06</v>
      </c>
      <c r="C18" s="489" t="s">
        <v>332</v>
      </c>
      <c r="D18" s="492">
        <v>2000</v>
      </c>
      <c r="E18" s="493" t="s">
        <v>275</v>
      </c>
      <c r="F18" s="494"/>
      <c r="G18" s="490">
        <f t="shared" si="0"/>
        <v>0</v>
      </c>
      <c r="H18" s="434"/>
      <c r="I18" s="78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79"/>
      <c r="DC18" s="79"/>
      <c r="DD18" s="79"/>
      <c r="DE18" s="79"/>
      <c r="DF18" s="79"/>
    </row>
    <row r="19" spans="2:110" s="74" customFormat="1">
      <c r="B19" s="432">
        <v>1.07</v>
      </c>
      <c r="C19" s="489" t="s">
        <v>333</v>
      </c>
      <c r="D19" s="492">
        <v>120</v>
      </c>
      <c r="E19" s="493" t="s">
        <v>275</v>
      </c>
      <c r="F19" s="494"/>
      <c r="G19" s="490">
        <f t="shared" si="0"/>
        <v>0</v>
      </c>
      <c r="H19" s="434"/>
      <c r="I19" s="78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U19" s="79"/>
      <c r="AV19" s="79"/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79"/>
      <c r="CG19" s="79"/>
      <c r="CH19" s="79"/>
      <c r="CI19" s="79"/>
      <c r="CJ19" s="79"/>
      <c r="CK19" s="79"/>
      <c r="CL19" s="79"/>
      <c r="CM19" s="79"/>
      <c r="CN19" s="79"/>
      <c r="CO19" s="79"/>
      <c r="CP19" s="79"/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79"/>
      <c r="DB19" s="79"/>
      <c r="DC19" s="79"/>
      <c r="DD19" s="79"/>
      <c r="DE19" s="79"/>
      <c r="DF19" s="79"/>
    </row>
    <row r="20" spans="2:110" s="74" customFormat="1">
      <c r="B20" s="432">
        <v>1.08</v>
      </c>
      <c r="C20" s="489" t="s">
        <v>334</v>
      </c>
      <c r="D20" s="492">
        <v>150</v>
      </c>
      <c r="E20" s="493" t="s">
        <v>275</v>
      </c>
      <c r="F20" s="494"/>
      <c r="G20" s="490">
        <f t="shared" si="0"/>
        <v>0</v>
      </c>
      <c r="H20" s="434"/>
      <c r="I20" s="78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</row>
    <row r="21" spans="2:110" s="74" customFormat="1">
      <c r="B21" s="432">
        <v>1.0900000000000001</v>
      </c>
      <c r="C21" s="489" t="s">
        <v>335</v>
      </c>
      <c r="D21" s="492">
        <v>24</v>
      </c>
      <c r="E21" s="493" t="s">
        <v>143</v>
      </c>
      <c r="F21" s="494"/>
      <c r="G21" s="490">
        <f t="shared" si="0"/>
        <v>0</v>
      </c>
      <c r="H21" s="434"/>
      <c r="I21" s="78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</row>
    <row r="22" spans="2:110" s="74" customFormat="1">
      <c r="B22" s="432">
        <v>1.1000000000000001</v>
      </c>
      <c r="C22" s="489" t="s">
        <v>336</v>
      </c>
      <c r="D22" s="492">
        <v>5</v>
      </c>
      <c r="E22" s="493" t="s">
        <v>143</v>
      </c>
      <c r="F22" s="494"/>
      <c r="G22" s="490">
        <f t="shared" si="0"/>
        <v>0</v>
      </c>
      <c r="H22" s="434"/>
      <c r="I22" s="78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9"/>
      <c r="CN22" s="79"/>
      <c r="CO22" s="79"/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79"/>
      <c r="DE22" s="79"/>
      <c r="DF22" s="79"/>
    </row>
    <row r="23" spans="2:110" s="74" customFormat="1">
      <c r="B23" s="432">
        <v>1.1100000000000001</v>
      </c>
      <c r="C23" s="489" t="s">
        <v>337</v>
      </c>
      <c r="D23" s="492">
        <v>3</v>
      </c>
      <c r="E23" s="493" t="s">
        <v>143</v>
      </c>
      <c r="F23" s="494"/>
      <c r="G23" s="490">
        <f t="shared" si="0"/>
        <v>0</v>
      </c>
      <c r="H23" s="434"/>
      <c r="I23" s="78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</row>
    <row r="24" spans="2:110" s="74" customFormat="1">
      <c r="B24" s="432">
        <v>1.1200000000000001</v>
      </c>
      <c r="C24" s="489" t="s">
        <v>338</v>
      </c>
      <c r="D24" s="492">
        <v>3</v>
      </c>
      <c r="E24" s="493" t="s">
        <v>143</v>
      </c>
      <c r="F24" s="494"/>
      <c r="G24" s="490">
        <f t="shared" si="0"/>
        <v>0</v>
      </c>
      <c r="H24" s="434"/>
      <c r="I24" s="78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  <c r="CJ24" s="79"/>
      <c r="CK24" s="79"/>
      <c r="CL24" s="79"/>
      <c r="CM24" s="79"/>
      <c r="CN24" s="79"/>
      <c r="CO24" s="79"/>
      <c r="CP24" s="79"/>
      <c r="CQ24" s="79"/>
      <c r="CR24" s="79"/>
      <c r="CS24" s="79"/>
      <c r="CT24" s="79"/>
      <c r="CU24" s="79"/>
      <c r="CV24" s="79"/>
      <c r="CW24" s="79"/>
      <c r="CX24" s="79"/>
      <c r="CY24" s="79"/>
      <c r="CZ24" s="79"/>
      <c r="DA24" s="79"/>
      <c r="DB24" s="79"/>
      <c r="DC24" s="79"/>
      <c r="DD24" s="79"/>
      <c r="DE24" s="79"/>
      <c r="DF24" s="79"/>
    </row>
    <row r="25" spans="2:110" s="74" customFormat="1">
      <c r="B25" s="432">
        <v>1.1300000000000001</v>
      </c>
      <c r="C25" s="489" t="s">
        <v>339</v>
      </c>
      <c r="D25" s="492">
        <v>3</v>
      </c>
      <c r="E25" s="493" t="s">
        <v>143</v>
      </c>
      <c r="F25" s="494"/>
      <c r="G25" s="490">
        <f t="shared" si="0"/>
        <v>0</v>
      </c>
      <c r="H25" s="434"/>
      <c r="I25" s="78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</row>
    <row r="26" spans="2:110" s="74" customFormat="1">
      <c r="B26" s="432">
        <v>1.1400000000000001</v>
      </c>
      <c r="C26" s="489" t="s">
        <v>340</v>
      </c>
      <c r="D26" s="492">
        <v>3</v>
      </c>
      <c r="E26" s="493" t="s">
        <v>143</v>
      </c>
      <c r="F26" s="494"/>
      <c r="G26" s="490">
        <f t="shared" si="0"/>
        <v>0</v>
      </c>
      <c r="H26" s="434"/>
      <c r="I26" s="78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</row>
    <row r="27" spans="2:110" s="74" customFormat="1">
      <c r="B27" s="432">
        <v>1.1500000000000001</v>
      </c>
      <c r="C27" s="489" t="s">
        <v>341</v>
      </c>
      <c r="D27" s="492">
        <v>3</v>
      </c>
      <c r="E27" s="493" t="s">
        <v>143</v>
      </c>
      <c r="F27" s="494"/>
      <c r="G27" s="490">
        <f t="shared" si="0"/>
        <v>0</v>
      </c>
      <c r="H27" s="434"/>
      <c r="I27" s="78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</row>
    <row r="28" spans="2:110" s="74" customFormat="1">
      <c r="B28" s="432">
        <v>1.1600000000000001</v>
      </c>
      <c r="C28" s="489" t="s">
        <v>342</v>
      </c>
      <c r="D28" s="492">
        <v>3</v>
      </c>
      <c r="E28" s="493" t="s">
        <v>143</v>
      </c>
      <c r="F28" s="494"/>
      <c r="G28" s="490">
        <f t="shared" si="0"/>
        <v>0</v>
      </c>
      <c r="H28" s="434"/>
      <c r="I28" s="78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</row>
    <row r="29" spans="2:110" s="74" customFormat="1">
      <c r="B29" s="432">
        <v>1.1700000000000002</v>
      </c>
      <c r="C29" s="489" t="s">
        <v>343</v>
      </c>
      <c r="D29" s="492">
        <v>3</v>
      </c>
      <c r="E29" s="493" t="s">
        <v>143</v>
      </c>
      <c r="F29" s="494"/>
      <c r="G29" s="490">
        <f t="shared" si="0"/>
        <v>0</v>
      </c>
      <c r="H29" s="434"/>
      <c r="I29" s="78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</row>
    <row r="30" spans="2:110" s="74" customFormat="1">
      <c r="B30" s="432">
        <v>1.1800000000000002</v>
      </c>
      <c r="C30" s="489" t="s">
        <v>344</v>
      </c>
      <c r="D30" s="492">
        <v>4</v>
      </c>
      <c r="E30" s="493" t="s">
        <v>143</v>
      </c>
      <c r="F30" s="494"/>
      <c r="G30" s="490">
        <f t="shared" si="0"/>
        <v>0</v>
      </c>
      <c r="H30" s="434"/>
      <c r="I30" s="78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</row>
    <row r="31" spans="2:110" s="74" customFormat="1">
      <c r="B31" s="432">
        <v>1.1900000000000002</v>
      </c>
      <c r="C31" s="489" t="s">
        <v>345</v>
      </c>
      <c r="D31" s="492">
        <v>2</v>
      </c>
      <c r="E31" s="493" t="s">
        <v>143</v>
      </c>
      <c r="F31" s="494"/>
      <c r="G31" s="490">
        <f t="shared" si="0"/>
        <v>0</v>
      </c>
      <c r="H31" s="434"/>
      <c r="I31" s="78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</row>
    <row r="32" spans="2:110" s="74" customFormat="1">
      <c r="B32" s="432">
        <v>1.2000000000000002</v>
      </c>
      <c r="C32" s="489" t="s">
        <v>346</v>
      </c>
      <c r="D32" s="492">
        <v>1</v>
      </c>
      <c r="E32" s="493" t="s">
        <v>143</v>
      </c>
      <c r="F32" s="494"/>
      <c r="G32" s="490">
        <f t="shared" si="0"/>
        <v>0</v>
      </c>
      <c r="H32" s="434"/>
      <c r="I32" s="78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</row>
    <row r="33" spans="2:110" s="74" customFormat="1">
      <c r="B33" s="432">
        <v>1.2100000000000002</v>
      </c>
      <c r="C33" s="489" t="s">
        <v>347</v>
      </c>
      <c r="D33" s="492">
        <v>2</v>
      </c>
      <c r="E33" s="493" t="s">
        <v>143</v>
      </c>
      <c r="F33" s="494"/>
      <c r="G33" s="490">
        <f t="shared" si="0"/>
        <v>0</v>
      </c>
      <c r="H33" s="434"/>
      <c r="I33" s="78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</row>
    <row r="34" spans="2:110" s="74" customFormat="1">
      <c r="B34" s="432">
        <v>1.2200000000000002</v>
      </c>
      <c r="C34" s="489" t="s">
        <v>348</v>
      </c>
      <c r="D34" s="492">
        <v>1</v>
      </c>
      <c r="E34" s="493" t="s">
        <v>143</v>
      </c>
      <c r="F34" s="494"/>
      <c r="G34" s="490">
        <f t="shared" si="0"/>
        <v>0</v>
      </c>
      <c r="H34" s="434"/>
      <c r="I34" s="78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</row>
    <row r="35" spans="2:110" s="74" customFormat="1">
      <c r="B35" s="432">
        <v>1.2300000000000002</v>
      </c>
      <c r="C35" s="489" t="s">
        <v>349</v>
      </c>
      <c r="D35" s="492">
        <v>2</v>
      </c>
      <c r="E35" s="493" t="s">
        <v>143</v>
      </c>
      <c r="F35" s="494"/>
      <c r="G35" s="490">
        <f t="shared" si="0"/>
        <v>0</v>
      </c>
      <c r="H35" s="434"/>
      <c r="I35" s="78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</row>
    <row r="36" spans="2:110" s="74" customFormat="1">
      <c r="B36" s="432">
        <v>1.2400000000000002</v>
      </c>
      <c r="C36" s="489" t="s">
        <v>350</v>
      </c>
      <c r="D36" s="492">
        <v>35</v>
      </c>
      <c r="E36" s="493" t="s">
        <v>46</v>
      </c>
      <c r="F36" s="494"/>
      <c r="G36" s="490">
        <f t="shared" si="0"/>
        <v>0</v>
      </c>
      <c r="H36" s="434"/>
      <c r="I36" s="78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  <c r="AW36" s="79"/>
      <c r="AX36" s="79"/>
      <c r="AY36" s="79"/>
      <c r="AZ36" s="79"/>
      <c r="BA36" s="79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  <c r="CJ36" s="79"/>
      <c r="CK36" s="79"/>
      <c r="CL36" s="79"/>
      <c r="CM36" s="79"/>
      <c r="CN36" s="79"/>
      <c r="CO36" s="79"/>
      <c r="CP36" s="79"/>
      <c r="CQ36" s="79"/>
      <c r="CR36" s="79"/>
      <c r="CS36" s="79"/>
      <c r="CT36" s="79"/>
      <c r="CU36" s="79"/>
      <c r="CV36" s="79"/>
      <c r="CW36" s="79"/>
      <c r="CX36" s="79"/>
      <c r="CY36" s="79"/>
      <c r="CZ36" s="79"/>
      <c r="DA36" s="79"/>
      <c r="DB36" s="79"/>
      <c r="DC36" s="79"/>
      <c r="DD36" s="79"/>
      <c r="DE36" s="79"/>
      <c r="DF36" s="79"/>
    </row>
    <row r="37" spans="2:110" s="74" customFormat="1">
      <c r="B37" s="432">
        <v>1.2500000000000002</v>
      </c>
      <c r="C37" s="489" t="s">
        <v>351</v>
      </c>
      <c r="D37" s="492">
        <v>1</v>
      </c>
      <c r="E37" s="493" t="s">
        <v>143</v>
      </c>
      <c r="F37" s="494"/>
      <c r="G37" s="490">
        <f t="shared" si="0"/>
        <v>0</v>
      </c>
      <c r="H37" s="434"/>
      <c r="I37" s="78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</row>
    <row r="38" spans="2:110" s="74" customFormat="1">
      <c r="B38" s="432">
        <v>1.2600000000000002</v>
      </c>
      <c r="C38" s="489" t="s">
        <v>352</v>
      </c>
      <c r="D38" s="492">
        <v>1</v>
      </c>
      <c r="E38" s="493" t="s">
        <v>199</v>
      </c>
      <c r="F38" s="494"/>
      <c r="G38" s="490">
        <f t="shared" si="0"/>
        <v>0</v>
      </c>
      <c r="H38" s="434"/>
      <c r="I38" s="78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U38" s="79"/>
      <c r="AV38" s="79"/>
      <c r="AW38" s="79"/>
      <c r="AX38" s="79"/>
      <c r="AY38" s="79"/>
      <c r="AZ38" s="79"/>
      <c r="BA38" s="79"/>
      <c r="BB38" s="79"/>
      <c r="BC38" s="79"/>
      <c r="BD38" s="79"/>
      <c r="BE38" s="79"/>
      <c r="BF38" s="79"/>
      <c r="BG38" s="79"/>
      <c r="BH38" s="79"/>
      <c r="BI38" s="79"/>
      <c r="BJ38" s="79"/>
      <c r="BK38" s="79"/>
      <c r="BL38" s="79"/>
      <c r="BM38" s="79"/>
      <c r="BN38" s="79"/>
      <c r="BO38" s="79"/>
      <c r="BP38" s="79"/>
      <c r="BQ38" s="79"/>
      <c r="BR38" s="79"/>
      <c r="BS38" s="79"/>
      <c r="BT38" s="79"/>
      <c r="BU38" s="79"/>
      <c r="BV38" s="79"/>
      <c r="BW38" s="79"/>
      <c r="BX38" s="79"/>
      <c r="BY38" s="79"/>
      <c r="BZ38" s="79"/>
      <c r="CA38" s="79"/>
      <c r="CB38" s="79"/>
      <c r="CC38" s="79"/>
      <c r="CD38" s="79"/>
      <c r="CE38" s="79"/>
      <c r="CF38" s="79"/>
      <c r="CG38" s="79"/>
      <c r="CH38" s="79"/>
      <c r="CI38" s="79"/>
      <c r="CJ38" s="79"/>
      <c r="CK38" s="79"/>
      <c r="CL38" s="79"/>
      <c r="CM38" s="79"/>
      <c r="CN38" s="79"/>
      <c r="CO38" s="79"/>
      <c r="CP38" s="79"/>
      <c r="CQ38" s="79"/>
      <c r="CR38" s="79"/>
      <c r="CS38" s="79"/>
      <c r="CT38" s="79"/>
      <c r="CU38" s="79"/>
      <c r="CV38" s="79"/>
      <c r="CW38" s="79"/>
      <c r="CX38" s="79"/>
      <c r="CY38" s="79"/>
      <c r="CZ38" s="79"/>
      <c r="DA38" s="79"/>
      <c r="DB38" s="79"/>
      <c r="DC38" s="79"/>
      <c r="DD38" s="79"/>
      <c r="DE38" s="79"/>
      <c r="DF38" s="79"/>
    </row>
    <row r="39" spans="2:110" s="74" customFormat="1">
      <c r="B39" s="432">
        <v>1.2700000000000002</v>
      </c>
      <c r="C39" s="489" t="s">
        <v>353</v>
      </c>
      <c r="D39" s="492">
        <v>42</v>
      </c>
      <c r="E39" s="493" t="s">
        <v>46</v>
      </c>
      <c r="F39" s="494"/>
      <c r="G39" s="490">
        <f t="shared" si="0"/>
        <v>0</v>
      </c>
      <c r="H39" s="434"/>
      <c r="I39" s="78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</row>
    <row r="40" spans="2:110" s="74" customFormat="1">
      <c r="B40" s="432">
        <v>1.2800000000000002</v>
      </c>
      <c r="C40" s="489" t="s">
        <v>354</v>
      </c>
      <c r="D40" s="492">
        <v>215</v>
      </c>
      <c r="E40" s="493" t="s">
        <v>46</v>
      </c>
      <c r="F40" s="494"/>
      <c r="G40" s="490">
        <f t="shared" si="0"/>
        <v>0</v>
      </c>
      <c r="H40" s="434"/>
      <c r="I40" s="78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  <c r="BO40" s="79"/>
      <c r="BP40" s="79"/>
      <c r="BQ40" s="79"/>
      <c r="BR40" s="79"/>
      <c r="BS40" s="79"/>
      <c r="BT40" s="79"/>
      <c r="BU40" s="79"/>
      <c r="BV40" s="79"/>
      <c r="BW40" s="79"/>
      <c r="BX40" s="79"/>
      <c r="BY40" s="79"/>
      <c r="BZ40" s="79"/>
      <c r="CA40" s="79"/>
      <c r="CB40" s="79"/>
      <c r="CC40" s="79"/>
      <c r="CD40" s="79"/>
      <c r="CE40" s="79"/>
      <c r="CF40" s="79"/>
      <c r="CG40" s="79"/>
      <c r="CH40" s="79"/>
      <c r="CI40" s="79"/>
      <c r="CJ40" s="79"/>
      <c r="CK40" s="79"/>
      <c r="CL40" s="79"/>
      <c r="CM40" s="79"/>
      <c r="CN40" s="79"/>
      <c r="CO40" s="79"/>
      <c r="CP40" s="79"/>
      <c r="CQ40" s="79"/>
      <c r="CR40" s="79"/>
      <c r="CS40" s="79"/>
      <c r="CT40" s="79"/>
      <c r="CU40" s="79"/>
      <c r="CV40" s="79"/>
      <c r="CW40" s="79"/>
      <c r="CX40" s="79"/>
      <c r="CY40" s="79"/>
      <c r="CZ40" s="79"/>
      <c r="DA40" s="79"/>
      <c r="DB40" s="79"/>
      <c r="DC40" s="79"/>
      <c r="DD40" s="79"/>
      <c r="DE40" s="79"/>
      <c r="DF40" s="79"/>
    </row>
    <row r="41" spans="2:110" s="74" customFormat="1">
      <c r="B41" s="432">
        <v>1.2900000000000003</v>
      </c>
      <c r="C41" s="489" t="s">
        <v>355</v>
      </c>
      <c r="D41" s="492">
        <v>2</v>
      </c>
      <c r="E41" s="493" t="s">
        <v>143</v>
      </c>
      <c r="F41" s="494"/>
      <c r="G41" s="490">
        <f t="shared" si="0"/>
        <v>0</v>
      </c>
      <c r="H41" s="434"/>
      <c r="I41" s="78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</row>
    <row r="42" spans="2:110" s="74" customFormat="1">
      <c r="B42" s="432">
        <v>1.3000000000000003</v>
      </c>
      <c r="C42" s="489" t="s">
        <v>356</v>
      </c>
      <c r="D42" s="492">
        <v>1</v>
      </c>
      <c r="E42" s="493" t="s">
        <v>199</v>
      </c>
      <c r="F42" s="494"/>
      <c r="G42" s="490">
        <f t="shared" si="0"/>
        <v>0</v>
      </c>
      <c r="H42" s="434"/>
      <c r="I42" s="78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</row>
    <row r="43" spans="2:110" s="74" customFormat="1">
      <c r="B43" s="432">
        <v>1.3100000000000003</v>
      </c>
      <c r="C43" s="489" t="s">
        <v>357</v>
      </c>
      <c r="D43" s="492">
        <v>1</v>
      </c>
      <c r="E43" s="493" t="s">
        <v>199</v>
      </c>
      <c r="F43" s="494"/>
      <c r="G43" s="490">
        <f t="shared" si="0"/>
        <v>0</v>
      </c>
      <c r="H43" s="434"/>
      <c r="I43" s="78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</row>
    <row r="44" spans="2:110" s="74" customFormat="1">
      <c r="B44" s="432">
        <v>1.3200000000000003</v>
      </c>
      <c r="C44" s="489" t="s">
        <v>282</v>
      </c>
      <c r="D44" s="492">
        <v>1</v>
      </c>
      <c r="E44" s="493" t="s">
        <v>199</v>
      </c>
      <c r="F44" s="494"/>
      <c r="G44" s="490">
        <f t="shared" si="0"/>
        <v>0</v>
      </c>
      <c r="H44" s="434"/>
      <c r="I44" s="78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79"/>
      <c r="AU44" s="79"/>
      <c r="AV44" s="79"/>
      <c r="AW44" s="79"/>
      <c r="AX44" s="79"/>
      <c r="AY44" s="79"/>
      <c r="AZ44" s="79"/>
      <c r="BA44" s="79"/>
      <c r="BB44" s="79"/>
      <c r="BC44" s="79"/>
      <c r="BD44" s="79"/>
      <c r="BE44" s="79"/>
      <c r="BF44" s="79"/>
      <c r="BG44" s="79"/>
      <c r="BH44" s="79"/>
      <c r="BI44" s="79"/>
      <c r="BJ44" s="79"/>
      <c r="BK44" s="79"/>
      <c r="BL44" s="79"/>
      <c r="BM44" s="79"/>
      <c r="BN44" s="79"/>
      <c r="BO44" s="79"/>
      <c r="BP44" s="79"/>
      <c r="BQ44" s="79"/>
      <c r="BR44" s="79"/>
      <c r="BS44" s="79"/>
      <c r="BT44" s="79"/>
      <c r="BU44" s="79"/>
      <c r="BV44" s="79"/>
      <c r="BW44" s="79"/>
      <c r="BX44" s="79"/>
      <c r="BY44" s="79"/>
      <c r="BZ44" s="79"/>
      <c r="CA44" s="79"/>
      <c r="CB44" s="79"/>
      <c r="CC44" s="79"/>
      <c r="CD44" s="79"/>
      <c r="CE44" s="79"/>
      <c r="CF44" s="79"/>
      <c r="CG44" s="79"/>
      <c r="CH44" s="79"/>
      <c r="CI44" s="79"/>
      <c r="CJ44" s="79"/>
      <c r="CK44" s="79"/>
      <c r="CL44" s="79"/>
      <c r="CM44" s="79"/>
      <c r="CN44" s="79"/>
      <c r="CO44" s="79"/>
      <c r="CP44" s="79"/>
      <c r="CQ44" s="79"/>
      <c r="CR44" s="79"/>
      <c r="CS44" s="79"/>
      <c r="CT44" s="79"/>
      <c r="CU44" s="79"/>
      <c r="CV44" s="79"/>
      <c r="CW44" s="79"/>
      <c r="CX44" s="79"/>
      <c r="CY44" s="79"/>
      <c r="CZ44" s="79"/>
      <c r="DA44" s="79"/>
      <c r="DB44" s="79"/>
      <c r="DC44" s="79"/>
      <c r="DD44" s="79"/>
      <c r="DE44" s="79"/>
      <c r="DF44" s="79"/>
    </row>
    <row r="45" spans="2:110" s="74" customFormat="1">
      <c r="B45" s="432"/>
      <c r="C45" s="489"/>
      <c r="D45" s="492"/>
      <c r="E45" s="493"/>
      <c r="F45" s="494"/>
      <c r="G45" s="490">
        <f t="shared" si="0"/>
        <v>0</v>
      </c>
      <c r="H45" s="434">
        <f>SUM(G13:G44)</f>
        <v>0</v>
      </c>
      <c r="I45" s="78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</row>
    <row r="46" spans="2:110" s="74" customFormat="1">
      <c r="B46" s="435">
        <v>2</v>
      </c>
      <c r="C46" s="488" t="s">
        <v>358</v>
      </c>
      <c r="D46" s="492"/>
      <c r="E46" s="493"/>
      <c r="F46" s="494"/>
      <c r="G46" s="490">
        <f t="shared" si="0"/>
        <v>0</v>
      </c>
      <c r="H46" s="434"/>
      <c r="I46" s="78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</row>
    <row r="47" spans="2:110" s="74" customFormat="1">
      <c r="B47" s="432">
        <v>2.0099999999999998</v>
      </c>
      <c r="C47" s="489" t="s">
        <v>359</v>
      </c>
      <c r="D47" s="492">
        <v>600</v>
      </c>
      <c r="E47" s="493" t="s">
        <v>275</v>
      </c>
      <c r="F47" s="494"/>
      <c r="G47" s="490">
        <f t="shared" si="0"/>
        <v>0</v>
      </c>
      <c r="H47" s="434"/>
      <c r="I47" s="78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</row>
    <row r="48" spans="2:110" s="74" customFormat="1">
      <c r="B48" s="432">
        <v>2.0199999999999996</v>
      </c>
      <c r="C48" s="489" t="s">
        <v>360</v>
      </c>
      <c r="D48" s="492">
        <v>12</v>
      </c>
      <c r="E48" s="493" t="s">
        <v>143</v>
      </c>
      <c r="F48" s="494"/>
      <c r="G48" s="490">
        <f t="shared" si="0"/>
        <v>0</v>
      </c>
      <c r="H48" s="434"/>
      <c r="I48" s="78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</row>
    <row r="49" spans="2:110" s="74" customFormat="1">
      <c r="B49" s="432">
        <v>2.0299999999999994</v>
      </c>
      <c r="C49" s="489" t="s">
        <v>361</v>
      </c>
      <c r="D49" s="492">
        <v>16</v>
      </c>
      <c r="E49" s="493" t="s">
        <v>143</v>
      </c>
      <c r="F49" s="494"/>
      <c r="G49" s="490">
        <f t="shared" si="0"/>
        <v>0</v>
      </c>
      <c r="H49" s="434"/>
      <c r="I49" s="78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</row>
    <row r="50" spans="2:110" s="74" customFormat="1">
      <c r="B50" s="432">
        <v>2.0399999999999991</v>
      </c>
      <c r="C50" s="489" t="s">
        <v>362</v>
      </c>
      <c r="D50" s="492">
        <v>16</v>
      </c>
      <c r="E50" s="493" t="s">
        <v>143</v>
      </c>
      <c r="F50" s="494"/>
      <c r="G50" s="490">
        <f t="shared" si="0"/>
        <v>0</v>
      </c>
      <c r="H50" s="434"/>
      <c r="I50" s="78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</row>
    <row r="51" spans="2:110" s="74" customFormat="1">
      <c r="B51" s="432">
        <v>2.0499999999999989</v>
      </c>
      <c r="C51" s="489" t="s">
        <v>363</v>
      </c>
      <c r="D51" s="492">
        <v>16</v>
      </c>
      <c r="E51" s="493" t="s">
        <v>143</v>
      </c>
      <c r="F51" s="494"/>
      <c r="G51" s="490">
        <f t="shared" si="0"/>
        <v>0</v>
      </c>
      <c r="H51" s="434"/>
      <c r="I51" s="78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</row>
    <row r="52" spans="2:110" s="74" customFormat="1">
      <c r="B52" s="432">
        <v>2.0599999999999987</v>
      </c>
      <c r="C52" s="489" t="s">
        <v>364</v>
      </c>
      <c r="D52" s="492">
        <v>3</v>
      </c>
      <c r="E52" s="493" t="s">
        <v>143</v>
      </c>
      <c r="F52" s="494"/>
      <c r="G52" s="490">
        <f t="shared" si="0"/>
        <v>0</v>
      </c>
      <c r="H52" s="434"/>
      <c r="I52" s="78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</row>
    <row r="53" spans="2:110" s="74" customFormat="1">
      <c r="B53" s="432">
        <v>2.0699999999999985</v>
      </c>
      <c r="C53" s="489" t="s">
        <v>365</v>
      </c>
      <c r="D53" s="492">
        <v>1</v>
      </c>
      <c r="E53" s="493" t="s">
        <v>143</v>
      </c>
      <c r="F53" s="494"/>
      <c r="G53" s="490">
        <f t="shared" si="0"/>
        <v>0</v>
      </c>
      <c r="H53" s="434"/>
      <c r="I53" s="78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</row>
    <row r="54" spans="2:110" s="74" customFormat="1">
      <c r="B54" s="432">
        <v>2.0799999999999983</v>
      </c>
      <c r="C54" s="489" t="s">
        <v>366</v>
      </c>
      <c r="D54" s="492">
        <v>1</v>
      </c>
      <c r="E54" s="493" t="s">
        <v>143</v>
      </c>
      <c r="F54" s="494"/>
      <c r="G54" s="490">
        <f t="shared" si="0"/>
        <v>0</v>
      </c>
      <c r="H54" s="434"/>
      <c r="I54" s="78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</row>
    <row r="55" spans="2:110" s="74" customFormat="1">
      <c r="B55" s="432">
        <v>2.0899999999999981</v>
      </c>
      <c r="C55" s="489" t="s">
        <v>367</v>
      </c>
      <c r="D55" s="492">
        <v>1</v>
      </c>
      <c r="E55" s="493" t="s">
        <v>143</v>
      </c>
      <c r="F55" s="494"/>
      <c r="G55" s="490">
        <f t="shared" si="0"/>
        <v>0</v>
      </c>
      <c r="H55" s="434"/>
      <c r="I55" s="78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</row>
    <row r="56" spans="2:110" s="74" customFormat="1">
      <c r="B56" s="432">
        <v>2.0999999999999979</v>
      </c>
      <c r="C56" s="489" t="s">
        <v>368</v>
      </c>
      <c r="D56" s="492">
        <v>3</v>
      </c>
      <c r="E56" s="493" t="s">
        <v>143</v>
      </c>
      <c r="F56" s="494"/>
      <c r="G56" s="490">
        <f t="shared" si="0"/>
        <v>0</v>
      </c>
      <c r="H56" s="434"/>
      <c r="I56" s="78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79"/>
      <c r="AN56" s="79"/>
      <c r="AO56" s="79"/>
      <c r="AP56" s="79"/>
      <c r="AQ56" s="79"/>
      <c r="AR56" s="79"/>
      <c r="AS56" s="79"/>
      <c r="AT56" s="79"/>
      <c r="AU56" s="79"/>
      <c r="AV56" s="79"/>
      <c r="AW56" s="79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79"/>
      <c r="BK56" s="79"/>
      <c r="BL56" s="79"/>
      <c r="BM56" s="79"/>
      <c r="BN56" s="79"/>
      <c r="BO56" s="79"/>
      <c r="BP56" s="79"/>
      <c r="BQ56" s="79"/>
      <c r="BR56" s="79"/>
      <c r="BS56" s="79"/>
      <c r="BT56" s="79"/>
      <c r="BU56" s="79"/>
      <c r="BV56" s="79"/>
      <c r="BW56" s="79"/>
      <c r="BX56" s="79"/>
      <c r="BY56" s="79"/>
      <c r="BZ56" s="79"/>
      <c r="CA56" s="79"/>
      <c r="CB56" s="79"/>
      <c r="CC56" s="79"/>
      <c r="CD56" s="79"/>
      <c r="CE56" s="79"/>
      <c r="CF56" s="79"/>
      <c r="CG56" s="79"/>
      <c r="CH56" s="79"/>
      <c r="CI56" s="79"/>
      <c r="CJ56" s="79"/>
      <c r="CK56" s="79"/>
      <c r="CL56" s="79"/>
      <c r="CM56" s="79"/>
      <c r="CN56" s="79"/>
      <c r="CO56" s="79"/>
      <c r="CP56" s="79"/>
      <c r="CQ56" s="79"/>
      <c r="CR56" s="79"/>
      <c r="CS56" s="79"/>
      <c r="CT56" s="79"/>
      <c r="CU56" s="79"/>
      <c r="CV56" s="79"/>
      <c r="CW56" s="79"/>
      <c r="CX56" s="79"/>
      <c r="CY56" s="79"/>
      <c r="CZ56" s="79"/>
      <c r="DA56" s="79"/>
      <c r="DB56" s="79"/>
      <c r="DC56" s="79"/>
      <c r="DD56" s="79"/>
      <c r="DE56" s="79"/>
      <c r="DF56" s="79"/>
    </row>
    <row r="57" spans="2:110" s="74" customFormat="1">
      <c r="B57" s="432">
        <v>2.1099999999999977</v>
      </c>
      <c r="C57" s="489" t="s">
        <v>369</v>
      </c>
      <c r="D57" s="492">
        <v>1</v>
      </c>
      <c r="E57" s="493" t="s">
        <v>199</v>
      </c>
      <c r="F57" s="494"/>
      <c r="G57" s="490">
        <f t="shared" si="0"/>
        <v>0</v>
      </c>
      <c r="H57" s="434"/>
      <c r="I57" s="78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  <c r="DA57" s="79"/>
      <c r="DB57" s="79"/>
      <c r="DC57" s="79"/>
      <c r="DD57" s="79"/>
      <c r="DE57" s="79"/>
      <c r="DF57" s="79"/>
    </row>
    <row r="58" spans="2:110" s="74" customFormat="1">
      <c r="B58" s="432">
        <v>2.1199999999999974</v>
      </c>
      <c r="C58" s="489" t="s">
        <v>198</v>
      </c>
      <c r="D58" s="492">
        <v>1</v>
      </c>
      <c r="E58" s="493" t="s">
        <v>199</v>
      </c>
      <c r="F58" s="494"/>
      <c r="G58" s="490">
        <f t="shared" si="0"/>
        <v>0</v>
      </c>
      <c r="H58" s="434"/>
      <c r="I58" s="78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  <c r="DA58" s="79"/>
      <c r="DB58" s="79"/>
      <c r="DC58" s="79"/>
      <c r="DD58" s="79"/>
      <c r="DE58" s="79"/>
      <c r="DF58" s="79"/>
    </row>
    <row r="59" spans="2:110" s="74" customFormat="1">
      <c r="B59" s="432"/>
      <c r="C59" s="489"/>
      <c r="D59" s="492"/>
      <c r="E59" s="493"/>
      <c r="F59" s="494"/>
      <c r="G59" s="490">
        <f t="shared" si="0"/>
        <v>0</v>
      </c>
      <c r="H59" s="434">
        <f>SUM(G47:G58)</f>
        <v>0</v>
      </c>
      <c r="I59" s="78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</row>
    <row r="60" spans="2:110" s="74" customFormat="1">
      <c r="B60" s="435">
        <v>3</v>
      </c>
      <c r="C60" s="488" t="s">
        <v>370</v>
      </c>
      <c r="D60" s="492"/>
      <c r="E60" s="493"/>
      <c r="F60" s="494"/>
      <c r="G60" s="490">
        <f t="shared" si="0"/>
        <v>0</v>
      </c>
      <c r="H60" s="434"/>
      <c r="I60" s="78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79"/>
      <c r="BQ60" s="79"/>
      <c r="BR60" s="79"/>
      <c r="BS60" s="79"/>
      <c r="BT60" s="79"/>
      <c r="BU60" s="79"/>
      <c r="BV60" s="79"/>
      <c r="BW60" s="79"/>
      <c r="BX60" s="79"/>
      <c r="BY60" s="79"/>
      <c r="BZ60" s="79"/>
      <c r="CA60" s="79"/>
      <c r="CB60" s="79"/>
      <c r="CC60" s="79"/>
      <c r="CD60" s="79"/>
      <c r="CE60" s="79"/>
      <c r="CF60" s="79"/>
      <c r="CG60" s="79"/>
      <c r="CH60" s="79"/>
      <c r="CI60" s="79"/>
      <c r="CJ60" s="79"/>
      <c r="CK60" s="79"/>
      <c r="CL60" s="79"/>
      <c r="CM60" s="79"/>
      <c r="CN60" s="79"/>
      <c r="CO60" s="79"/>
      <c r="CP60" s="79"/>
      <c r="CQ60" s="79"/>
      <c r="CR60" s="79"/>
      <c r="CS60" s="79"/>
      <c r="CT60" s="79"/>
      <c r="CU60" s="79"/>
      <c r="CV60" s="79"/>
      <c r="CW60" s="79"/>
      <c r="CX60" s="79"/>
      <c r="CY60" s="79"/>
      <c r="CZ60" s="79"/>
      <c r="DA60" s="79"/>
      <c r="DB60" s="79"/>
      <c r="DC60" s="79"/>
      <c r="DD60" s="79"/>
      <c r="DE60" s="79"/>
      <c r="DF60" s="79"/>
    </row>
    <row r="61" spans="2:110" s="74" customFormat="1">
      <c r="B61" s="432">
        <v>3.01</v>
      </c>
      <c r="C61" s="489" t="s">
        <v>371</v>
      </c>
      <c r="D61" s="492">
        <v>9</v>
      </c>
      <c r="E61" s="493" t="s">
        <v>275</v>
      </c>
      <c r="F61" s="494"/>
      <c r="G61" s="490">
        <f t="shared" si="0"/>
        <v>0</v>
      </c>
      <c r="H61" s="434"/>
      <c r="I61" s="78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79"/>
      <c r="BQ61" s="79"/>
      <c r="BR61" s="79"/>
      <c r="BS61" s="79"/>
      <c r="BT61" s="79"/>
      <c r="BU61" s="79"/>
      <c r="BV61" s="79"/>
      <c r="BW61" s="79"/>
      <c r="BX61" s="79"/>
      <c r="BY61" s="79"/>
      <c r="BZ61" s="79"/>
      <c r="CA61" s="79"/>
      <c r="CB61" s="79"/>
      <c r="CC61" s="79"/>
      <c r="CD61" s="79"/>
      <c r="CE61" s="79"/>
      <c r="CF61" s="79"/>
      <c r="CG61" s="79"/>
      <c r="CH61" s="79"/>
      <c r="CI61" s="79"/>
      <c r="CJ61" s="79"/>
      <c r="CK61" s="79"/>
      <c r="CL61" s="79"/>
      <c r="CM61" s="79"/>
      <c r="CN61" s="79"/>
      <c r="CO61" s="79"/>
      <c r="CP61" s="79"/>
      <c r="CQ61" s="79"/>
      <c r="CR61" s="79"/>
      <c r="CS61" s="79"/>
      <c r="CT61" s="79"/>
      <c r="CU61" s="79"/>
      <c r="CV61" s="79"/>
      <c r="CW61" s="79"/>
      <c r="CX61" s="79"/>
      <c r="CY61" s="79"/>
      <c r="CZ61" s="79"/>
      <c r="DA61" s="79"/>
      <c r="DB61" s="79"/>
      <c r="DC61" s="79"/>
      <c r="DD61" s="79"/>
      <c r="DE61" s="79"/>
      <c r="DF61" s="79"/>
    </row>
    <row r="62" spans="2:110" s="74" customFormat="1">
      <c r="B62" s="432">
        <v>3.0199999999999996</v>
      </c>
      <c r="C62" s="489" t="s">
        <v>372</v>
      </c>
      <c r="D62" s="492">
        <v>4182</v>
      </c>
      <c r="E62" s="493" t="s">
        <v>373</v>
      </c>
      <c r="F62" s="494"/>
      <c r="G62" s="490">
        <f t="shared" si="0"/>
        <v>0</v>
      </c>
      <c r="H62" s="434"/>
      <c r="I62" s="78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79"/>
      <c r="BQ62" s="79"/>
      <c r="BR62" s="79"/>
      <c r="BS62" s="79"/>
      <c r="BT62" s="79"/>
      <c r="BU62" s="79"/>
      <c r="BV62" s="79"/>
      <c r="BW62" s="79"/>
      <c r="BX62" s="79"/>
      <c r="BY62" s="79"/>
      <c r="BZ62" s="79"/>
      <c r="CA62" s="79"/>
      <c r="CB62" s="79"/>
      <c r="CC62" s="79"/>
      <c r="CD62" s="79"/>
      <c r="CE62" s="79"/>
      <c r="CF62" s="79"/>
      <c r="CG62" s="79"/>
      <c r="CH62" s="79"/>
      <c r="CI62" s="79"/>
      <c r="CJ62" s="79"/>
      <c r="CK62" s="79"/>
      <c r="CL62" s="79"/>
      <c r="CM62" s="79"/>
      <c r="CN62" s="79"/>
      <c r="CO62" s="79"/>
      <c r="CP62" s="79"/>
      <c r="CQ62" s="79"/>
      <c r="CR62" s="79"/>
      <c r="CS62" s="79"/>
      <c r="CT62" s="79"/>
      <c r="CU62" s="79"/>
      <c r="CV62" s="79"/>
      <c r="CW62" s="79"/>
      <c r="CX62" s="79"/>
      <c r="CY62" s="79"/>
      <c r="CZ62" s="79"/>
      <c r="DA62" s="79"/>
      <c r="DB62" s="79"/>
      <c r="DC62" s="79"/>
      <c r="DD62" s="79"/>
      <c r="DE62" s="79"/>
      <c r="DF62" s="79"/>
    </row>
    <row r="63" spans="2:110" s="74" customFormat="1" ht="37.5">
      <c r="B63" s="432">
        <v>3.0299999999999994</v>
      </c>
      <c r="C63" s="489" t="s">
        <v>374</v>
      </c>
      <c r="D63" s="492">
        <v>30</v>
      </c>
      <c r="E63" s="493" t="s">
        <v>143</v>
      </c>
      <c r="F63" s="494"/>
      <c r="G63" s="490">
        <f t="shared" si="0"/>
        <v>0</v>
      </c>
      <c r="H63" s="434"/>
      <c r="I63" s="78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</row>
    <row r="64" spans="2:110" s="74" customFormat="1" ht="37.5">
      <c r="B64" s="432">
        <v>3.0399999999999991</v>
      </c>
      <c r="C64" s="489" t="s">
        <v>375</v>
      </c>
      <c r="D64" s="492">
        <v>10</v>
      </c>
      <c r="E64" s="493" t="s">
        <v>143</v>
      </c>
      <c r="F64" s="494"/>
      <c r="G64" s="490">
        <f t="shared" si="0"/>
        <v>0</v>
      </c>
      <c r="H64" s="434"/>
      <c r="I64" s="78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  <c r="BO64" s="79"/>
      <c r="BP64" s="79"/>
      <c r="BQ64" s="79"/>
      <c r="BR64" s="79"/>
      <c r="BS64" s="79"/>
      <c r="BT64" s="79"/>
      <c r="BU64" s="79"/>
      <c r="BV64" s="79"/>
      <c r="BW64" s="79"/>
      <c r="BX64" s="79"/>
      <c r="BY64" s="79"/>
      <c r="BZ64" s="79"/>
      <c r="CA64" s="79"/>
      <c r="CB64" s="79"/>
      <c r="CC64" s="79"/>
      <c r="CD64" s="79"/>
      <c r="CE64" s="79"/>
      <c r="CF64" s="79"/>
      <c r="CG64" s="79"/>
      <c r="CH64" s="79"/>
      <c r="CI64" s="79"/>
      <c r="CJ64" s="79"/>
      <c r="CK64" s="79"/>
      <c r="CL64" s="79"/>
      <c r="CM64" s="79"/>
      <c r="CN64" s="79"/>
      <c r="CO64" s="79"/>
      <c r="CP64" s="79"/>
      <c r="CQ64" s="79"/>
      <c r="CR64" s="79"/>
      <c r="CS64" s="79"/>
      <c r="CT64" s="79"/>
      <c r="CU64" s="79"/>
      <c r="CV64" s="79"/>
      <c r="CW64" s="79"/>
      <c r="CX64" s="79"/>
      <c r="CY64" s="79"/>
      <c r="CZ64" s="79"/>
      <c r="DA64" s="79"/>
      <c r="DB64" s="79"/>
      <c r="DC64" s="79"/>
      <c r="DD64" s="79"/>
      <c r="DE64" s="79"/>
      <c r="DF64" s="79"/>
    </row>
    <row r="65" spans="2:110" s="74" customFormat="1" ht="37.5">
      <c r="B65" s="432">
        <v>3.0499999999999989</v>
      </c>
      <c r="C65" s="489" t="s">
        <v>376</v>
      </c>
      <c r="D65" s="492">
        <v>2</v>
      </c>
      <c r="E65" s="493" t="s">
        <v>373</v>
      </c>
      <c r="F65" s="494"/>
      <c r="G65" s="490">
        <f t="shared" si="0"/>
        <v>0</v>
      </c>
      <c r="H65" s="434"/>
      <c r="I65" s="78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79"/>
      <c r="BP65" s="79"/>
      <c r="BQ65" s="79"/>
      <c r="BR65" s="79"/>
      <c r="BS65" s="79"/>
      <c r="BT65" s="79"/>
      <c r="BU65" s="79"/>
      <c r="BV65" s="79"/>
      <c r="BW65" s="79"/>
      <c r="BX65" s="79"/>
      <c r="BY65" s="79"/>
      <c r="BZ65" s="79"/>
      <c r="CA65" s="79"/>
      <c r="CB65" s="79"/>
      <c r="CC65" s="79"/>
      <c r="CD65" s="79"/>
      <c r="CE65" s="79"/>
      <c r="CF65" s="79"/>
      <c r="CG65" s="79"/>
      <c r="CH65" s="79"/>
      <c r="CI65" s="79"/>
      <c r="CJ65" s="79"/>
      <c r="CK65" s="79"/>
      <c r="CL65" s="79"/>
      <c r="CM65" s="79"/>
      <c r="CN65" s="79"/>
      <c r="CO65" s="79"/>
      <c r="CP65" s="79"/>
      <c r="CQ65" s="79"/>
      <c r="CR65" s="79"/>
      <c r="CS65" s="79"/>
      <c r="CT65" s="79"/>
      <c r="CU65" s="79"/>
      <c r="CV65" s="79"/>
      <c r="CW65" s="79"/>
      <c r="CX65" s="79"/>
      <c r="CY65" s="79"/>
      <c r="CZ65" s="79"/>
      <c r="DA65" s="79"/>
      <c r="DB65" s="79"/>
      <c r="DC65" s="79"/>
      <c r="DD65" s="79"/>
      <c r="DE65" s="79"/>
      <c r="DF65" s="79"/>
    </row>
    <row r="66" spans="2:110" s="74" customFormat="1">
      <c r="B66" s="432">
        <v>3.0599999999999987</v>
      </c>
      <c r="C66" s="489" t="s">
        <v>377</v>
      </c>
      <c r="D66" s="492">
        <v>5</v>
      </c>
      <c r="E66" s="493" t="s">
        <v>373</v>
      </c>
      <c r="F66" s="494"/>
      <c r="G66" s="490">
        <f t="shared" si="0"/>
        <v>0</v>
      </c>
      <c r="H66" s="434"/>
      <c r="I66" s="78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  <c r="CQ66" s="79"/>
      <c r="CR66" s="79"/>
      <c r="CS66" s="79"/>
      <c r="CT66" s="79"/>
      <c r="CU66" s="79"/>
      <c r="CV66" s="79"/>
      <c r="CW66" s="79"/>
      <c r="CX66" s="79"/>
      <c r="CY66" s="79"/>
      <c r="CZ66" s="79"/>
      <c r="DA66" s="79"/>
      <c r="DB66" s="79"/>
      <c r="DC66" s="79"/>
      <c r="DD66" s="79"/>
      <c r="DE66" s="79"/>
      <c r="DF66" s="79"/>
    </row>
    <row r="67" spans="2:110" s="74" customFormat="1">
      <c r="B67" s="432"/>
      <c r="C67" s="489"/>
      <c r="D67" s="492"/>
      <c r="E67" s="493"/>
      <c r="F67" s="494"/>
      <c r="G67" s="490">
        <f t="shared" si="0"/>
        <v>0</v>
      </c>
      <c r="H67" s="434">
        <f>SUM(G61:G66)</f>
        <v>0</v>
      </c>
      <c r="I67" s="78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79"/>
      <c r="BY67" s="79"/>
      <c r="BZ67" s="79"/>
      <c r="CA67" s="79"/>
      <c r="CB67" s="79"/>
      <c r="CC67" s="79"/>
      <c r="CD67" s="79"/>
      <c r="CE67" s="79"/>
      <c r="CF67" s="79"/>
      <c r="CG67" s="79"/>
      <c r="CH67" s="79"/>
      <c r="CI67" s="79"/>
      <c r="CJ67" s="79"/>
      <c r="CK67" s="79"/>
      <c r="CL67" s="79"/>
      <c r="CM67" s="79"/>
      <c r="CN67" s="79"/>
      <c r="CO67" s="79"/>
      <c r="CP67" s="79"/>
      <c r="CQ67" s="79"/>
      <c r="CR67" s="79"/>
      <c r="CS67" s="79"/>
      <c r="CT67" s="79"/>
      <c r="CU67" s="79"/>
      <c r="CV67" s="79"/>
      <c r="CW67" s="79"/>
      <c r="CX67" s="79"/>
      <c r="CY67" s="79"/>
      <c r="CZ67" s="79"/>
      <c r="DA67" s="79"/>
      <c r="DB67" s="79"/>
      <c r="DC67" s="79"/>
      <c r="DD67" s="79"/>
      <c r="DE67" s="79"/>
      <c r="DF67" s="79"/>
    </row>
    <row r="68" spans="2:110" s="74" customFormat="1">
      <c r="B68" s="435">
        <v>4</v>
      </c>
      <c r="C68" s="488" t="s">
        <v>378</v>
      </c>
      <c r="D68" s="492"/>
      <c r="E68" s="493"/>
      <c r="F68" s="494"/>
      <c r="G68" s="490">
        <f t="shared" si="0"/>
        <v>0</v>
      </c>
      <c r="H68" s="434"/>
      <c r="I68" s="78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79"/>
    </row>
    <row r="69" spans="2:110" s="74" customFormat="1" ht="37.5">
      <c r="B69" s="432">
        <v>4.01</v>
      </c>
      <c r="C69" s="489" t="s">
        <v>379</v>
      </c>
      <c r="D69" s="492">
        <v>1</v>
      </c>
      <c r="E69" s="493" t="s">
        <v>143</v>
      </c>
      <c r="F69" s="494"/>
      <c r="G69" s="490">
        <f t="shared" si="0"/>
        <v>0</v>
      </c>
      <c r="H69" s="434"/>
      <c r="I69" s="78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  <c r="CC69" s="79"/>
      <c r="CD69" s="79"/>
      <c r="CE69" s="79"/>
      <c r="CF69" s="79"/>
      <c r="CG69" s="79"/>
      <c r="CH69" s="79"/>
      <c r="CI69" s="79"/>
      <c r="CJ69" s="79"/>
      <c r="CK69" s="79"/>
      <c r="CL69" s="79"/>
      <c r="CM69" s="79"/>
      <c r="CN69" s="79"/>
      <c r="CO69" s="79"/>
      <c r="CP69" s="79"/>
      <c r="CQ69" s="79"/>
      <c r="CR69" s="79"/>
      <c r="CS69" s="79"/>
      <c r="CT69" s="79"/>
      <c r="CU69" s="79"/>
      <c r="CV69" s="79"/>
      <c r="CW69" s="79"/>
      <c r="CX69" s="79"/>
      <c r="CY69" s="79"/>
      <c r="CZ69" s="79"/>
      <c r="DA69" s="79"/>
      <c r="DB69" s="79"/>
      <c r="DC69" s="79"/>
      <c r="DD69" s="79"/>
      <c r="DE69" s="79"/>
      <c r="DF69" s="79"/>
    </row>
    <row r="70" spans="2:110" s="74" customFormat="1" ht="37.5">
      <c r="B70" s="432">
        <v>4.0199999999999996</v>
      </c>
      <c r="C70" s="489" t="s">
        <v>380</v>
      </c>
      <c r="D70" s="492">
        <v>1</v>
      </c>
      <c r="E70" s="493" t="s">
        <v>143</v>
      </c>
      <c r="F70" s="494"/>
      <c r="G70" s="490">
        <f t="shared" si="0"/>
        <v>0</v>
      </c>
      <c r="H70" s="434"/>
      <c r="I70" s="78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  <c r="CK70" s="79"/>
      <c r="CL70" s="79"/>
      <c r="CM70" s="79"/>
      <c r="CN70" s="79"/>
      <c r="CO70" s="79"/>
      <c r="CP70" s="79"/>
      <c r="CQ70" s="79"/>
      <c r="CR70" s="79"/>
      <c r="CS70" s="79"/>
      <c r="CT70" s="79"/>
      <c r="CU70" s="79"/>
      <c r="CV70" s="79"/>
      <c r="CW70" s="79"/>
      <c r="CX70" s="79"/>
      <c r="CY70" s="79"/>
      <c r="CZ70" s="79"/>
      <c r="DA70" s="79"/>
      <c r="DB70" s="79"/>
      <c r="DC70" s="79"/>
      <c r="DD70" s="79"/>
      <c r="DE70" s="79"/>
      <c r="DF70" s="79"/>
    </row>
    <row r="71" spans="2:110" s="74" customFormat="1" ht="93.75">
      <c r="B71" s="432">
        <v>4.0299999999999994</v>
      </c>
      <c r="C71" s="489" t="s">
        <v>381</v>
      </c>
      <c r="D71" s="492">
        <v>1</v>
      </c>
      <c r="E71" s="493" t="s">
        <v>143</v>
      </c>
      <c r="F71" s="494"/>
      <c r="G71" s="490">
        <f t="shared" si="0"/>
        <v>0</v>
      </c>
      <c r="H71" s="434"/>
      <c r="I71" s="78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CY71" s="79"/>
      <c r="CZ71" s="79"/>
      <c r="DA71" s="79"/>
      <c r="DB71" s="79"/>
      <c r="DC71" s="79"/>
      <c r="DD71" s="79"/>
      <c r="DE71" s="79"/>
      <c r="DF71" s="79"/>
    </row>
    <row r="72" spans="2:110" s="74" customFormat="1">
      <c r="B72" s="432">
        <v>4.0399999999999991</v>
      </c>
      <c r="C72" s="489" t="s">
        <v>382</v>
      </c>
      <c r="D72" s="492">
        <v>1</v>
      </c>
      <c r="E72" s="493" t="s">
        <v>143</v>
      </c>
      <c r="F72" s="494"/>
      <c r="G72" s="490">
        <f t="shared" si="0"/>
        <v>0</v>
      </c>
      <c r="H72" s="434"/>
      <c r="I72" s="78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  <c r="BO72" s="79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  <c r="CC72" s="79"/>
      <c r="CD72" s="79"/>
      <c r="CE72" s="79"/>
      <c r="CF72" s="79"/>
      <c r="CG72" s="79"/>
      <c r="CH72" s="79"/>
      <c r="CI72" s="79"/>
      <c r="CJ72" s="79"/>
      <c r="CK72" s="79"/>
      <c r="CL72" s="79"/>
      <c r="CM72" s="79"/>
      <c r="CN72" s="79"/>
      <c r="CO72" s="79"/>
      <c r="CP72" s="79"/>
      <c r="CQ72" s="79"/>
      <c r="CR72" s="79"/>
      <c r="CS72" s="79"/>
      <c r="CT72" s="79"/>
      <c r="CU72" s="79"/>
      <c r="CV72" s="79"/>
      <c r="CW72" s="79"/>
      <c r="CX72" s="79"/>
      <c r="CY72" s="79"/>
      <c r="CZ72" s="79"/>
      <c r="DA72" s="79"/>
      <c r="DB72" s="79"/>
      <c r="DC72" s="79"/>
      <c r="DD72" s="79"/>
      <c r="DE72" s="79"/>
      <c r="DF72" s="79"/>
    </row>
    <row r="73" spans="2:110" s="74" customFormat="1">
      <c r="B73" s="432">
        <v>4.0499999999999989</v>
      </c>
      <c r="C73" s="489" t="s">
        <v>383</v>
      </c>
      <c r="D73" s="492">
        <v>1</v>
      </c>
      <c r="E73" s="493" t="s">
        <v>143</v>
      </c>
      <c r="F73" s="494"/>
      <c r="G73" s="490">
        <f t="shared" si="0"/>
        <v>0</v>
      </c>
      <c r="H73" s="434"/>
      <c r="I73" s="78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  <c r="BO73" s="79"/>
      <c r="BP73" s="79"/>
      <c r="BQ73" s="79"/>
      <c r="BR73" s="79"/>
      <c r="BS73" s="79"/>
      <c r="BT73" s="79"/>
      <c r="BU73" s="79"/>
      <c r="BV73" s="79"/>
      <c r="BW73" s="79"/>
      <c r="BX73" s="79"/>
      <c r="BY73" s="79"/>
      <c r="BZ73" s="79"/>
      <c r="CA73" s="79"/>
      <c r="CB73" s="79"/>
      <c r="CC73" s="79"/>
      <c r="CD73" s="79"/>
      <c r="CE73" s="79"/>
      <c r="CF73" s="79"/>
      <c r="CG73" s="79"/>
      <c r="CH73" s="79"/>
      <c r="CI73" s="79"/>
      <c r="CJ73" s="79"/>
      <c r="CK73" s="79"/>
      <c r="CL73" s="79"/>
      <c r="CM73" s="79"/>
      <c r="CN73" s="79"/>
      <c r="CO73" s="79"/>
      <c r="CP73" s="79"/>
      <c r="CQ73" s="79"/>
      <c r="CR73" s="79"/>
      <c r="CS73" s="79"/>
      <c r="CT73" s="79"/>
      <c r="CU73" s="79"/>
      <c r="CV73" s="79"/>
      <c r="CW73" s="79"/>
      <c r="CX73" s="79"/>
      <c r="CY73" s="79"/>
      <c r="CZ73" s="79"/>
      <c r="DA73" s="79"/>
      <c r="DB73" s="79"/>
      <c r="DC73" s="79"/>
      <c r="DD73" s="79"/>
      <c r="DE73" s="79"/>
      <c r="DF73" s="79"/>
    </row>
    <row r="74" spans="2:110" s="74" customFormat="1">
      <c r="B74" s="432">
        <v>4.0599999999999987</v>
      </c>
      <c r="C74" s="489" t="s">
        <v>384</v>
      </c>
      <c r="D74" s="492">
        <v>1</v>
      </c>
      <c r="E74" s="493" t="s">
        <v>143</v>
      </c>
      <c r="F74" s="494"/>
      <c r="G74" s="490">
        <f t="shared" si="0"/>
        <v>0</v>
      </c>
      <c r="H74" s="434"/>
      <c r="I74" s="78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79"/>
      <c r="CE74" s="79"/>
      <c r="CF74" s="79"/>
      <c r="CG74" s="79"/>
      <c r="CH74" s="79"/>
      <c r="CI74" s="79"/>
      <c r="CJ74" s="79"/>
      <c r="CK74" s="79"/>
      <c r="CL74" s="79"/>
      <c r="CM74" s="79"/>
      <c r="CN74" s="79"/>
      <c r="CO74" s="79"/>
      <c r="CP74" s="79"/>
      <c r="CQ74" s="79"/>
      <c r="CR74" s="79"/>
      <c r="CS74" s="79"/>
      <c r="CT74" s="79"/>
      <c r="CU74" s="79"/>
      <c r="CV74" s="79"/>
      <c r="CW74" s="79"/>
      <c r="CX74" s="79"/>
      <c r="CY74" s="79"/>
      <c r="CZ74" s="79"/>
      <c r="DA74" s="79"/>
      <c r="DB74" s="79"/>
      <c r="DC74" s="79"/>
      <c r="DD74" s="79"/>
      <c r="DE74" s="79"/>
      <c r="DF74" s="79"/>
    </row>
    <row r="75" spans="2:110" s="74" customFormat="1">
      <c r="B75" s="432">
        <v>4.0699999999999985</v>
      </c>
      <c r="C75" s="489" t="s">
        <v>385</v>
      </c>
      <c r="D75" s="492">
        <v>1</v>
      </c>
      <c r="E75" s="493" t="s">
        <v>143</v>
      </c>
      <c r="F75" s="494"/>
      <c r="G75" s="490">
        <f t="shared" si="0"/>
        <v>0</v>
      </c>
      <c r="H75" s="434"/>
      <c r="I75" s="78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  <c r="BO75" s="79"/>
      <c r="BP75" s="79"/>
      <c r="BQ75" s="79"/>
      <c r="BR75" s="79"/>
      <c r="BS75" s="79"/>
      <c r="BT75" s="79"/>
      <c r="BU75" s="79"/>
      <c r="BV75" s="79"/>
      <c r="BW75" s="79"/>
      <c r="BX75" s="79"/>
      <c r="BY75" s="79"/>
      <c r="BZ75" s="79"/>
      <c r="CA75" s="79"/>
      <c r="CB75" s="79"/>
      <c r="CC75" s="79"/>
      <c r="CD75" s="79"/>
      <c r="CE75" s="79"/>
      <c r="CF75" s="79"/>
      <c r="CG75" s="79"/>
      <c r="CH75" s="79"/>
      <c r="CI75" s="79"/>
      <c r="CJ75" s="79"/>
      <c r="CK75" s="79"/>
      <c r="CL75" s="79"/>
      <c r="CM75" s="79"/>
      <c r="CN75" s="79"/>
      <c r="CO75" s="79"/>
      <c r="CP75" s="79"/>
      <c r="CQ75" s="79"/>
      <c r="CR75" s="79"/>
      <c r="CS75" s="79"/>
      <c r="CT75" s="79"/>
      <c r="CU75" s="79"/>
      <c r="CV75" s="79"/>
      <c r="CW75" s="79"/>
      <c r="CX75" s="79"/>
      <c r="CY75" s="79"/>
      <c r="CZ75" s="79"/>
      <c r="DA75" s="79"/>
      <c r="DB75" s="79"/>
      <c r="DC75" s="79"/>
      <c r="DD75" s="79"/>
      <c r="DE75" s="79"/>
      <c r="DF75" s="79"/>
    </row>
    <row r="76" spans="2:110" s="74" customFormat="1">
      <c r="B76" s="432">
        <v>4.0799999999999983</v>
      </c>
      <c r="C76" s="489" t="s">
        <v>386</v>
      </c>
      <c r="D76" s="492">
        <v>1</v>
      </c>
      <c r="E76" s="493" t="s">
        <v>143</v>
      </c>
      <c r="F76" s="494"/>
      <c r="G76" s="490">
        <f t="shared" ref="G76:G139" si="1">ROUND(F76*D76,2)</f>
        <v>0</v>
      </c>
      <c r="H76" s="434"/>
      <c r="I76" s="78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79"/>
      <c r="BQ76" s="79"/>
      <c r="BR76" s="79"/>
      <c r="BS76" s="79"/>
      <c r="BT76" s="79"/>
      <c r="BU76" s="79"/>
      <c r="BV76" s="79"/>
      <c r="BW76" s="79"/>
      <c r="BX76" s="79"/>
      <c r="BY76" s="79"/>
      <c r="BZ76" s="79"/>
      <c r="CA76" s="79"/>
      <c r="CB76" s="79"/>
      <c r="CC76" s="79"/>
      <c r="CD76" s="79"/>
      <c r="CE76" s="79"/>
      <c r="CF76" s="79"/>
      <c r="CG76" s="79"/>
      <c r="CH76" s="79"/>
      <c r="CI76" s="79"/>
      <c r="CJ76" s="79"/>
      <c r="CK76" s="79"/>
      <c r="CL76" s="79"/>
      <c r="CM76" s="79"/>
      <c r="CN76" s="79"/>
      <c r="CO76" s="79"/>
      <c r="CP76" s="79"/>
      <c r="CQ76" s="79"/>
      <c r="CR76" s="79"/>
      <c r="CS76" s="79"/>
      <c r="CT76" s="79"/>
      <c r="CU76" s="79"/>
      <c r="CV76" s="79"/>
      <c r="CW76" s="79"/>
      <c r="CX76" s="79"/>
      <c r="CY76" s="79"/>
      <c r="CZ76" s="79"/>
      <c r="DA76" s="79"/>
      <c r="DB76" s="79"/>
      <c r="DC76" s="79"/>
      <c r="DD76" s="79"/>
      <c r="DE76" s="79"/>
      <c r="DF76" s="79"/>
    </row>
    <row r="77" spans="2:110" s="74" customFormat="1">
      <c r="B77" s="432">
        <v>4.0899999999999981</v>
      </c>
      <c r="C77" s="489" t="s">
        <v>387</v>
      </c>
      <c r="D77" s="492">
        <v>1</v>
      </c>
      <c r="E77" s="493" t="s">
        <v>143</v>
      </c>
      <c r="F77" s="494"/>
      <c r="G77" s="490">
        <f t="shared" si="1"/>
        <v>0</v>
      </c>
      <c r="H77" s="434"/>
      <c r="I77" s="78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79"/>
      <c r="BQ77" s="79"/>
      <c r="BR77" s="79"/>
      <c r="BS77" s="79"/>
      <c r="BT77" s="79"/>
      <c r="BU77" s="79"/>
      <c r="BV77" s="79"/>
      <c r="BW77" s="79"/>
      <c r="BX77" s="79"/>
      <c r="BY77" s="79"/>
      <c r="BZ77" s="79"/>
      <c r="CA77" s="79"/>
      <c r="CB77" s="79"/>
      <c r="CC77" s="79"/>
      <c r="CD77" s="79"/>
      <c r="CE77" s="79"/>
      <c r="CF77" s="79"/>
      <c r="CG77" s="79"/>
      <c r="CH77" s="79"/>
      <c r="CI77" s="79"/>
      <c r="CJ77" s="79"/>
      <c r="CK77" s="79"/>
      <c r="CL77" s="79"/>
      <c r="CM77" s="79"/>
      <c r="CN77" s="79"/>
      <c r="CO77" s="79"/>
      <c r="CP77" s="79"/>
      <c r="CQ77" s="79"/>
      <c r="CR77" s="79"/>
      <c r="CS77" s="79"/>
      <c r="CT77" s="79"/>
      <c r="CU77" s="79"/>
      <c r="CV77" s="79"/>
      <c r="CW77" s="79"/>
      <c r="CX77" s="79"/>
      <c r="CY77" s="79"/>
      <c r="CZ77" s="79"/>
      <c r="DA77" s="79"/>
      <c r="DB77" s="79"/>
      <c r="DC77" s="79"/>
      <c r="DD77" s="79"/>
      <c r="DE77" s="79"/>
      <c r="DF77" s="79"/>
    </row>
    <row r="78" spans="2:110" s="74" customFormat="1">
      <c r="B78" s="432">
        <v>4.0999999999999979</v>
      </c>
      <c r="C78" s="489" t="s">
        <v>388</v>
      </c>
      <c r="D78" s="492">
        <v>1</v>
      </c>
      <c r="E78" s="493" t="s">
        <v>143</v>
      </c>
      <c r="F78" s="494"/>
      <c r="G78" s="490">
        <f t="shared" si="1"/>
        <v>0</v>
      </c>
      <c r="H78" s="434"/>
      <c r="I78" s="78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79"/>
      <c r="BQ78" s="79"/>
      <c r="BR78" s="79"/>
      <c r="BS78" s="79"/>
      <c r="BT78" s="79"/>
      <c r="BU78" s="79"/>
      <c r="BV78" s="79"/>
      <c r="BW78" s="79"/>
      <c r="BX78" s="79"/>
      <c r="BY78" s="79"/>
      <c r="BZ78" s="79"/>
      <c r="CA78" s="79"/>
      <c r="CB78" s="79"/>
      <c r="CC78" s="79"/>
      <c r="CD78" s="79"/>
      <c r="CE78" s="79"/>
      <c r="CF78" s="79"/>
      <c r="CG78" s="79"/>
      <c r="CH78" s="79"/>
      <c r="CI78" s="79"/>
      <c r="CJ78" s="79"/>
      <c r="CK78" s="79"/>
      <c r="CL78" s="79"/>
      <c r="CM78" s="79"/>
      <c r="CN78" s="79"/>
      <c r="CO78" s="79"/>
      <c r="CP78" s="79"/>
      <c r="CQ78" s="79"/>
      <c r="CR78" s="79"/>
      <c r="CS78" s="79"/>
      <c r="CT78" s="79"/>
      <c r="CU78" s="79"/>
      <c r="CV78" s="79"/>
      <c r="CW78" s="79"/>
      <c r="CX78" s="79"/>
      <c r="CY78" s="79"/>
      <c r="CZ78" s="79"/>
      <c r="DA78" s="79"/>
      <c r="DB78" s="79"/>
      <c r="DC78" s="79"/>
      <c r="DD78" s="79"/>
      <c r="DE78" s="79"/>
      <c r="DF78" s="79"/>
    </row>
    <row r="79" spans="2:110" s="74" customFormat="1">
      <c r="B79" s="432">
        <v>4.1099999999999977</v>
      </c>
      <c r="C79" s="489" t="s">
        <v>389</v>
      </c>
      <c r="D79" s="492">
        <v>1</v>
      </c>
      <c r="E79" s="493" t="s">
        <v>143</v>
      </c>
      <c r="F79" s="494"/>
      <c r="G79" s="490">
        <f t="shared" si="1"/>
        <v>0</v>
      </c>
      <c r="H79" s="434"/>
      <c r="I79" s="78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79"/>
      <c r="CE79" s="79"/>
      <c r="CF79" s="79"/>
      <c r="CG79" s="79"/>
      <c r="CH79" s="79"/>
      <c r="CI79" s="79"/>
      <c r="CJ79" s="79"/>
      <c r="CK79" s="79"/>
      <c r="CL79" s="79"/>
      <c r="CM79" s="79"/>
      <c r="CN79" s="79"/>
      <c r="CO79" s="79"/>
      <c r="CP79" s="79"/>
      <c r="CQ79" s="79"/>
      <c r="CR79" s="79"/>
      <c r="CS79" s="79"/>
      <c r="CT79" s="79"/>
      <c r="CU79" s="79"/>
      <c r="CV79" s="79"/>
      <c r="CW79" s="79"/>
      <c r="CX79" s="79"/>
      <c r="CY79" s="79"/>
      <c r="CZ79" s="79"/>
      <c r="DA79" s="79"/>
      <c r="DB79" s="79"/>
      <c r="DC79" s="79"/>
      <c r="DD79" s="79"/>
      <c r="DE79" s="79"/>
      <c r="DF79" s="79"/>
    </row>
    <row r="80" spans="2:110" s="74" customFormat="1">
      <c r="B80" s="432">
        <v>4.1199999999999974</v>
      </c>
      <c r="C80" s="489" t="s">
        <v>390</v>
      </c>
      <c r="D80" s="492">
        <v>1</v>
      </c>
      <c r="E80" s="493" t="s">
        <v>143</v>
      </c>
      <c r="F80" s="494"/>
      <c r="G80" s="490">
        <f t="shared" si="1"/>
        <v>0</v>
      </c>
      <c r="H80" s="434"/>
      <c r="I80" s="78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  <c r="BO80" s="79"/>
      <c r="BP80" s="79"/>
      <c r="BQ80" s="79"/>
      <c r="BR80" s="79"/>
      <c r="BS80" s="79"/>
      <c r="BT80" s="79"/>
      <c r="BU80" s="79"/>
      <c r="BV80" s="79"/>
      <c r="BW80" s="79"/>
      <c r="BX80" s="79"/>
      <c r="BY80" s="79"/>
      <c r="BZ80" s="79"/>
      <c r="CA80" s="79"/>
      <c r="CB80" s="79"/>
      <c r="CC80" s="79"/>
      <c r="CD80" s="79"/>
      <c r="CE80" s="79"/>
      <c r="CF80" s="79"/>
      <c r="CG80" s="79"/>
      <c r="CH80" s="79"/>
      <c r="CI80" s="79"/>
      <c r="CJ80" s="79"/>
      <c r="CK80" s="79"/>
      <c r="CL80" s="79"/>
      <c r="CM80" s="79"/>
      <c r="CN80" s="79"/>
      <c r="CO80" s="79"/>
      <c r="CP80" s="79"/>
      <c r="CQ80" s="79"/>
      <c r="CR80" s="79"/>
      <c r="CS80" s="79"/>
      <c r="CT80" s="79"/>
      <c r="CU80" s="79"/>
      <c r="CV80" s="79"/>
      <c r="CW80" s="79"/>
      <c r="CX80" s="79"/>
      <c r="CY80" s="79"/>
      <c r="CZ80" s="79"/>
      <c r="DA80" s="79"/>
      <c r="DB80" s="79"/>
      <c r="DC80" s="79"/>
      <c r="DD80" s="79"/>
      <c r="DE80" s="79"/>
      <c r="DF80" s="79"/>
    </row>
    <row r="81" spans="2:110" s="74" customFormat="1">
      <c r="B81" s="432">
        <v>4.1299999999999972</v>
      </c>
      <c r="C81" s="489" t="s">
        <v>391</v>
      </c>
      <c r="D81" s="492">
        <v>1</v>
      </c>
      <c r="E81" s="493" t="s">
        <v>143</v>
      </c>
      <c r="F81" s="494"/>
      <c r="G81" s="490">
        <f t="shared" si="1"/>
        <v>0</v>
      </c>
      <c r="H81" s="434"/>
      <c r="I81" s="78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79"/>
      <c r="CE81" s="79"/>
      <c r="CF81" s="79"/>
      <c r="CG81" s="79"/>
      <c r="CH81" s="79"/>
      <c r="CI81" s="79"/>
      <c r="CJ81" s="79"/>
      <c r="CK81" s="79"/>
      <c r="CL81" s="79"/>
      <c r="CM81" s="79"/>
      <c r="CN81" s="79"/>
      <c r="CO81" s="79"/>
      <c r="CP81" s="79"/>
      <c r="CQ81" s="79"/>
      <c r="CR81" s="79"/>
      <c r="CS81" s="79"/>
      <c r="CT81" s="79"/>
      <c r="CU81" s="79"/>
      <c r="CV81" s="79"/>
      <c r="CW81" s="79"/>
      <c r="CX81" s="79"/>
      <c r="CY81" s="79"/>
      <c r="CZ81" s="79"/>
      <c r="DA81" s="79"/>
      <c r="DB81" s="79"/>
      <c r="DC81" s="79"/>
      <c r="DD81" s="79"/>
      <c r="DE81" s="79"/>
      <c r="DF81" s="79"/>
    </row>
    <row r="82" spans="2:110" s="74" customFormat="1">
      <c r="B82" s="432">
        <v>4.139999999999997</v>
      </c>
      <c r="C82" s="489" t="s">
        <v>392</v>
      </c>
      <c r="D82" s="492">
        <v>1</v>
      </c>
      <c r="E82" s="493" t="s">
        <v>143</v>
      </c>
      <c r="F82" s="494"/>
      <c r="G82" s="490">
        <f t="shared" si="1"/>
        <v>0</v>
      </c>
      <c r="H82" s="434"/>
      <c r="I82" s="78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  <c r="BO82" s="79"/>
      <c r="BP82" s="79"/>
      <c r="BQ82" s="79"/>
      <c r="BR82" s="79"/>
      <c r="BS82" s="79"/>
      <c r="BT82" s="79"/>
      <c r="BU82" s="79"/>
      <c r="BV82" s="79"/>
      <c r="BW82" s="79"/>
      <c r="BX82" s="79"/>
      <c r="BY82" s="79"/>
      <c r="BZ82" s="79"/>
      <c r="CA82" s="79"/>
      <c r="CB82" s="79"/>
      <c r="CC82" s="79"/>
      <c r="CD82" s="79"/>
      <c r="CE82" s="79"/>
      <c r="CF82" s="79"/>
      <c r="CG82" s="79"/>
      <c r="CH82" s="79"/>
      <c r="CI82" s="79"/>
      <c r="CJ82" s="79"/>
      <c r="CK82" s="79"/>
      <c r="CL82" s="79"/>
      <c r="CM82" s="79"/>
      <c r="CN82" s="79"/>
      <c r="CO82" s="79"/>
      <c r="CP82" s="79"/>
      <c r="CQ82" s="79"/>
      <c r="CR82" s="79"/>
      <c r="CS82" s="79"/>
      <c r="CT82" s="79"/>
      <c r="CU82" s="79"/>
      <c r="CV82" s="79"/>
      <c r="CW82" s="79"/>
      <c r="CX82" s="79"/>
      <c r="CY82" s="79"/>
      <c r="CZ82" s="79"/>
      <c r="DA82" s="79"/>
      <c r="DB82" s="79"/>
      <c r="DC82" s="79"/>
      <c r="DD82" s="79"/>
      <c r="DE82" s="79"/>
      <c r="DF82" s="79"/>
    </row>
    <row r="83" spans="2:110" s="74" customFormat="1">
      <c r="B83" s="432">
        <v>4.1499999999999968</v>
      </c>
      <c r="C83" s="489" t="s">
        <v>393</v>
      </c>
      <c r="D83" s="492">
        <v>1</v>
      </c>
      <c r="E83" s="493" t="s">
        <v>199</v>
      </c>
      <c r="F83" s="494"/>
      <c r="G83" s="490">
        <f t="shared" si="1"/>
        <v>0</v>
      </c>
      <c r="H83" s="434"/>
      <c r="I83" s="78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</row>
    <row r="84" spans="2:110" s="74" customFormat="1">
      <c r="B84" s="432">
        <v>4.1599999999999966</v>
      </c>
      <c r="C84" s="489" t="s">
        <v>198</v>
      </c>
      <c r="D84" s="492">
        <v>1</v>
      </c>
      <c r="E84" s="493" t="s">
        <v>199</v>
      </c>
      <c r="F84" s="494"/>
      <c r="G84" s="490">
        <f t="shared" si="1"/>
        <v>0</v>
      </c>
      <c r="H84" s="434"/>
      <c r="I84" s="78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</row>
    <row r="85" spans="2:110" s="74" customFormat="1">
      <c r="B85" s="432"/>
      <c r="C85" s="489"/>
      <c r="D85" s="492"/>
      <c r="E85" s="493"/>
      <c r="F85" s="494"/>
      <c r="G85" s="490">
        <f t="shared" si="1"/>
        <v>0</v>
      </c>
      <c r="H85" s="434">
        <f>SUM(G69:G84)</f>
        <v>0</v>
      </c>
      <c r="I85" s="78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  <c r="BO85" s="79"/>
      <c r="BP85" s="79"/>
      <c r="BQ85" s="79"/>
      <c r="BR85" s="79"/>
      <c r="BS85" s="79"/>
      <c r="BT85" s="79"/>
      <c r="BU85" s="79"/>
      <c r="BV85" s="79"/>
      <c r="BW85" s="79"/>
      <c r="BX85" s="79"/>
      <c r="BY85" s="79"/>
      <c r="BZ85" s="79"/>
      <c r="CA85" s="79"/>
      <c r="CB85" s="79"/>
      <c r="CC85" s="79"/>
      <c r="CD85" s="79"/>
      <c r="CE85" s="79"/>
      <c r="CF85" s="79"/>
      <c r="CG85" s="79"/>
      <c r="CH85" s="79"/>
      <c r="CI85" s="79"/>
      <c r="CJ85" s="79"/>
      <c r="CK85" s="79"/>
      <c r="CL85" s="79"/>
      <c r="CM85" s="79"/>
      <c r="CN85" s="79"/>
      <c r="CO85" s="79"/>
      <c r="CP85" s="79"/>
      <c r="CQ85" s="79"/>
      <c r="CR85" s="79"/>
      <c r="CS85" s="79"/>
      <c r="CT85" s="79"/>
      <c r="CU85" s="79"/>
      <c r="CV85" s="79"/>
      <c r="CW85" s="79"/>
      <c r="CX85" s="79"/>
      <c r="CY85" s="79"/>
      <c r="CZ85" s="79"/>
      <c r="DA85" s="79"/>
      <c r="DB85" s="79"/>
      <c r="DC85" s="79"/>
      <c r="DD85" s="79"/>
      <c r="DE85" s="79"/>
      <c r="DF85" s="79"/>
    </row>
    <row r="86" spans="2:110" s="74" customFormat="1">
      <c r="B86" s="435">
        <v>5</v>
      </c>
      <c r="C86" s="488" t="s">
        <v>394</v>
      </c>
      <c r="D86" s="492"/>
      <c r="E86" s="493"/>
      <c r="F86" s="494"/>
      <c r="G86" s="490">
        <f t="shared" si="1"/>
        <v>0</v>
      </c>
      <c r="H86" s="434"/>
      <c r="I86" s="78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  <c r="BO86" s="79"/>
      <c r="BP86" s="79"/>
      <c r="BQ86" s="79"/>
      <c r="BR86" s="79"/>
      <c r="BS86" s="79"/>
      <c r="BT86" s="79"/>
      <c r="BU86" s="79"/>
      <c r="BV86" s="79"/>
      <c r="BW86" s="79"/>
      <c r="BX86" s="79"/>
      <c r="BY86" s="79"/>
      <c r="BZ86" s="79"/>
      <c r="CA86" s="79"/>
      <c r="CB86" s="79"/>
      <c r="CC86" s="79"/>
      <c r="CD86" s="79"/>
      <c r="CE86" s="79"/>
      <c r="CF86" s="79"/>
      <c r="CG86" s="79"/>
      <c r="CH86" s="79"/>
      <c r="CI86" s="79"/>
      <c r="CJ86" s="79"/>
      <c r="CK86" s="79"/>
      <c r="CL86" s="79"/>
      <c r="CM86" s="79"/>
      <c r="CN86" s="79"/>
      <c r="CO86" s="79"/>
      <c r="CP86" s="79"/>
      <c r="CQ86" s="79"/>
      <c r="CR86" s="79"/>
      <c r="CS86" s="79"/>
      <c r="CT86" s="79"/>
      <c r="CU86" s="79"/>
      <c r="CV86" s="79"/>
      <c r="CW86" s="79"/>
      <c r="CX86" s="79"/>
      <c r="CY86" s="79"/>
      <c r="CZ86" s="79"/>
      <c r="DA86" s="79"/>
      <c r="DB86" s="79"/>
      <c r="DC86" s="79"/>
      <c r="DD86" s="79"/>
      <c r="DE86" s="79"/>
      <c r="DF86" s="79"/>
    </row>
    <row r="87" spans="2:110" s="74" customFormat="1" ht="131.25">
      <c r="B87" s="432">
        <f>+B86+0.01</f>
        <v>5.01</v>
      </c>
      <c r="C87" s="489" t="s">
        <v>395</v>
      </c>
      <c r="D87" s="492">
        <v>1</v>
      </c>
      <c r="E87" s="493" t="s">
        <v>199</v>
      </c>
      <c r="F87" s="494"/>
      <c r="G87" s="490">
        <f t="shared" si="1"/>
        <v>0</v>
      </c>
      <c r="H87" s="434"/>
      <c r="I87" s="78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</row>
    <row r="88" spans="2:110" s="74" customFormat="1" ht="243.75">
      <c r="B88" s="432">
        <f t="shared" ref="B88:B89" si="2">+B87+0.01</f>
        <v>5.0199999999999996</v>
      </c>
      <c r="C88" s="489" t="s">
        <v>396</v>
      </c>
      <c r="D88" s="492">
        <v>1</v>
      </c>
      <c r="E88" s="493" t="s">
        <v>199</v>
      </c>
      <c r="F88" s="494"/>
      <c r="G88" s="490">
        <f t="shared" si="1"/>
        <v>0</v>
      </c>
      <c r="H88" s="434"/>
      <c r="I88" s="78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</row>
    <row r="89" spans="2:110" s="74" customFormat="1" ht="131.25">
      <c r="B89" s="432">
        <f t="shared" si="2"/>
        <v>5.0299999999999994</v>
      </c>
      <c r="C89" s="489" t="s">
        <v>397</v>
      </c>
      <c r="D89" s="492">
        <v>1</v>
      </c>
      <c r="E89" s="493" t="s">
        <v>199</v>
      </c>
      <c r="F89" s="494"/>
      <c r="G89" s="490">
        <f t="shared" si="1"/>
        <v>0</v>
      </c>
      <c r="H89" s="434"/>
      <c r="I89" s="78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  <c r="BO89" s="79"/>
      <c r="BP89" s="79"/>
      <c r="BQ89" s="79"/>
      <c r="BR89" s="79"/>
      <c r="BS89" s="79"/>
      <c r="BT89" s="79"/>
      <c r="BU89" s="79"/>
      <c r="BV89" s="79"/>
      <c r="BW89" s="79"/>
      <c r="BX89" s="79"/>
      <c r="BY89" s="79"/>
      <c r="BZ89" s="79"/>
      <c r="CA89" s="79"/>
      <c r="CB89" s="79"/>
      <c r="CC89" s="79"/>
      <c r="CD89" s="79"/>
      <c r="CE89" s="79"/>
      <c r="CF89" s="79"/>
      <c r="CG89" s="79"/>
      <c r="CH89" s="79"/>
      <c r="CI89" s="79"/>
      <c r="CJ89" s="79"/>
      <c r="CK89" s="79"/>
      <c r="CL89" s="79"/>
      <c r="CM89" s="79"/>
      <c r="CN89" s="79"/>
      <c r="CO89" s="79"/>
      <c r="CP89" s="79"/>
      <c r="CQ89" s="79"/>
      <c r="CR89" s="79"/>
      <c r="CS89" s="79"/>
      <c r="CT89" s="79"/>
      <c r="CU89" s="79"/>
      <c r="CV89" s="79"/>
      <c r="CW89" s="79"/>
      <c r="CX89" s="79"/>
      <c r="CY89" s="79"/>
      <c r="CZ89" s="79"/>
      <c r="DA89" s="79"/>
      <c r="DB89" s="79"/>
      <c r="DC89" s="79"/>
      <c r="DD89" s="79"/>
      <c r="DE89" s="79"/>
      <c r="DF89" s="79"/>
    </row>
    <row r="90" spans="2:110" s="74" customFormat="1">
      <c r="B90" s="432"/>
      <c r="C90" s="489"/>
      <c r="D90" s="492"/>
      <c r="E90" s="493"/>
      <c r="F90" s="494"/>
      <c r="G90" s="490">
        <f t="shared" si="1"/>
        <v>0</v>
      </c>
      <c r="H90" s="434"/>
      <c r="I90" s="78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79"/>
      <c r="BQ90" s="79"/>
      <c r="BR90" s="79"/>
      <c r="BS90" s="79"/>
      <c r="BT90" s="79"/>
      <c r="BU90" s="79"/>
      <c r="BV90" s="79"/>
      <c r="BW90" s="79"/>
      <c r="BX90" s="79"/>
      <c r="BY90" s="79"/>
      <c r="BZ90" s="79"/>
      <c r="CA90" s="79"/>
      <c r="CB90" s="79"/>
      <c r="CC90" s="79"/>
      <c r="CD90" s="79"/>
      <c r="CE90" s="79"/>
      <c r="CF90" s="79"/>
      <c r="CG90" s="79"/>
      <c r="CH90" s="79"/>
      <c r="CI90" s="79"/>
      <c r="CJ90" s="79"/>
      <c r="CK90" s="79"/>
      <c r="CL90" s="79"/>
      <c r="CM90" s="79"/>
      <c r="CN90" s="79"/>
      <c r="CO90" s="79"/>
      <c r="CP90" s="79"/>
      <c r="CQ90" s="79"/>
      <c r="CR90" s="79"/>
      <c r="CS90" s="79"/>
      <c r="CT90" s="79"/>
      <c r="CU90" s="79"/>
      <c r="CV90" s="79"/>
      <c r="CW90" s="79"/>
      <c r="CX90" s="79"/>
      <c r="CY90" s="79"/>
      <c r="CZ90" s="79"/>
      <c r="DA90" s="79"/>
      <c r="DB90" s="79"/>
      <c r="DC90" s="79"/>
      <c r="DD90" s="79"/>
      <c r="DE90" s="79"/>
      <c r="DF90" s="79"/>
    </row>
    <row r="91" spans="2:110" s="74" customFormat="1">
      <c r="B91" s="435">
        <v>6</v>
      </c>
      <c r="C91" s="488" t="s">
        <v>398</v>
      </c>
      <c r="D91" s="492"/>
      <c r="E91" s="493"/>
      <c r="F91" s="494"/>
      <c r="G91" s="490">
        <f t="shared" si="1"/>
        <v>0</v>
      </c>
      <c r="H91" s="434"/>
      <c r="I91" s="78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79"/>
      <c r="BQ91" s="79"/>
      <c r="BR91" s="79"/>
      <c r="BS91" s="79"/>
      <c r="BT91" s="79"/>
      <c r="BU91" s="79"/>
      <c r="BV91" s="79"/>
      <c r="BW91" s="79"/>
      <c r="BX91" s="79"/>
      <c r="BY91" s="79"/>
      <c r="BZ91" s="79"/>
      <c r="CA91" s="79"/>
      <c r="CB91" s="79"/>
      <c r="CC91" s="79"/>
      <c r="CD91" s="79"/>
      <c r="CE91" s="79"/>
      <c r="CF91" s="79"/>
      <c r="CG91" s="79"/>
      <c r="CH91" s="79"/>
      <c r="CI91" s="79"/>
      <c r="CJ91" s="79"/>
      <c r="CK91" s="79"/>
      <c r="CL91" s="79"/>
      <c r="CM91" s="79"/>
      <c r="CN91" s="79"/>
      <c r="CO91" s="79"/>
      <c r="CP91" s="79"/>
      <c r="CQ91" s="79"/>
      <c r="CR91" s="79"/>
      <c r="CS91" s="79"/>
      <c r="CT91" s="79"/>
      <c r="CU91" s="79"/>
      <c r="CV91" s="79"/>
      <c r="CW91" s="79"/>
      <c r="CX91" s="79"/>
      <c r="CY91" s="79"/>
      <c r="CZ91" s="79"/>
      <c r="DA91" s="79"/>
      <c r="DB91" s="79"/>
      <c r="DC91" s="79"/>
      <c r="DD91" s="79"/>
      <c r="DE91" s="79"/>
      <c r="DF91" s="79"/>
    </row>
    <row r="92" spans="2:110" s="74" customFormat="1" ht="75">
      <c r="B92" s="432">
        <f t="shared" ref="B92:B124" si="3">+B91+0.01</f>
        <v>6.01</v>
      </c>
      <c r="C92" s="489" t="s">
        <v>399</v>
      </c>
      <c r="D92" s="492">
        <v>1</v>
      </c>
      <c r="E92" s="493" t="s">
        <v>143</v>
      </c>
      <c r="F92" s="494"/>
      <c r="G92" s="490">
        <f t="shared" si="1"/>
        <v>0</v>
      </c>
      <c r="H92" s="434"/>
      <c r="I92" s="78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79"/>
      <c r="AL92" s="79"/>
      <c r="AM92" s="79"/>
      <c r="AN92" s="79"/>
      <c r="AO92" s="79"/>
      <c r="AP92" s="79"/>
      <c r="AQ92" s="79"/>
      <c r="AR92" s="79"/>
      <c r="AS92" s="79"/>
      <c r="AT92" s="79"/>
      <c r="AU92" s="79"/>
      <c r="AV92" s="79"/>
      <c r="AW92" s="79"/>
      <c r="AX92" s="79"/>
      <c r="AY92" s="79"/>
      <c r="AZ92" s="79"/>
      <c r="BA92" s="79"/>
      <c r="BB92" s="79"/>
      <c r="BC92" s="79"/>
      <c r="BD92" s="79"/>
      <c r="BE92" s="79"/>
      <c r="BF92" s="79"/>
      <c r="BG92" s="79"/>
      <c r="BH92" s="79"/>
      <c r="BI92" s="79"/>
      <c r="BJ92" s="79"/>
      <c r="BK92" s="79"/>
      <c r="BL92" s="79"/>
      <c r="BM92" s="79"/>
      <c r="BN92" s="79"/>
      <c r="BO92" s="79"/>
      <c r="BP92" s="79"/>
      <c r="BQ92" s="79"/>
      <c r="BR92" s="79"/>
      <c r="BS92" s="79"/>
      <c r="BT92" s="79"/>
      <c r="BU92" s="79"/>
      <c r="BV92" s="79"/>
      <c r="BW92" s="79"/>
      <c r="BX92" s="79"/>
      <c r="BY92" s="79"/>
      <c r="BZ92" s="79"/>
      <c r="CA92" s="79"/>
      <c r="CB92" s="79"/>
      <c r="CC92" s="79"/>
      <c r="CD92" s="79"/>
      <c r="CE92" s="79"/>
      <c r="CF92" s="79"/>
      <c r="CG92" s="79"/>
      <c r="CH92" s="79"/>
      <c r="CI92" s="79"/>
      <c r="CJ92" s="79"/>
      <c r="CK92" s="79"/>
      <c r="CL92" s="79"/>
      <c r="CM92" s="79"/>
      <c r="CN92" s="79"/>
      <c r="CO92" s="79"/>
      <c r="CP92" s="79"/>
      <c r="CQ92" s="79"/>
      <c r="CR92" s="79"/>
      <c r="CS92" s="79"/>
      <c r="CT92" s="79"/>
      <c r="CU92" s="79"/>
      <c r="CV92" s="79"/>
      <c r="CW92" s="79"/>
      <c r="CX92" s="79"/>
      <c r="CY92" s="79"/>
      <c r="CZ92" s="79"/>
      <c r="DA92" s="79"/>
      <c r="DB92" s="79"/>
      <c r="DC92" s="79"/>
      <c r="DD92" s="79"/>
      <c r="DE92" s="79"/>
      <c r="DF92" s="79"/>
    </row>
    <row r="93" spans="2:110" s="74" customFormat="1" ht="56.25">
      <c r="B93" s="432">
        <f t="shared" si="3"/>
        <v>6.02</v>
      </c>
      <c r="C93" s="489" t="s">
        <v>400</v>
      </c>
      <c r="D93" s="492">
        <v>1</v>
      </c>
      <c r="E93" s="493" t="s">
        <v>143</v>
      </c>
      <c r="F93" s="494"/>
      <c r="G93" s="490">
        <f t="shared" si="1"/>
        <v>0</v>
      </c>
      <c r="H93" s="434"/>
      <c r="I93" s="78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  <c r="BO93" s="79"/>
      <c r="BP93" s="79"/>
      <c r="BQ93" s="79"/>
      <c r="BR93" s="79"/>
      <c r="BS93" s="79"/>
      <c r="BT93" s="79"/>
      <c r="BU93" s="79"/>
      <c r="BV93" s="79"/>
      <c r="BW93" s="79"/>
      <c r="BX93" s="79"/>
      <c r="BY93" s="79"/>
      <c r="BZ93" s="79"/>
      <c r="CA93" s="79"/>
      <c r="CB93" s="79"/>
      <c r="CC93" s="79"/>
      <c r="CD93" s="79"/>
      <c r="CE93" s="79"/>
      <c r="CF93" s="79"/>
      <c r="CG93" s="79"/>
      <c r="CH93" s="79"/>
      <c r="CI93" s="79"/>
      <c r="CJ93" s="79"/>
      <c r="CK93" s="79"/>
      <c r="CL93" s="79"/>
      <c r="CM93" s="79"/>
      <c r="CN93" s="79"/>
      <c r="CO93" s="79"/>
      <c r="CP93" s="79"/>
      <c r="CQ93" s="79"/>
      <c r="CR93" s="79"/>
      <c r="CS93" s="79"/>
      <c r="CT93" s="79"/>
      <c r="CU93" s="79"/>
      <c r="CV93" s="79"/>
      <c r="CW93" s="79"/>
      <c r="CX93" s="79"/>
      <c r="CY93" s="79"/>
      <c r="CZ93" s="79"/>
      <c r="DA93" s="79"/>
      <c r="DB93" s="79"/>
      <c r="DC93" s="79"/>
      <c r="DD93" s="79"/>
      <c r="DE93" s="79"/>
      <c r="DF93" s="79"/>
    </row>
    <row r="94" spans="2:110" s="74" customFormat="1" ht="56.25">
      <c r="B94" s="432">
        <f t="shared" si="3"/>
        <v>6.0299999999999994</v>
      </c>
      <c r="C94" s="489" t="s">
        <v>401</v>
      </c>
      <c r="D94" s="492">
        <v>1</v>
      </c>
      <c r="E94" s="493" t="s">
        <v>143</v>
      </c>
      <c r="F94" s="494"/>
      <c r="G94" s="490">
        <f t="shared" si="1"/>
        <v>0</v>
      </c>
      <c r="H94" s="434"/>
      <c r="I94" s="78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79"/>
      <c r="AX94" s="79"/>
      <c r="AY94" s="79"/>
      <c r="AZ94" s="79"/>
      <c r="BA94" s="79"/>
      <c r="BB94" s="79"/>
      <c r="BC94" s="79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  <c r="BO94" s="79"/>
      <c r="BP94" s="79"/>
      <c r="BQ94" s="79"/>
      <c r="BR94" s="79"/>
      <c r="BS94" s="79"/>
      <c r="BT94" s="79"/>
      <c r="BU94" s="79"/>
      <c r="BV94" s="79"/>
      <c r="BW94" s="79"/>
      <c r="BX94" s="79"/>
      <c r="BY94" s="79"/>
      <c r="BZ94" s="79"/>
      <c r="CA94" s="79"/>
      <c r="CB94" s="79"/>
      <c r="CC94" s="79"/>
      <c r="CD94" s="79"/>
      <c r="CE94" s="79"/>
      <c r="CF94" s="79"/>
      <c r="CG94" s="79"/>
      <c r="CH94" s="79"/>
      <c r="CI94" s="79"/>
      <c r="CJ94" s="79"/>
      <c r="CK94" s="79"/>
      <c r="CL94" s="79"/>
      <c r="CM94" s="79"/>
      <c r="CN94" s="79"/>
      <c r="CO94" s="79"/>
      <c r="CP94" s="79"/>
      <c r="CQ94" s="79"/>
      <c r="CR94" s="79"/>
      <c r="CS94" s="79"/>
      <c r="CT94" s="79"/>
      <c r="CU94" s="79"/>
      <c r="CV94" s="79"/>
      <c r="CW94" s="79"/>
      <c r="CX94" s="79"/>
      <c r="CY94" s="79"/>
      <c r="CZ94" s="79"/>
      <c r="DA94" s="79"/>
      <c r="DB94" s="79"/>
      <c r="DC94" s="79"/>
      <c r="DD94" s="79"/>
      <c r="DE94" s="79"/>
      <c r="DF94" s="79"/>
    </row>
    <row r="95" spans="2:110" s="74" customFormat="1" ht="56.25">
      <c r="B95" s="432">
        <f t="shared" si="3"/>
        <v>6.0399999999999991</v>
      </c>
      <c r="C95" s="489" t="s">
        <v>402</v>
      </c>
      <c r="D95" s="492">
        <v>1</v>
      </c>
      <c r="E95" s="493" t="s">
        <v>143</v>
      </c>
      <c r="F95" s="494"/>
      <c r="G95" s="490">
        <f t="shared" si="1"/>
        <v>0</v>
      </c>
      <c r="H95" s="434"/>
      <c r="I95" s="78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</row>
    <row r="96" spans="2:110" s="74" customFormat="1" ht="56.25">
      <c r="B96" s="432">
        <f t="shared" si="3"/>
        <v>6.0499999999999989</v>
      </c>
      <c r="C96" s="489" t="s">
        <v>403</v>
      </c>
      <c r="D96" s="492">
        <v>1</v>
      </c>
      <c r="E96" s="493" t="s">
        <v>143</v>
      </c>
      <c r="F96" s="494"/>
      <c r="G96" s="490">
        <f t="shared" si="1"/>
        <v>0</v>
      </c>
      <c r="H96" s="434"/>
      <c r="I96" s="78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  <c r="AW96" s="79"/>
      <c r="AX96" s="79"/>
      <c r="AY96" s="79"/>
      <c r="AZ96" s="79"/>
      <c r="BA96" s="79"/>
      <c r="BB96" s="79"/>
      <c r="BC96" s="79"/>
      <c r="BD96" s="79"/>
      <c r="BE96" s="79"/>
      <c r="BF96" s="79"/>
      <c r="BG96" s="79"/>
      <c r="BH96" s="79"/>
      <c r="BI96" s="79"/>
      <c r="BJ96" s="79"/>
      <c r="BK96" s="79"/>
      <c r="BL96" s="79"/>
      <c r="BM96" s="79"/>
      <c r="BN96" s="79"/>
      <c r="BO96" s="79"/>
      <c r="BP96" s="79"/>
      <c r="BQ96" s="79"/>
      <c r="BR96" s="79"/>
      <c r="BS96" s="79"/>
      <c r="BT96" s="79"/>
      <c r="BU96" s="79"/>
      <c r="BV96" s="79"/>
      <c r="BW96" s="79"/>
      <c r="BX96" s="79"/>
      <c r="BY96" s="79"/>
      <c r="BZ96" s="79"/>
      <c r="CA96" s="79"/>
      <c r="CB96" s="79"/>
      <c r="CC96" s="79"/>
      <c r="CD96" s="79"/>
      <c r="CE96" s="79"/>
      <c r="CF96" s="79"/>
      <c r="CG96" s="79"/>
      <c r="CH96" s="79"/>
      <c r="CI96" s="79"/>
      <c r="CJ96" s="79"/>
      <c r="CK96" s="79"/>
      <c r="CL96" s="79"/>
      <c r="CM96" s="79"/>
      <c r="CN96" s="79"/>
      <c r="CO96" s="79"/>
      <c r="CP96" s="79"/>
      <c r="CQ96" s="79"/>
      <c r="CR96" s="79"/>
      <c r="CS96" s="79"/>
      <c r="CT96" s="79"/>
      <c r="CU96" s="79"/>
      <c r="CV96" s="79"/>
      <c r="CW96" s="79"/>
      <c r="CX96" s="79"/>
      <c r="CY96" s="79"/>
      <c r="CZ96" s="79"/>
      <c r="DA96" s="79"/>
      <c r="DB96" s="79"/>
      <c r="DC96" s="79"/>
      <c r="DD96" s="79"/>
      <c r="DE96" s="79"/>
      <c r="DF96" s="79"/>
    </row>
    <row r="97" spans="2:110" s="74" customFormat="1" ht="37.5">
      <c r="B97" s="432">
        <f t="shared" si="3"/>
        <v>6.0599999999999987</v>
      </c>
      <c r="C97" s="489" t="s">
        <v>404</v>
      </c>
      <c r="D97" s="492">
        <v>1</v>
      </c>
      <c r="E97" s="493" t="s">
        <v>143</v>
      </c>
      <c r="F97" s="494"/>
      <c r="G97" s="490">
        <f t="shared" si="1"/>
        <v>0</v>
      </c>
      <c r="H97" s="434"/>
      <c r="I97" s="78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79"/>
      <c r="AW97" s="79"/>
      <c r="AX97" s="79"/>
      <c r="AY97" s="79"/>
      <c r="AZ97" s="79"/>
      <c r="BA97" s="79"/>
      <c r="BB97" s="79"/>
      <c r="BC97" s="79"/>
      <c r="BD97" s="79"/>
      <c r="BE97" s="79"/>
      <c r="BF97" s="79"/>
      <c r="BG97" s="79"/>
      <c r="BH97" s="79"/>
      <c r="BI97" s="79"/>
      <c r="BJ97" s="79"/>
      <c r="BK97" s="79"/>
      <c r="BL97" s="79"/>
      <c r="BM97" s="79"/>
      <c r="BN97" s="79"/>
      <c r="BO97" s="79"/>
      <c r="BP97" s="79"/>
      <c r="BQ97" s="79"/>
      <c r="BR97" s="79"/>
      <c r="BS97" s="79"/>
      <c r="BT97" s="79"/>
      <c r="BU97" s="79"/>
      <c r="BV97" s="79"/>
      <c r="BW97" s="79"/>
      <c r="BX97" s="79"/>
      <c r="BY97" s="79"/>
      <c r="BZ97" s="79"/>
      <c r="CA97" s="79"/>
      <c r="CB97" s="79"/>
      <c r="CC97" s="79"/>
      <c r="CD97" s="79"/>
      <c r="CE97" s="79"/>
      <c r="CF97" s="79"/>
      <c r="CG97" s="79"/>
      <c r="CH97" s="79"/>
      <c r="CI97" s="79"/>
      <c r="CJ97" s="79"/>
      <c r="CK97" s="79"/>
      <c r="CL97" s="79"/>
      <c r="CM97" s="79"/>
      <c r="CN97" s="79"/>
      <c r="CO97" s="79"/>
      <c r="CP97" s="79"/>
      <c r="CQ97" s="79"/>
      <c r="CR97" s="79"/>
      <c r="CS97" s="79"/>
      <c r="CT97" s="79"/>
      <c r="CU97" s="79"/>
      <c r="CV97" s="79"/>
      <c r="CW97" s="79"/>
      <c r="CX97" s="79"/>
      <c r="CY97" s="79"/>
      <c r="CZ97" s="79"/>
      <c r="DA97" s="79"/>
      <c r="DB97" s="79"/>
      <c r="DC97" s="79"/>
      <c r="DD97" s="79"/>
      <c r="DE97" s="79"/>
      <c r="DF97" s="79"/>
    </row>
    <row r="98" spans="2:110" s="74" customFormat="1" ht="37.5">
      <c r="B98" s="432">
        <f t="shared" si="3"/>
        <v>6.0699999999999985</v>
      </c>
      <c r="C98" s="489" t="s">
        <v>405</v>
      </c>
      <c r="D98" s="492">
        <v>1</v>
      </c>
      <c r="E98" s="493" t="s">
        <v>143</v>
      </c>
      <c r="F98" s="494"/>
      <c r="G98" s="490">
        <f t="shared" si="1"/>
        <v>0</v>
      </c>
      <c r="H98" s="434"/>
      <c r="I98" s="78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79"/>
      <c r="BK98" s="79"/>
      <c r="BL98" s="79"/>
      <c r="BM98" s="79"/>
      <c r="BN98" s="79"/>
      <c r="BO98" s="79"/>
      <c r="BP98" s="79"/>
      <c r="BQ98" s="79"/>
      <c r="BR98" s="79"/>
      <c r="BS98" s="79"/>
      <c r="BT98" s="79"/>
      <c r="BU98" s="79"/>
      <c r="BV98" s="79"/>
      <c r="BW98" s="79"/>
      <c r="BX98" s="79"/>
      <c r="BY98" s="79"/>
      <c r="BZ98" s="79"/>
      <c r="CA98" s="79"/>
      <c r="CB98" s="79"/>
      <c r="CC98" s="79"/>
      <c r="CD98" s="79"/>
      <c r="CE98" s="79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  <c r="CZ98" s="79"/>
      <c r="DA98" s="79"/>
      <c r="DB98" s="79"/>
      <c r="DC98" s="79"/>
      <c r="DD98" s="79"/>
      <c r="DE98" s="79"/>
      <c r="DF98" s="79"/>
    </row>
    <row r="99" spans="2:110" s="74" customFormat="1" ht="37.5">
      <c r="B99" s="432">
        <f t="shared" si="3"/>
        <v>6.0799999999999983</v>
      </c>
      <c r="C99" s="489" t="s">
        <v>406</v>
      </c>
      <c r="D99" s="492">
        <v>1</v>
      </c>
      <c r="E99" s="493" t="s">
        <v>143</v>
      </c>
      <c r="F99" s="494"/>
      <c r="G99" s="490">
        <f t="shared" si="1"/>
        <v>0</v>
      </c>
      <c r="H99" s="434"/>
      <c r="I99" s="78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/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  <c r="DB99" s="79"/>
      <c r="DC99" s="79"/>
      <c r="DD99" s="79"/>
      <c r="DE99" s="79"/>
      <c r="DF99" s="79"/>
    </row>
    <row r="100" spans="2:110" s="74" customFormat="1" ht="37.5">
      <c r="B100" s="432">
        <f t="shared" si="3"/>
        <v>6.0899999999999981</v>
      </c>
      <c r="C100" s="489" t="s">
        <v>407</v>
      </c>
      <c r="D100" s="492">
        <v>1</v>
      </c>
      <c r="E100" s="493" t="s">
        <v>143</v>
      </c>
      <c r="F100" s="494"/>
      <c r="G100" s="490">
        <f t="shared" si="1"/>
        <v>0</v>
      </c>
      <c r="H100" s="434"/>
      <c r="I100" s="78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U100" s="79"/>
      <c r="AV100" s="79"/>
      <c r="AW100" s="79"/>
      <c r="AX100" s="79"/>
      <c r="AY100" s="79"/>
      <c r="AZ100" s="79"/>
      <c r="BA100" s="79"/>
      <c r="BB100" s="79"/>
      <c r="BC100" s="79"/>
      <c r="BD100" s="79"/>
      <c r="BE100" s="79"/>
      <c r="BF100" s="79"/>
      <c r="BG100" s="79"/>
      <c r="BH100" s="79"/>
      <c r="BI100" s="79"/>
      <c r="BJ100" s="79"/>
      <c r="BK100" s="79"/>
      <c r="BL100" s="79"/>
      <c r="BM100" s="79"/>
      <c r="BN100" s="79"/>
      <c r="BO100" s="79"/>
      <c r="BP100" s="79"/>
      <c r="BQ100" s="79"/>
      <c r="BR100" s="79"/>
      <c r="BS100" s="79"/>
      <c r="BT100" s="79"/>
      <c r="BU100" s="79"/>
      <c r="BV100" s="79"/>
      <c r="BW100" s="79"/>
      <c r="BX100" s="79"/>
      <c r="BY100" s="79"/>
      <c r="BZ100" s="79"/>
      <c r="CA100" s="79"/>
      <c r="CB100" s="79"/>
      <c r="CC100" s="79"/>
      <c r="CD100" s="79"/>
      <c r="CE100" s="79"/>
      <c r="CF100" s="79"/>
      <c r="CG100" s="79"/>
      <c r="CH100" s="79"/>
      <c r="CI100" s="79"/>
      <c r="CJ100" s="79"/>
      <c r="CK100" s="79"/>
      <c r="CL100" s="79"/>
      <c r="CM100" s="79"/>
      <c r="CN100" s="79"/>
      <c r="CO100" s="79"/>
      <c r="CP100" s="79"/>
      <c r="CQ100" s="79"/>
      <c r="CR100" s="79"/>
      <c r="CS100" s="79"/>
      <c r="CT100" s="79"/>
      <c r="CU100" s="79"/>
      <c r="CV100" s="79"/>
      <c r="CW100" s="79"/>
      <c r="CX100" s="79"/>
      <c r="CY100" s="79"/>
      <c r="CZ100" s="79"/>
      <c r="DA100" s="79"/>
      <c r="DB100" s="79"/>
      <c r="DC100" s="79"/>
      <c r="DD100" s="79"/>
      <c r="DE100" s="79"/>
      <c r="DF100" s="79"/>
    </row>
    <row r="101" spans="2:110" s="74" customFormat="1" ht="37.5">
      <c r="B101" s="432">
        <f t="shared" si="3"/>
        <v>6.0999999999999979</v>
      </c>
      <c r="C101" s="489" t="s">
        <v>408</v>
      </c>
      <c r="D101" s="492">
        <v>1</v>
      </c>
      <c r="E101" s="493" t="s">
        <v>143</v>
      </c>
      <c r="F101" s="494"/>
      <c r="G101" s="490">
        <f t="shared" si="1"/>
        <v>0</v>
      </c>
      <c r="H101" s="434"/>
      <c r="I101" s="78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79"/>
      <c r="AX101" s="79"/>
      <c r="AY101" s="79"/>
      <c r="AZ101" s="79"/>
      <c r="BA101" s="79"/>
      <c r="BB101" s="79"/>
      <c r="BC101" s="79"/>
      <c r="BD101" s="79"/>
      <c r="BE101" s="79"/>
      <c r="BF101" s="79"/>
      <c r="BG101" s="79"/>
      <c r="BH101" s="79"/>
      <c r="BI101" s="79"/>
      <c r="BJ101" s="79"/>
      <c r="BK101" s="79"/>
      <c r="BL101" s="79"/>
      <c r="BM101" s="79"/>
      <c r="BN101" s="79"/>
      <c r="BO101" s="79"/>
      <c r="BP101" s="79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79"/>
      <c r="CD101" s="79"/>
      <c r="CE101" s="79"/>
      <c r="CF101" s="79"/>
      <c r="CG101" s="79"/>
      <c r="CH101" s="79"/>
      <c r="CI101" s="79"/>
      <c r="CJ101" s="79"/>
      <c r="CK101" s="79"/>
      <c r="CL101" s="79"/>
      <c r="CM101" s="79"/>
      <c r="CN101" s="79"/>
      <c r="CO101" s="79"/>
      <c r="CP101" s="79"/>
      <c r="CQ101" s="79"/>
      <c r="CR101" s="79"/>
      <c r="CS101" s="79"/>
      <c r="CT101" s="79"/>
      <c r="CU101" s="79"/>
      <c r="CV101" s="79"/>
      <c r="CW101" s="79"/>
      <c r="CX101" s="79"/>
      <c r="CY101" s="79"/>
      <c r="CZ101" s="79"/>
      <c r="DA101" s="79"/>
      <c r="DB101" s="79"/>
      <c r="DC101" s="79"/>
      <c r="DD101" s="79"/>
      <c r="DE101" s="79"/>
      <c r="DF101" s="79"/>
    </row>
    <row r="102" spans="2:110" s="74" customFormat="1" ht="37.5">
      <c r="B102" s="432">
        <f t="shared" si="3"/>
        <v>6.1099999999999977</v>
      </c>
      <c r="C102" s="489" t="s">
        <v>409</v>
      </c>
      <c r="D102" s="492">
        <v>1</v>
      </c>
      <c r="E102" s="493" t="s">
        <v>143</v>
      </c>
      <c r="F102" s="494"/>
      <c r="G102" s="490">
        <f t="shared" si="1"/>
        <v>0</v>
      </c>
      <c r="H102" s="434"/>
      <c r="I102" s="78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  <c r="BA102" s="79"/>
      <c r="BB102" s="79"/>
      <c r="BC102" s="79"/>
      <c r="BD102" s="79"/>
      <c r="BE102" s="79"/>
      <c r="BF102" s="79"/>
      <c r="BG102" s="79"/>
      <c r="BH102" s="79"/>
      <c r="BI102" s="79"/>
      <c r="BJ102" s="79"/>
      <c r="BK102" s="79"/>
      <c r="BL102" s="79"/>
      <c r="BM102" s="79"/>
      <c r="BN102" s="79"/>
      <c r="BO102" s="79"/>
      <c r="BP102" s="79"/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79"/>
      <c r="CD102" s="79"/>
      <c r="CE102" s="79"/>
      <c r="CF102" s="79"/>
      <c r="CG102" s="79"/>
      <c r="CH102" s="79"/>
      <c r="CI102" s="79"/>
      <c r="CJ102" s="79"/>
      <c r="CK102" s="79"/>
      <c r="CL102" s="79"/>
      <c r="CM102" s="79"/>
      <c r="CN102" s="79"/>
      <c r="CO102" s="79"/>
      <c r="CP102" s="79"/>
      <c r="CQ102" s="79"/>
      <c r="CR102" s="79"/>
      <c r="CS102" s="79"/>
      <c r="CT102" s="79"/>
      <c r="CU102" s="79"/>
      <c r="CV102" s="79"/>
      <c r="CW102" s="79"/>
      <c r="CX102" s="79"/>
      <c r="CY102" s="79"/>
      <c r="CZ102" s="79"/>
      <c r="DA102" s="79"/>
      <c r="DB102" s="79"/>
      <c r="DC102" s="79"/>
      <c r="DD102" s="79"/>
      <c r="DE102" s="79"/>
      <c r="DF102" s="79"/>
    </row>
    <row r="103" spans="2:110" s="74" customFormat="1" ht="37.5">
      <c r="B103" s="432">
        <f t="shared" si="3"/>
        <v>6.1199999999999974</v>
      </c>
      <c r="C103" s="489" t="s">
        <v>410</v>
      </c>
      <c r="D103" s="492">
        <v>1</v>
      </c>
      <c r="E103" s="493" t="s">
        <v>143</v>
      </c>
      <c r="F103" s="494"/>
      <c r="G103" s="490">
        <f t="shared" si="1"/>
        <v>0</v>
      </c>
      <c r="H103" s="434"/>
      <c r="I103" s="78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</row>
    <row r="104" spans="2:110" s="74" customFormat="1" ht="37.5">
      <c r="B104" s="432">
        <f t="shared" si="3"/>
        <v>6.1299999999999972</v>
      </c>
      <c r="C104" s="489" t="s">
        <v>411</v>
      </c>
      <c r="D104" s="492">
        <v>1</v>
      </c>
      <c r="E104" s="493" t="s">
        <v>143</v>
      </c>
      <c r="F104" s="494"/>
      <c r="G104" s="490">
        <f t="shared" si="1"/>
        <v>0</v>
      </c>
      <c r="H104" s="434"/>
      <c r="I104" s="78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</row>
    <row r="105" spans="2:110" s="74" customFormat="1" ht="37.5">
      <c r="B105" s="432">
        <f t="shared" si="3"/>
        <v>6.139999999999997</v>
      </c>
      <c r="C105" s="489" t="s">
        <v>412</v>
      </c>
      <c r="D105" s="492">
        <v>1</v>
      </c>
      <c r="E105" s="493" t="s">
        <v>143</v>
      </c>
      <c r="F105" s="494"/>
      <c r="G105" s="490">
        <f t="shared" si="1"/>
        <v>0</v>
      </c>
      <c r="H105" s="434"/>
      <c r="I105" s="78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  <c r="AY105" s="79"/>
      <c r="AZ105" s="79"/>
      <c r="BA105" s="79"/>
      <c r="BB105" s="79"/>
      <c r="BC105" s="79"/>
      <c r="BD105" s="79"/>
      <c r="BE105" s="79"/>
      <c r="BF105" s="79"/>
      <c r="BG105" s="79"/>
      <c r="BH105" s="79"/>
      <c r="BI105" s="79"/>
      <c r="BJ105" s="79"/>
      <c r="BK105" s="79"/>
      <c r="BL105" s="79"/>
      <c r="BM105" s="79"/>
      <c r="BN105" s="79"/>
      <c r="BO105" s="79"/>
      <c r="BP105" s="79"/>
      <c r="BQ105" s="79"/>
      <c r="BR105" s="79"/>
      <c r="BS105" s="79"/>
      <c r="BT105" s="79"/>
      <c r="BU105" s="79"/>
      <c r="BV105" s="79"/>
      <c r="BW105" s="79"/>
      <c r="BX105" s="79"/>
      <c r="BY105" s="79"/>
      <c r="BZ105" s="79"/>
      <c r="CA105" s="79"/>
      <c r="CB105" s="79"/>
      <c r="CC105" s="79"/>
      <c r="CD105" s="79"/>
      <c r="CE105" s="79"/>
      <c r="CF105" s="79"/>
      <c r="CG105" s="79"/>
      <c r="CH105" s="79"/>
      <c r="CI105" s="79"/>
      <c r="CJ105" s="79"/>
      <c r="CK105" s="79"/>
      <c r="CL105" s="79"/>
      <c r="CM105" s="79"/>
      <c r="CN105" s="79"/>
      <c r="CO105" s="79"/>
      <c r="CP105" s="79"/>
      <c r="CQ105" s="79"/>
      <c r="CR105" s="79"/>
      <c r="CS105" s="79"/>
      <c r="CT105" s="79"/>
      <c r="CU105" s="79"/>
      <c r="CV105" s="79"/>
      <c r="CW105" s="79"/>
      <c r="CX105" s="79"/>
      <c r="CY105" s="79"/>
      <c r="CZ105" s="79"/>
      <c r="DA105" s="79"/>
      <c r="DB105" s="79"/>
      <c r="DC105" s="79"/>
      <c r="DD105" s="79"/>
      <c r="DE105" s="79"/>
      <c r="DF105" s="79"/>
    </row>
    <row r="106" spans="2:110" s="74" customFormat="1" ht="37.5">
      <c r="B106" s="432">
        <f t="shared" si="3"/>
        <v>6.1499999999999968</v>
      </c>
      <c r="C106" s="489" t="s">
        <v>413</v>
      </c>
      <c r="D106" s="492">
        <v>1</v>
      </c>
      <c r="E106" s="493" t="s">
        <v>143</v>
      </c>
      <c r="F106" s="494"/>
      <c r="G106" s="490">
        <f t="shared" si="1"/>
        <v>0</v>
      </c>
      <c r="H106" s="434"/>
      <c r="I106" s="78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  <c r="BG106" s="79"/>
      <c r="BH106" s="79"/>
      <c r="BI106" s="79"/>
      <c r="BJ106" s="79"/>
      <c r="BK106" s="79"/>
      <c r="BL106" s="79"/>
      <c r="BM106" s="79"/>
      <c r="BN106" s="79"/>
      <c r="BO106" s="79"/>
      <c r="BP106" s="79"/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79"/>
      <c r="CD106" s="79"/>
      <c r="CE106" s="79"/>
      <c r="CF106" s="79"/>
      <c r="CG106" s="79"/>
      <c r="CH106" s="79"/>
      <c r="CI106" s="79"/>
      <c r="CJ106" s="79"/>
      <c r="CK106" s="79"/>
      <c r="CL106" s="79"/>
      <c r="CM106" s="79"/>
      <c r="CN106" s="79"/>
      <c r="CO106" s="79"/>
      <c r="CP106" s="79"/>
      <c r="CQ106" s="79"/>
      <c r="CR106" s="79"/>
      <c r="CS106" s="79"/>
      <c r="CT106" s="79"/>
      <c r="CU106" s="79"/>
      <c r="CV106" s="79"/>
      <c r="CW106" s="79"/>
      <c r="CX106" s="79"/>
      <c r="CY106" s="79"/>
      <c r="CZ106" s="79"/>
      <c r="DA106" s="79"/>
      <c r="DB106" s="79"/>
      <c r="DC106" s="79"/>
      <c r="DD106" s="79"/>
      <c r="DE106" s="79"/>
      <c r="DF106" s="79"/>
    </row>
    <row r="107" spans="2:110" s="74" customFormat="1" ht="37.5">
      <c r="B107" s="432">
        <f t="shared" si="3"/>
        <v>6.1599999999999966</v>
      </c>
      <c r="C107" s="489" t="s">
        <v>414</v>
      </c>
      <c r="D107" s="492">
        <v>1</v>
      </c>
      <c r="E107" s="493" t="s">
        <v>143</v>
      </c>
      <c r="F107" s="494"/>
      <c r="G107" s="490">
        <f t="shared" si="1"/>
        <v>0</v>
      </c>
      <c r="H107" s="434"/>
      <c r="I107" s="78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</row>
    <row r="108" spans="2:110" s="74" customFormat="1" ht="37.5">
      <c r="B108" s="432">
        <f t="shared" si="3"/>
        <v>6.1699999999999964</v>
      </c>
      <c r="C108" s="489" t="s">
        <v>415</v>
      </c>
      <c r="D108" s="492">
        <v>1</v>
      </c>
      <c r="E108" s="493" t="s">
        <v>143</v>
      </c>
      <c r="F108" s="494"/>
      <c r="G108" s="490">
        <f t="shared" si="1"/>
        <v>0</v>
      </c>
      <c r="H108" s="434"/>
      <c r="I108" s="78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</row>
    <row r="109" spans="2:110" s="74" customFormat="1" ht="37.5">
      <c r="B109" s="432">
        <f t="shared" si="3"/>
        <v>6.1799999999999962</v>
      </c>
      <c r="C109" s="489" t="s">
        <v>416</v>
      </c>
      <c r="D109" s="492">
        <v>1</v>
      </c>
      <c r="E109" s="493" t="s">
        <v>143</v>
      </c>
      <c r="F109" s="494"/>
      <c r="G109" s="490">
        <f t="shared" si="1"/>
        <v>0</v>
      </c>
      <c r="H109" s="434"/>
      <c r="I109" s="78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  <c r="BE109" s="79"/>
      <c r="BF109" s="79"/>
      <c r="BG109" s="79"/>
      <c r="BH109" s="79"/>
      <c r="BI109" s="79"/>
      <c r="BJ109" s="79"/>
      <c r="BK109" s="79"/>
      <c r="BL109" s="79"/>
      <c r="BM109" s="79"/>
      <c r="BN109" s="79"/>
      <c r="BO109" s="79"/>
      <c r="BP109" s="79"/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79"/>
      <c r="CD109" s="79"/>
      <c r="CE109" s="79"/>
      <c r="CF109" s="79"/>
      <c r="CG109" s="79"/>
      <c r="CH109" s="79"/>
      <c r="CI109" s="79"/>
      <c r="CJ109" s="79"/>
      <c r="CK109" s="79"/>
      <c r="CL109" s="79"/>
      <c r="CM109" s="79"/>
      <c r="CN109" s="79"/>
      <c r="CO109" s="79"/>
      <c r="CP109" s="79"/>
      <c r="CQ109" s="79"/>
      <c r="CR109" s="79"/>
      <c r="CS109" s="79"/>
      <c r="CT109" s="79"/>
      <c r="CU109" s="79"/>
      <c r="CV109" s="79"/>
      <c r="CW109" s="79"/>
      <c r="CX109" s="79"/>
      <c r="CY109" s="79"/>
      <c r="CZ109" s="79"/>
      <c r="DA109" s="79"/>
      <c r="DB109" s="79"/>
      <c r="DC109" s="79"/>
      <c r="DD109" s="79"/>
      <c r="DE109" s="79"/>
      <c r="DF109" s="79"/>
    </row>
    <row r="110" spans="2:110" s="74" customFormat="1" ht="37.5">
      <c r="B110" s="432">
        <f t="shared" si="3"/>
        <v>6.1899999999999959</v>
      </c>
      <c r="C110" s="489" t="s">
        <v>417</v>
      </c>
      <c r="D110" s="492">
        <v>1</v>
      </c>
      <c r="E110" s="493" t="s">
        <v>143</v>
      </c>
      <c r="F110" s="494"/>
      <c r="G110" s="490">
        <f t="shared" si="1"/>
        <v>0</v>
      </c>
      <c r="H110" s="434"/>
      <c r="I110" s="78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  <c r="AY110" s="79"/>
      <c r="AZ110" s="79"/>
      <c r="BA110" s="79"/>
      <c r="BB110" s="79"/>
      <c r="BC110" s="79"/>
      <c r="BD110" s="79"/>
      <c r="BE110" s="79"/>
      <c r="BF110" s="79"/>
      <c r="BG110" s="79"/>
      <c r="BH110" s="79"/>
      <c r="BI110" s="79"/>
      <c r="BJ110" s="79"/>
      <c r="BK110" s="79"/>
      <c r="BL110" s="79"/>
      <c r="BM110" s="79"/>
      <c r="BN110" s="79"/>
      <c r="BO110" s="79"/>
      <c r="BP110" s="79"/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79"/>
      <c r="CD110" s="79"/>
      <c r="CE110" s="79"/>
      <c r="CF110" s="79"/>
      <c r="CG110" s="79"/>
      <c r="CH110" s="79"/>
      <c r="CI110" s="79"/>
      <c r="CJ110" s="79"/>
      <c r="CK110" s="79"/>
      <c r="CL110" s="79"/>
      <c r="CM110" s="79"/>
      <c r="CN110" s="79"/>
      <c r="CO110" s="79"/>
      <c r="CP110" s="79"/>
      <c r="CQ110" s="79"/>
      <c r="CR110" s="79"/>
      <c r="CS110" s="79"/>
      <c r="CT110" s="79"/>
      <c r="CU110" s="79"/>
      <c r="CV110" s="79"/>
      <c r="CW110" s="79"/>
      <c r="CX110" s="79"/>
      <c r="CY110" s="79"/>
      <c r="CZ110" s="79"/>
      <c r="DA110" s="79"/>
      <c r="DB110" s="79"/>
      <c r="DC110" s="79"/>
      <c r="DD110" s="79"/>
      <c r="DE110" s="79"/>
      <c r="DF110" s="79"/>
    </row>
    <row r="111" spans="2:110" s="74" customFormat="1" ht="37.5">
      <c r="B111" s="432">
        <f t="shared" si="3"/>
        <v>6.1999999999999957</v>
      </c>
      <c r="C111" s="489" t="s">
        <v>418</v>
      </c>
      <c r="D111" s="492">
        <v>1</v>
      </c>
      <c r="E111" s="493" t="s">
        <v>143</v>
      </c>
      <c r="F111" s="494"/>
      <c r="G111" s="490">
        <f t="shared" si="1"/>
        <v>0</v>
      </c>
      <c r="H111" s="434"/>
      <c r="I111" s="78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79"/>
      <c r="BK111" s="79"/>
      <c r="BL111" s="79"/>
      <c r="BM111" s="79"/>
      <c r="BN111" s="79"/>
      <c r="BO111" s="79"/>
      <c r="BP111" s="79"/>
      <c r="BQ111" s="79"/>
      <c r="BR111" s="79"/>
      <c r="BS111" s="79"/>
      <c r="BT111" s="79"/>
      <c r="BU111" s="79"/>
      <c r="BV111" s="79"/>
      <c r="BW111" s="79"/>
      <c r="BX111" s="79"/>
      <c r="BY111" s="79"/>
      <c r="BZ111" s="79"/>
      <c r="CA111" s="79"/>
      <c r="CB111" s="79"/>
      <c r="CC111" s="79"/>
      <c r="CD111" s="79"/>
      <c r="CE111" s="79"/>
      <c r="CF111" s="79"/>
      <c r="CG111" s="79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  <c r="DB111" s="79"/>
      <c r="DC111" s="79"/>
      <c r="DD111" s="79"/>
      <c r="DE111" s="79"/>
      <c r="DF111" s="79"/>
    </row>
    <row r="112" spans="2:110" s="74" customFormat="1" ht="37.5">
      <c r="B112" s="432">
        <f t="shared" si="3"/>
        <v>6.2099999999999955</v>
      </c>
      <c r="C112" s="489" t="s">
        <v>419</v>
      </c>
      <c r="D112" s="492">
        <v>1</v>
      </c>
      <c r="E112" s="493" t="s">
        <v>143</v>
      </c>
      <c r="F112" s="494"/>
      <c r="G112" s="490">
        <f t="shared" si="1"/>
        <v>0</v>
      </c>
      <c r="H112" s="434"/>
      <c r="I112" s="78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  <c r="AY112" s="79"/>
      <c r="AZ112" s="79"/>
      <c r="BA112" s="79"/>
      <c r="BB112" s="79"/>
      <c r="BC112" s="79"/>
      <c r="BD112" s="79"/>
      <c r="BE112" s="79"/>
      <c r="BF112" s="79"/>
      <c r="BG112" s="79"/>
      <c r="BH112" s="79"/>
      <c r="BI112" s="79"/>
      <c r="BJ112" s="79"/>
      <c r="BK112" s="79"/>
      <c r="BL112" s="79"/>
      <c r="BM112" s="79"/>
      <c r="BN112" s="79"/>
      <c r="BO112" s="79"/>
      <c r="BP112" s="79"/>
      <c r="BQ112" s="79"/>
      <c r="BR112" s="79"/>
      <c r="BS112" s="79"/>
      <c r="BT112" s="79"/>
      <c r="BU112" s="79"/>
      <c r="BV112" s="79"/>
      <c r="BW112" s="79"/>
      <c r="BX112" s="79"/>
      <c r="BY112" s="79"/>
      <c r="BZ112" s="79"/>
      <c r="CA112" s="79"/>
      <c r="CB112" s="79"/>
      <c r="CC112" s="79"/>
      <c r="CD112" s="79"/>
      <c r="CE112" s="79"/>
      <c r="CF112" s="79"/>
      <c r="CG112" s="79"/>
      <c r="CH112" s="79"/>
      <c r="CI112" s="79"/>
      <c r="CJ112" s="79"/>
      <c r="CK112" s="79"/>
      <c r="CL112" s="79"/>
      <c r="CM112" s="79"/>
      <c r="CN112" s="79"/>
      <c r="CO112" s="79"/>
      <c r="CP112" s="79"/>
      <c r="CQ112" s="79"/>
      <c r="CR112" s="79"/>
      <c r="CS112" s="79"/>
      <c r="CT112" s="79"/>
      <c r="CU112" s="79"/>
      <c r="CV112" s="79"/>
      <c r="CW112" s="79"/>
      <c r="CX112" s="79"/>
      <c r="CY112" s="79"/>
      <c r="CZ112" s="79"/>
      <c r="DA112" s="79"/>
      <c r="DB112" s="79"/>
      <c r="DC112" s="79"/>
      <c r="DD112" s="79"/>
      <c r="DE112" s="79"/>
      <c r="DF112" s="79"/>
    </row>
    <row r="113" spans="2:110" s="74" customFormat="1" ht="37.5">
      <c r="B113" s="432">
        <f t="shared" si="3"/>
        <v>6.2199999999999953</v>
      </c>
      <c r="C113" s="489" t="s">
        <v>420</v>
      </c>
      <c r="D113" s="492">
        <v>1</v>
      </c>
      <c r="E113" s="493" t="s">
        <v>143</v>
      </c>
      <c r="F113" s="494"/>
      <c r="G113" s="490">
        <f t="shared" si="1"/>
        <v>0</v>
      </c>
      <c r="H113" s="434"/>
      <c r="I113" s="78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79"/>
      <c r="BB113" s="79"/>
      <c r="BC113" s="79"/>
      <c r="BD113" s="79"/>
      <c r="BE113" s="79"/>
      <c r="BF113" s="79"/>
      <c r="BG113" s="79"/>
      <c r="BH113" s="79"/>
      <c r="BI113" s="79"/>
      <c r="BJ113" s="79"/>
      <c r="BK113" s="79"/>
      <c r="BL113" s="79"/>
      <c r="BM113" s="79"/>
      <c r="BN113" s="79"/>
      <c r="BO113" s="79"/>
      <c r="BP113" s="79"/>
      <c r="BQ113" s="79"/>
      <c r="BR113" s="79"/>
      <c r="BS113" s="79"/>
      <c r="BT113" s="79"/>
      <c r="BU113" s="79"/>
      <c r="BV113" s="79"/>
      <c r="BW113" s="79"/>
      <c r="BX113" s="79"/>
      <c r="BY113" s="79"/>
      <c r="BZ113" s="79"/>
      <c r="CA113" s="79"/>
      <c r="CB113" s="79"/>
      <c r="CC113" s="79"/>
      <c r="CD113" s="79"/>
      <c r="CE113" s="79"/>
      <c r="CF113" s="79"/>
      <c r="CG113" s="79"/>
      <c r="CH113" s="79"/>
      <c r="CI113" s="79"/>
      <c r="CJ113" s="79"/>
      <c r="CK113" s="79"/>
      <c r="CL113" s="79"/>
      <c r="CM113" s="79"/>
      <c r="CN113" s="79"/>
      <c r="CO113" s="79"/>
      <c r="CP113" s="79"/>
      <c r="CQ113" s="79"/>
      <c r="CR113" s="79"/>
      <c r="CS113" s="79"/>
      <c r="CT113" s="79"/>
      <c r="CU113" s="79"/>
      <c r="CV113" s="79"/>
      <c r="CW113" s="79"/>
      <c r="CX113" s="79"/>
      <c r="CY113" s="79"/>
      <c r="CZ113" s="79"/>
      <c r="DA113" s="79"/>
      <c r="DB113" s="79"/>
      <c r="DC113" s="79"/>
      <c r="DD113" s="79"/>
      <c r="DE113" s="79"/>
      <c r="DF113" s="79"/>
    </row>
    <row r="114" spans="2:110" s="74" customFormat="1" ht="37.5">
      <c r="B114" s="432">
        <f t="shared" si="3"/>
        <v>6.2299999999999951</v>
      </c>
      <c r="C114" s="489" t="s">
        <v>421</v>
      </c>
      <c r="D114" s="492">
        <v>1</v>
      </c>
      <c r="E114" s="493" t="s">
        <v>143</v>
      </c>
      <c r="F114" s="494"/>
      <c r="G114" s="490">
        <f t="shared" si="1"/>
        <v>0</v>
      </c>
      <c r="H114" s="434"/>
      <c r="I114" s="78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  <c r="AY114" s="79"/>
      <c r="AZ114" s="79"/>
      <c r="BA114" s="79"/>
      <c r="BB114" s="79"/>
      <c r="BC114" s="79"/>
      <c r="BD114" s="79"/>
      <c r="BE114" s="79"/>
      <c r="BF114" s="79"/>
      <c r="BG114" s="79"/>
      <c r="BH114" s="79"/>
      <c r="BI114" s="79"/>
      <c r="BJ114" s="79"/>
      <c r="BK114" s="79"/>
      <c r="BL114" s="79"/>
      <c r="BM114" s="79"/>
      <c r="BN114" s="79"/>
      <c r="BO114" s="79"/>
      <c r="BP114" s="79"/>
      <c r="BQ114" s="79"/>
      <c r="BR114" s="79"/>
      <c r="BS114" s="79"/>
      <c r="BT114" s="79"/>
      <c r="BU114" s="79"/>
      <c r="BV114" s="79"/>
      <c r="BW114" s="79"/>
      <c r="BX114" s="79"/>
      <c r="BY114" s="79"/>
      <c r="BZ114" s="79"/>
      <c r="CA114" s="79"/>
      <c r="CB114" s="79"/>
      <c r="CC114" s="79"/>
      <c r="CD114" s="79"/>
      <c r="CE114" s="79"/>
      <c r="CF114" s="79"/>
      <c r="CG114" s="79"/>
      <c r="CH114" s="79"/>
      <c r="CI114" s="79"/>
      <c r="CJ114" s="79"/>
      <c r="CK114" s="79"/>
      <c r="CL114" s="79"/>
      <c r="CM114" s="79"/>
      <c r="CN114" s="79"/>
      <c r="CO114" s="79"/>
      <c r="CP114" s="79"/>
      <c r="CQ114" s="79"/>
      <c r="CR114" s="79"/>
      <c r="CS114" s="79"/>
      <c r="CT114" s="79"/>
      <c r="CU114" s="79"/>
      <c r="CV114" s="79"/>
      <c r="CW114" s="79"/>
      <c r="CX114" s="79"/>
      <c r="CY114" s="79"/>
      <c r="CZ114" s="79"/>
      <c r="DA114" s="79"/>
      <c r="DB114" s="79"/>
      <c r="DC114" s="79"/>
      <c r="DD114" s="79"/>
      <c r="DE114" s="79"/>
      <c r="DF114" s="79"/>
    </row>
    <row r="115" spans="2:110" s="74" customFormat="1" ht="37.5">
      <c r="B115" s="432">
        <f t="shared" si="3"/>
        <v>6.2399999999999949</v>
      </c>
      <c r="C115" s="489" t="s">
        <v>422</v>
      </c>
      <c r="D115" s="492">
        <v>1</v>
      </c>
      <c r="E115" s="493" t="s">
        <v>143</v>
      </c>
      <c r="F115" s="494"/>
      <c r="G115" s="490">
        <f t="shared" si="1"/>
        <v>0</v>
      </c>
      <c r="H115" s="434"/>
      <c r="I115" s="78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  <c r="AY115" s="79"/>
      <c r="AZ115" s="79"/>
      <c r="BA115" s="79"/>
      <c r="BB115" s="79"/>
      <c r="BC115" s="79"/>
      <c r="BD115" s="79"/>
      <c r="BE115" s="79"/>
      <c r="BF115" s="79"/>
      <c r="BG115" s="79"/>
      <c r="BH115" s="79"/>
      <c r="BI115" s="79"/>
      <c r="BJ115" s="79"/>
      <c r="BK115" s="79"/>
      <c r="BL115" s="79"/>
      <c r="BM115" s="79"/>
      <c r="BN115" s="79"/>
      <c r="BO115" s="79"/>
      <c r="BP115" s="79"/>
      <c r="BQ115" s="79"/>
      <c r="BR115" s="79"/>
      <c r="BS115" s="79"/>
      <c r="BT115" s="79"/>
      <c r="BU115" s="79"/>
      <c r="BV115" s="79"/>
      <c r="BW115" s="79"/>
      <c r="BX115" s="79"/>
      <c r="BY115" s="79"/>
      <c r="BZ115" s="79"/>
      <c r="CA115" s="79"/>
      <c r="CB115" s="79"/>
      <c r="CC115" s="79"/>
      <c r="CD115" s="79"/>
      <c r="CE115" s="79"/>
      <c r="CF115" s="79"/>
      <c r="CG115" s="79"/>
      <c r="CH115" s="79"/>
      <c r="CI115" s="79"/>
      <c r="CJ115" s="79"/>
      <c r="CK115" s="79"/>
      <c r="CL115" s="79"/>
      <c r="CM115" s="79"/>
      <c r="CN115" s="79"/>
      <c r="CO115" s="79"/>
      <c r="CP115" s="79"/>
      <c r="CQ115" s="79"/>
      <c r="CR115" s="79"/>
      <c r="CS115" s="79"/>
      <c r="CT115" s="79"/>
      <c r="CU115" s="79"/>
      <c r="CV115" s="79"/>
      <c r="CW115" s="79"/>
      <c r="CX115" s="79"/>
      <c r="CY115" s="79"/>
      <c r="CZ115" s="79"/>
      <c r="DA115" s="79"/>
      <c r="DB115" s="79"/>
      <c r="DC115" s="79"/>
      <c r="DD115" s="79"/>
      <c r="DE115" s="79"/>
      <c r="DF115" s="79"/>
    </row>
    <row r="116" spans="2:110" s="74" customFormat="1" ht="37.5">
      <c r="B116" s="432">
        <f t="shared" si="3"/>
        <v>6.2499999999999947</v>
      </c>
      <c r="C116" s="489" t="s">
        <v>423</v>
      </c>
      <c r="D116" s="492">
        <v>1</v>
      </c>
      <c r="E116" s="493" t="s">
        <v>143</v>
      </c>
      <c r="F116" s="494"/>
      <c r="G116" s="490">
        <f t="shared" si="1"/>
        <v>0</v>
      </c>
      <c r="H116" s="434"/>
      <c r="I116" s="78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  <c r="BI116" s="79"/>
      <c r="BJ116" s="79"/>
      <c r="BK116" s="79"/>
      <c r="BL116" s="79"/>
      <c r="BM116" s="79"/>
      <c r="BN116" s="79"/>
      <c r="BO116" s="79"/>
      <c r="BP116" s="79"/>
      <c r="BQ116" s="79"/>
      <c r="BR116" s="79"/>
      <c r="BS116" s="79"/>
      <c r="BT116" s="79"/>
      <c r="BU116" s="79"/>
      <c r="BV116" s="79"/>
      <c r="BW116" s="79"/>
      <c r="BX116" s="79"/>
      <c r="BY116" s="79"/>
      <c r="BZ116" s="79"/>
      <c r="CA116" s="79"/>
      <c r="CB116" s="79"/>
      <c r="CC116" s="79"/>
      <c r="CD116" s="79"/>
      <c r="CE116" s="79"/>
      <c r="CF116" s="79"/>
      <c r="CG116" s="79"/>
      <c r="CH116" s="79"/>
      <c r="CI116" s="79"/>
      <c r="CJ116" s="79"/>
      <c r="CK116" s="79"/>
      <c r="CL116" s="79"/>
      <c r="CM116" s="79"/>
      <c r="CN116" s="79"/>
      <c r="CO116" s="79"/>
      <c r="CP116" s="79"/>
      <c r="CQ116" s="79"/>
      <c r="CR116" s="79"/>
      <c r="CS116" s="79"/>
      <c r="CT116" s="79"/>
      <c r="CU116" s="79"/>
      <c r="CV116" s="79"/>
      <c r="CW116" s="79"/>
      <c r="CX116" s="79"/>
      <c r="CY116" s="79"/>
      <c r="CZ116" s="79"/>
      <c r="DA116" s="79"/>
      <c r="DB116" s="79"/>
      <c r="DC116" s="79"/>
      <c r="DD116" s="79"/>
      <c r="DE116" s="79"/>
      <c r="DF116" s="79"/>
    </row>
    <row r="117" spans="2:110" s="74" customFormat="1" ht="37.5">
      <c r="B117" s="432">
        <f t="shared" si="3"/>
        <v>6.2599999999999945</v>
      </c>
      <c r="C117" s="489" t="s">
        <v>424</v>
      </c>
      <c r="D117" s="492">
        <v>1</v>
      </c>
      <c r="E117" s="493" t="s">
        <v>143</v>
      </c>
      <c r="F117" s="494"/>
      <c r="G117" s="490">
        <f t="shared" si="1"/>
        <v>0</v>
      </c>
      <c r="H117" s="434"/>
      <c r="I117" s="78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9"/>
      <c r="AV117" s="79"/>
      <c r="AW117" s="79"/>
      <c r="AX117" s="79"/>
      <c r="AY117" s="79"/>
      <c r="AZ117" s="79"/>
      <c r="BA117" s="79"/>
      <c r="BB117" s="79"/>
      <c r="BC117" s="79"/>
      <c r="BD117" s="79"/>
      <c r="BE117" s="79"/>
      <c r="BF117" s="79"/>
      <c r="BG117" s="79"/>
      <c r="BH117" s="79"/>
      <c r="BI117" s="79"/>
      <c r="BJ117" s="79"/>
      <c r="BK117" s="79"/>
      <c r="BL117" s="79"/>
      <c r="BM117" s="79"/>
      <c r="BN117" s="79"/>
      <c r="BO117" s="79"/>
      <c r="BP117" s="79"/>
      <c r="BQ117" s="79"/>
      <c r="BR117" s="79"/>
      <c r="BS117" s="79"/>
      <c r="BT117" s="79"/>
      <c r="BU117" s="79"/>
      <c r="BV117" s="79"/>
      <c r="BW117" s="79"/>
      <c r="BX117" s="79"/>
      <c r="BY117" s="79"/>
      <c r="BZ117" s="79"/>
      <c r="CA117" s="79"/>
      <c r="CB117" s="79"/>
      <c r="CC117" s="79"/>
      <c r="CD117" s="79"/>
      <c r="CE117" s="79"/>
      <c r="CF117" s="79"/>
      <c r="CG117" s="79"/>
      <c r="CH117" s="79"/>
      <c r="CI117" s="79"/>
      <c r="CJ117" s="79"/>
      <c r="CK117" s="79"/>
      <c r="CL117" s="79"/>
      <c r="CM117" s="79"/>
      <c r="CN117" s="79"/>
      <c r="CO117" s="79"/>
      <c r="CP117" s="79"/>
      <c r="CQ117" s="79"/>
      <c r="CR117" s="79"/>
      <c r="CS117" s="79"/>
      <c r="CT117" s="79"/>
      <c r="CU117" s="79"/>
      <c r="CV117" s="79"/>
      <c r="CW117" s="79"/>
      <c r="CX117" s="79"/>
      <c r="CY117" s="79"/>
      <c r="CZ117" s="79"/>
      <c r="DA117" s="79"/>
      <c r="DB117" s="79"/>
      <c r="DC117" s="79"/>
      <c r="DD117" s="79"/>
      <c r="DE117" s="79"/>
      <c r="DF117" s="79"/>
    </row>
    <row r="118" spans="2:110" s="74" customFormat="1" ht="37.5">
      <c r="B118" s="432">
        <f t="shared" si="3"/>
        <v>6.2699999999999942</v>
      </c>
      <c r="C118" s="489" t="s">
        <v>425</v>
      </c>
      <c r="D118" s="492">
        <v>1</v>
      </c>
      <c r="E118" s="493" t="s">
        <v>143</v>
      </c>
      <c r="F118" s="494"/>
      <c r="G118" s="490">
        <f t="shared" si="1"/>
        <v>0</v>
      </c>
      <c r="H118" s="434"/>
      <c r="I118" s="78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79"/>
      <c r="AP118" s="79"/>
      <c r="AQ118" s="79"/>
      <c r="AR118" s="79"/>
      <c r="AS118" s="79"/>
      <c r="AT118" s="79"/>
      <c r="AU118" s="79"/>
      <c r="AV118" s="79"/>
      <c r="AW118" s="79"/>
      <c r="AX118" s="79"/>
      <c r="AY118" s="79"/>
      <c r="AZ118" s="79"/>
      <c r="BA118" s="79"/>
      <c r="BB118" s="79"/>
      <c r="BC118" s="79"/>
      <c r="BD118" s="79"/>
      <c r="BE118" s="79"/>
      <c r="BF118" s="79"/>
      <c r="BG118" s="79"/>
      <c r="BH118" s="79"/>
      <c r="BI118" s="79"/>
      <c r="BJ118" s="79"/>
      <c r="BK118" s="79"/>
      <c r="BL118" s="79"/>
      <c r="BM118" s="79"/>
      <c r="BN118" s="79"/>
      <c r="BO118" s="79"/>
      <c r="BP118" s="79"/>
      <c r="BQ118" s="79"/>
      <c r="BR118" s="79"/>
      <c r="BS118" s="79"/>
      <c r="BT118" s="79"/>
      <c r="BU118" s="79"/>
      <c r="BV118" s="79"/>
      <c r="BW118" s="79"/>
      <c r="BX118" s="79"/>
      <c r="BY118" s="79"/>
      <c r="BZ118" s="79"/>
      <c r="CA118" s="79"/>
      <c r="CB118" s="79"/>
      <c r="CC118" s="79"/>
      <c r="CD118" s="79"/>
      <c r="CE118" s="79"/>
      <c r="CF118" s="79"/>
      <c r="CG118" s="79"/>
      <c r="CH118" s="79"/>
      <c r="CI118" s="79"/>
      <c r="CJ118" s="79"/>
      <c r="CK118" s="79"/>
      <c r="CL118" s="79"/>
      <c r="CM118" s="79"/>
      <c r="CN118" s="79"/>
      <c r="CO118" s="79"/>
      <c r="CP118" s="79"/>
      <c r="CQ118" s="79"/>
      <c r="CR118" s="79"/>
      <c r="CS118" s="79"/>
      <c r="CT118" s="79"/>
      <c r="CU118" s="79"/>
      <c r="CV118" s="79"/>
      <c r="CW118" s="79"/>
      <c r="CX118" s="79"/>
      <c r="CY118" s="79"/>
      <c r="CZ118" s="79"/>
      <c r="DA118" s="79"/>
      <c r="DB118" s="79"/>
      <c r="DC118" s="79"/>
      <c r="DD118" s="79"/>
      <c r="DE118" s="79"/>
      <c r="DF118" s="79"/>
    </row>
    <row r="119" spans="2:110" s="74" customFormat="1" ht="56.25">
      <c r="B119" s="432">
        <f t="shared" si="3"/>
        <v>6.279999999999994</v>
      </c>
      <c r="C119" s="489" t="s">
        <v>426</v>
      </c>
      <c r="D119" s="492">
        <v>1</v>
      </c>
      <c r="E119" s="493" t="s">
        <v>143</v>
      </c>
      <c r="F119" s="494"/>
      <c r="G119" s="490">
        <f t="shared" si="1"/>
        <v>0</v>
      </c>
      <c r="H119" s="434"/>
      <c r="I119" s="78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79"/>
      <c r="AL119" s="79"/>
      <c r="AM119" s="79"/>
      <c r="AN119" s="79"/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79"/>
      <c r="BA119" s="79"/>
      <c r="BB119" s="79"/>
      <c r="BC119" s="79"/>
      <c r="BD119" s="79"/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  <c r="BO119" s="79"/>
      <c r="BP119" s="79"/>
      <c r="BQ119" s="79"/>
      <c r="BR119" s="79"/>
      <c r="BS119" s="79"/>
      <c r="BT119" s="79"/>
      <c r="BU119" s="79"/>
      <c r="BV119" s="79"/>
      <c r="BW119" s="79"/>
      <c r="BX119" s="79"/>
      <c r="BY119" s="79"/>
      <c r="BZ119" s="79"/>
      <c r="CA119" s="79"/>
      <c r="CB119" s="79"/>
      <c r="CC119" s="79"/>
      <c r="CD119" s="79"/>
      <c r="CE119" s="79"/>
      <c r="CF119" s="79"/>
      <c r="CG119" s="79"/>
      <c r="CH119" s="79"/>
      <c r="CI119" s="79"/>
      <c r="CJ119" s="79"/>
      <c r="CK119" s="79"/>
      <c r="CL119" s="79"/>
      <c r="CM119" s="79"/>
      <c r="CN119" s="79"/>
      <c r="CO119" s="79"/>
      <c r="CP119" s="79"/>
      <c r="CQ119" s="79"/>
      <c r="CR119" s="79"/>
      <c r="CS119" s="79"/>
      <c r="CT119" s="79"/>
      <c r="CU119" s="79"/>
      <c r="CV119" s="79"/>
      <c r="CW119" s="79"/>
      <c r="CX119" s="79"/>
      <c r="CY119" s="79"/>
      <c r="CZ119" s="79"/>
      <c r="DA119" s="79"/>
      <c r="DB119" s="79"/>
      <c r="DC119" s="79"/>
      <c r="DD119" s="79"/>
      <c r="DE119" s="79"/>
      <c r="DF119" s="79"/>
    </row>
    <row r="120" spans="2:110" s="74" customFormat="1" ht="56.25">
      <c r="B120" s="432">
        <f t="shared" si="3"/>
        <v>6.2899999999999938</v>
      </c>
      <c r="C120" s="489" t="s">
        <v>427</v>
      </c>
      <c r="D120" s="492">
        <v>1</v>
      </c>
      <c r="E120" s="493" t="s">
        <v>143</v>
      </c>
      <c r="F120" s="494"/>
      <c r="G120" s="490">
        <f t="shared" si="1"/>
        <v>0</v>
      </c>
      <c r="H120" s="434"/>
      <c r="I120" s="78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79"/>
      <c r="BA120" s="79"/>
      <c r="BB120" s="79"/>
      <c r="BC120" s="7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  <c r="BO120" s="79"/>
      <c r="BP120" s="79"/>
      <c r="BQ120" s="79"/>
      <c r="BR120" s="79"/>
      <c r="BS120" s="79"/>
      <c r="BT120" s="79"/>
      <c r="BU120" s="79"/>
      <c r="BV120" s="79"/>
      <c r="BW120" s="79"/>
      <c r="BX120" s="79"/>
      <c r="BY120" s="79"/>
      <c r="BZ120" s="79"/>
      <c r="CA120" s="79"/>
      <c r="CB120" s="79"/>
      <c r="CC120" s="79"/>
      <c r="CD120" s="79"/>
      <c r="CE120" s="79"/>
      <c r="CF120" s="79"/>
      <c r="CG120" s="79"/>
      <c r="CH120" s="79"/>
      <c r="CI120" s="79"/>
      <c r="CJ120" s="79"/>
      <c r="CK120" s="79"/>
      <c r="CL120" s="79"/>
      <c r="CM120" s="79"/>
      <c r="CN120" s="79"/>
      <c r="CO120" s="79"/>
      <c r="CP120" s="79"/>
      <c r="CQ120" s="79"/>
      <c r="CR120" s="79"/>
      <c r="CS120" s="79"/>
      <c r="CT120" s="79"/>
      <c r="CU120" s="79"/>
      <c r="CV120" s="79"/>
      <c r="CW120" s="79"/>
      <c r="CX120" s="79"/>
      <c r="CY120" s="79"/>
      <c r="CZ120" s="79"/>
      <c r="DA120" s="79"/>
      <c r="DB120" s="79"/>
      <c r="DC120" s="79"/>
      <c r="DD120" s="79"/>
      <c r="DE120" s="79"/>
      <c r="DF120" s="79"/>
    </row>
    <row r="121" spans="2:110" s="74" customFormat="1" ht="56.25">
      <c r="B121" s="432">
        <f t="shared" si="3"/>
        <v>6.2999999999999936</v>
      </c>
      <c r="C121" s="489" t="s">
        <v>428</v>
      </c>
      <c r="D121" s="492">
        <v>1</v>
      </c>
      <c r="E121" s="493" t="s">
        <v>143</v>
      </c>
      <c r="F121" s="494"/>
      <c r="G121" s="490">
        <f t="shared" si="1"/>
        <v>0</v>
      </c>
      <c r="H121" s="434"/>
      <c r="I121" s="78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  <c r="AP121" s="79"/>
      <c r="AQ121" s="79"/>
      <c r="AR121" s="79"/>
      <c r="AS121" s="79"/>
      <c r="AT121" s="79"/>
      <c r="AU121" s="79"/>
      <c r="AV121" s="79"/>
      <c r="AW121" s="79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79"/>
      <c r="BM121" s="79"/>
      <c r="BN121" s="79"/>
      <c r="BO121" s="79"/>
      <c r="BP121" s="79"/>
      <c r="BQ121" s="79"/>
      <c r="BR121" s="79"/>
      <c r="BS121" s="79"/>
      <c r="BT121" s="79"/>
      <c r="BU121" s="79"/>
      <c r="BV121" s="79"/>
      <c r="BW121" s="79"/>
      <c r="BX121" s="79"/>
      <c r="BY121" s="79"/>
      <c r="BZ121" s="79"/>
      <c r="CA121" s="79"/>
      <c r="CB121" s="79"/>
      <c r="CC121" s="79"/>
      <c r="CD121" s="79"/>
      <c r="CE121" s="79"/>
      <c r="CF121" s="79"/>
      <c r="CG121" s="79"/>
      <c r="CH121" s="79"/>
      <c r="CI121" s="79"/>
      <c r="CJ121" s="79"/>
      <c r="CK121" s="79"/>
      <c r="CL121" s="79"/>
      <c r="CM121" s="79"/>
      <c r="CN121" s="79"/>
      <c r="CO121" s="79"/>
      <c r="CP121" s="79"/>
      <c r="CQ121" s="79"/>
      <c r="CR121" s="79"/>
      <c r="CS121" s="79"/>
      <c r="CT121" s="79"/>
      <c r="CU121" s="79"/>
      <c r="CV121" s="79"/>
      <c r="CW121" s="79"/>
      <c r="CX121" s="79"/>
      <c r="CY121" s="79"/>
      <c r="CZ121" s="79"/>
      <c r="DA121" s="79"/>
      <c r="DB121" s="79"/>
      <c r="DC121" s="79"/>
      <c r="DD121" s="79"/>
      <c r="DE121" s="79"/>
      <c r="DF121" s="79"/>
    </row>
    <row r="122" spans="2:110" s="74" customFormat="1" ht="37.5">
      <c r="B122" s="432">
        <f t="shared" si="3"/>
        <v>6.3099999999999934</v>
      </c>
      <c r="C122" s="489" t="s">
        <v>429</v>
      </c>
      <c r="D122" s="492">
        <v>1</v>
      </c>
      <c r="E122" s="493" t="s">
        <v>143</v>
      </c>
      <c r="F122" s="494"/>
      <c r="G122" s="490">
        <f t="shared" si="1"/>
        <v>0</v>
      </c>
      <c r="H122" s="434"/>
      <c r="I122" s="78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79"/>
      <c r="AL122" s="79"/>
      <c r="AM122" s="79"/>
      <c r="AN122" s="79"/>
      <c r="AO122" s="79"/>
      <c r="AP122" s="79"/>
      <c r="AQ122" s="79"/>
      <c r="AR122" s="79"/>
      <c r="AS122" s="79"/>
      <c r="AT122" s="79"/>
      <c r="AU122" s="79"/>
      <c r="AV122" s="79"/>
      <c r="AW122" s="79"/>
      <c r="AX122" s="79"/>
      <c r="AY122" s="79"/>
      <c r="AZ122" s="79"/>
      <c r="BA122" s="79"/>
      <c r="BB122" s="79"/>
      <c r="BC122" s="79"/>
      <c r="BD122" s="79"/>
      <c r="BE122" s="79"/>
      <c r="BF122" s="79"/>
      <c r="BG122" s="79"/>
      <c r="BH122" s="79"/>
      <c r="BI122" s="79"/>
      <c r="BJ122" s="79"/>
      <c r="BK122" s="79"/>
      <c r="BL122" s="79"/>
      <c r="BM122" s="79"/>
      <c r="BN122" s="79"/>
      <c r="BO122" s="79"/>
      <c r="BP122" s="79"/>
      <c r="BQ122" s="79"/>
      <c r="BR122" s="79"/>
      <c r="BS122" s="79"/>
      <c r="BT122" s="79"/>
      <c r="BU122" s="79"/>
      <c r="BV122" s="79"/>
      <c r="BW122" s="79"/>
      <c r="BX122" s="79"/>
      <c r="BY122" s="79"/>
      <c r="BZ122" s="79"/>
      <c r="CA122" s="79"/>
      <c r="CB122" s="79"/>
      <c r="CC122" s="79"/>
      <c r="CD122" s="79"/>
      <c r="CE122" s="79"/>
      <c r="CF122" s="79"/>
      <c r="CG122" s="79"/>
      <c r="CH122" s="79"/>
      <c r="CI122" s="79"/>
      <c r="CJ122" s="79"/>
      <c r="CK122" s="79"/>
      <c r="CL122" s="79"/>
      <c r="CM122" s="79"/>
      <c r="CN122" s="79"/>
      <c r="CO122" s="79"/>
      <c r="CP122" s="79"/>
      <c r="CQ122" s="79"/>
      <c r="CR122" s="79"/>
      <c r="CS122" s="79"/>
      <c r="CT122" s="79"/>
      <c r="CU122" s="79"/>
      <c r="CV122" s="79"/>
      <c r="CW122" s="79"/>
      <c r="CX122" s="79"/>
      <c r="CY122" s="79"/>
      <c r="CZ122" s="79"/>
      <c r="DA122" s="79"/>
      <c r="DB122" s="79"/>
      <c r="DC122" s="79"/>
      <c r="DD122" s="79"/>
      <c r="DE122" s="79"/>
      <c r="DF122" s="79"/>
    </row>
    <row r="123" spans="2:110" s="74" customFormat="1" ht="56.25">
      <c r="B123" s="432">
        <f t="shared" si="3"/>
        <v>6.3199999999999932</v>
      </c>
      <c r="C123" s="489" t="s">
        <v>430</v>
      </c>
      <c r="D123" s="492">
        <v>1</v>
      </c>
      <c r="E123" s="493" t="s">
        <v>143</v>
      </c>
      <c r="F123" s="494"/>
      <c r="G123" s="490">
        <f t="shared" si="1"/>
        <v>0</v>
      </c>
      <c r="H123" s="434"/>
      <c r="I123" s="78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U123" s="79"/>
      <c r="AV123" s="79"/>
      <c r="AW123" s="79"/>
      <c r="AX123" s="79"/>
      <c r="AY123" s="79"/>
      <c r="AZ123" s="79"/>
      <c r="BA123" s="79"/>
      <c r="BB123" s="79"/>
      <c r="BC123" s="79"/>
      <c r="BD123" s="79"/>
      <c r="BE123" s="79"/>
      <c r="BF123" s="79"/>
      <c r="BG123" s="79"/>
      <c r="BH123" s="79"/>
      <c r="BI123" s="79"/>
      <c r="BJ123" s="79"/>
      <c r="BK123" s="79"/>
      <c r="BL123" s="79"/>
      <c r="BM123" s="79"/>
      <c r="BN123" s="79"/>
      <c r="BO123" s="79"/>
      <c r="BP123" s="79"/>
      <c r="BQ123" s="79"/>
      <c r="BR123" s="79"/>
      <c r="BS123" s="79"/>
      <c r="BT123" s="79"/>
      <c r="BU123" s="79"/>
      <c r="BV123" s="79"/>
      <c r="BW123" s="79"/>
      <c r="BX123" s="79"/>
      <c r="BY123" s="79"/>
      <c r="BZ123" s="79"/>
      <c r="CA123" s="79"/>
      <c r="CB123" s="79"/>
      <c r="CC123" s="79"/>
      <c r="CD123" s="79"/>
      <c r="CE123" s="79"/>
      <c r="CF123" s="79"/>
      <c r="CG123" s="79"/>
      <c r="CH123" s="79"/>
      <c r="CI123" s="79"/>
      <c r="CJ123" s="79"/>
      <c r="CK123" s="79"/>
      <c r="CL123" s="79"/>
      <c r="CM123" s="79"/>
      <c r="CN123" s="79"/>
      <c r="CO123" s="79"/>
      <c r="CP123" s="79"/>
      <c r="CQ123" s="79"/>
      <c r="CR123" s="79"/>
      <c r="CS123" s="79"/>
      <c r="CT123" s="79"/>
      <c r="CU123" s="79"/>
      <c r="CV123" s="79"/>
      <c r="CW123" s="79"/>
      <c r="CX123" s="79"/>
      <c r="CY123" s="79"/>
      <c r="CZ123" s="79"/>
      <c r="DA123" s="79"/>
      <c r="DB123" s="79"/>
      <c r="DC123" s="79"/>
      <c r="DD123" s="79"/>
      <c r="DE123" s="79"/>
      <c r="DF123" s="79"/>
    </row>
    <row r="124" spans="2:110" s="74" customFormat="1" ht="56.25">
      <c r="B124" s="432">
        <f t="shared" si="3"/>
        <v>6.329999999999993</v>
      </c>
      <c r="C124" s="489" t="s">
        <v>431</v>
      </c>
      <c r="D124" s="492">
        <v>1</v>
      </c>
      <c r="E124" s="493" t="s">
        <v>143</v>
      </c>
      <c r="F124" s="494"/>
      <c r="G124" s="490">
        <f t="shared" si="1"/>
        <v>0</v>
      </c>
      <c r="H124" s="434"/>
      <c r="I124" s="78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79"/>
      <c r="AL124" s="79"/>
      <c r="AM124" s="79"/>
      <c r="AN124" s="79"/>
      <c r="AO124" s="79"/>
      <c r="AP124" s="79"/>
      <c r="AQ124" s="79"/>
      <c r="AR124" s="79"/>
      <c r="AS124" s="79"/>
      <c r="AT124" s="79"/>
      <c r="AU124" s="79"/>
      <c r="AV124" s="79"/>
      <c r="AW124" s="79"/>
      <c r="AX124" s="79"/>
      <c r="AY124" s="79"/>
      <c r="AZ124" s="79"/>
      <c r="BA124" s="79"/>
      <c r="BB124" s="79"/>
      <c r="BC124" s="79"/>
      <c r="BD124" s="79"/>
      <c r="BE124" s="79"/>
      <c r="BF124" s="79"/>
      <c r="BG124" s="79"/>
      <c r="BH124" s="79"/>
      <c r="BI124" s="79"/>
      <c r="BJ124" s="79"/>
      <c r="BK124" s="79"/>
      <c r="BL124" s="79"/>
      <c r="BM124" s="79"/>
      <c r="BN124" s="79"/>
      <c r="BO124" s="79"/>
      <c r="BP124" s="79"/>
      <c r="BQ124" s="79"/>
      <c r="BR124" s="79"/>
      <c r="BS124" s="79"/>
      <c r="BT124" s="79"/>
      <c r="BU124" s="79"/>
      <c r="BV124" s="79"/>
      <c r="BW124" s="79"/>
      <c r="BX124" s="79"/>
      <c r="BY124" s="79"/>
      <c r="BZ124" s="79"/>
      <c r="CA124" s="79"/>
      <c r="CB124" s="79"/>
      <c r="CC124" s="79"/>
      <c r="CD124" s="79"/>
      <c r="CE124" s="79"/>
      <c r="CF124" s="79"/>
      <c r="CG124" s="79"/>
      <c r="CH124" s="79"/>
      <c r="CI124" s="79"/>
      <c r="CJ124" s="79"/>
      <c r="CK124" s="79"/>
      <c r="CL124" s="79"/>
      <c r="CM124" s="79"/>
      <c r="CN124" s="79"/>
      <c r="CO124" s="79"/>
      <c r="CP124" s="79"/>
      <c r="CQ124" s="79"/>
      <c r="CR124" s="79"/>
      <c r="CS124" s="79"/>
      <c r="CT124" s="79"/>
      <c r="CU124" s="79"/>
      <c r="CV124" s="79"/>
      <c r="CW124" s="79"/>
      <c r="CX124" s="79"/>
      <c r="CY124" s="79"/>
      <c r="CZ124" s="79"/>
      <c r="DA124" s="79"/>
      <c r="DB124" s="79"/>
      <c r="DC124" s="79"/>
      <c r="DD124" s="79"/>
      <c r="DE124" s="79"/>
      <c r="DF124" s="79"/>
    </row>
    <row r="125" spans="2:110" s="74" customFormat="1">
      <c r="B125" s="435"/>
      <c r="C125" s="488"/>
      <c r="D125" s="492"/>
      <c r="E125" s="493"/>
      <c r="F125" s="494"/>
      <c r="G125" s="490">
        <f t="shared" si="1"/>
        <v>0</v>
      </c>
      <c r="H125" s="434">
        <f>SUM(G87:G124)</f>
        <v>0</v>
      </c>
      <c r="I125" s="78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U125" s="79"/>
      <c r="AV125" s="79"/>
      <c r="AW125" s="79"/>
      <c r="AX125" s="79"/>
      <c r="AY125" s="79"/>
      <c r="AZ125" s="79"/>
      <c r="BA125" s="79"/>
      <c r="BB125" s="79"/>
      <c r="BC125" s="79"/>
      <c r="BD125" s="79"/>
      <c r="BE125" s="79"/>
      <c r="BF125" s="79"/>
      <c r="BG125" s="79"/>
      <c r="BH125" s="79"/>
      <c r="BI125" s="79"/>
      <c r="BJ125" s="79"/>
      <c r="BK125" s="79"/>
      <c r="BL125" s="79"/>
      <c r="BM125" s="79"/>
      <c r="BN125" s="79"/>
      <c r="BO125" s="79"/>
      <c r="BP125" s="79"/>
      <c r="BQ125" s="79"/>
      <c r="BR125" s="79"/>
      <c r="BS125" s="79"/>
      <c r="BT125" s="79"/>
      <c r="BU125" s="79"/>
      <c r="BV125" s="79"/>
      <c r="BW125" s="79"/>
      <c r="BX125" s="79"/>
      <c r="BY125" s="79"/>
      <c r="BZ125" s="79"/>
      <c r="CA125" s="79"/>
      <c r="CB125" s="79"/>
      <c r="CC125" s="79"/>
      <c r="CD125" s="79"/>
      <c r="CE125" s="79"/>
      <c r="CF125" s="79"/>
      <c r="CG125" s="79"/>
      <c r="CH125" s="79"/>
      <c r="CI125" s="79"/>
      <c r="CJ125" s="79"/>
      <c r="CK125" s="79"/>
      <c r="CL125" s="79"/>
      <c r="CM125" s="79"/>
      <c r="CN125" s="79"/>
      <c r="CO125" s="79"/>
      <c r="CP125" s="79"/>
      <c r="CQ125" s="79"/>
      <c r="CR125" s="79"/>
      <c r="CS125" s="79"/>
      <c r="CT125" s="79"/>
      <c r="CU125" s="79"/>
      <c r="CV125" s="79"/>
      <c r="CW125" s="79"/>
      <c r="CX125" s="79"/>
      <c r="CY125" s="79"/>
      <c r="CZ125" s="79"/>
      <c r="DA125" s="79"/>
      <c r="DB125" s="79"/>
      <c r="DC125" s="79"/>
      <c r="DD125" s="79"/>
      <c r="DE125" s="79"/>
      <c r="DF125" s="79"/>
    </row>
    <row r="126" spans="2:110" s="74" customFormat="1">
      <c r="B126" s="435">
        <v>7</v>
      </c>
      <c r="C126" s="488" t="s">
        <v>432</v>
      </c>
      <c r="D126" s="492"/>
      <c r="E126" s="493"/>
      <c r="F126" s="494"/>
      <c r="G126" s="490">
        <f t="shared" si="1"/>
        <v>0</v>
      </c>
      <c r="H126" s="434"/>
      <c r="I126" s="78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  <c r="AW126" s="79"/>
      <c r="AX126" s="79"/>
      <c r="AY126" s="79"/>
      <c r="AZ126" s="79"/>
      <c r="BA126" s="79"/>
      <c r="BB126" s="79"/>
      <c r="BC126" s="79"/>
      <c r="BD126" s="79"/>
      <c r="BE126" s="79"/>
      <c r="BF126" s="79"/>
      <c r="BG126" s="79"/>
      <c r="BH126" s="79"/>
      <c r="BI126" s="79"/>
      <c r="BJ126" s="79"/>
      <c r="BK126" s="79"/>
      <c r="BL126" s="79"/>
      <c r="BM126" s="79"/>
      <c r="BN126" s="79"/>
      <c r="BO126" s="79"/>
      <c r="BP126" s="79"/>
      <c r="BQ126" s="79"/>
      <c r="BR126" s="79"/>
      <c r="BS126" s="79"/>
      <c r="BT126" s="79"/>
      <c r="BU126" s="79"/>
      <c r="BV126" s="79"/>
      <c r="BW126" s="79"/>
      <c r="BX126" s="79"/>
      <c r="BY126" s="79"/>
      <c r="BZ126" s="79"/>
      <c r="CA126" s="79"/>
      <c r="CB126" s="79"/>
      <c r="CC126" s="79"/>
      <c r="CD126" s="79"/>
      <c r="CE126" s="79"/>
      <c r="CF126" s="79"/>
      <c r="CG126" s="79"/>
      <c r="CH126" s="79"/>
      <c r="CI126" s="79"/>
      <c r="CJ126" s="79"/>
      <c r="CK126" s="79"/>
      <c r="CL126" s="79"/>
      <c r="CM126" s="79"/>
      <c r="CN126" s="79"/>
      <c r="CO126" s="79"/>
      <c r="CP126" s="79"/>
      <c r="CQ126" s="79"/>
      <c r="CR126" s="79"/>
      <c r="CS126" s="79"/>
      <c r="CT126" s="79"/>
      <c r="CU126" s="79"/>
      <c r="CV126" s="79"/>
      <c r="CW126" s="79"/>
      <c r="CX126" s="79"/>
      <c r="CY126" s="79"/>
      <c r="CZ126" s="79"/>
      <c r="DA126" s="79"/>
      <c r="DB126" s="79"/>
      <c r="DC126" s="79"/>
      <c r="DD126" s="79"/>
      <c r="DE126" s="79"/>
      <c r="DF126" s="79"/>
    </row>
    <row r="127" spans="2:110" s="74" customFormat="1" ht="56.25">
      <c r="B127" s="432">
        <f t="shared" ref="B127:B179" si="4">+B126+0.01</f>
        <v>7.01</v>
      </c>
      <c r="C127" s="489" t="s">
        <v>433</v>
      </c>
      <c r="D127" s="492">
        <v>25</v>
      </c>
      <c r="E127" s="493" t="s">
        <v>275</v>
      </c>
      <c r="F127" s="494"/>
      <c r="G127" s="490">
        <f t="shared" si="1"/>
        <v>0</v>
      </c>
      <c r="H127" s="434"/>
      <c r="I127" s="78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/>
      <c r="BD127" s="79"/>
      <c r="BE127" s="79"/>
      <c r="BF127" s="79"/>
      <c r="BG127" s="79"/>
      <c r="BH127" s="79"/>
      <c r="BI127" s="79"/>
      <c r="BJ127" s="79"/>
      <c r="BK127" s="79"/>
      <c r="BL127" s="79"/>
      <c r="BM127" s="79"/>
      <c r="BN127" s="79"/>
      <c r="BO127" s="79"/>
      <c r="BP127" s="79"/>
      <c r="BQ127" s="79"/>
      <c r="BR127" s="79"/>
      <c r="BS127" s="79"/>
      <c r="BT127" s="79"/>
      <c r="BU127" s="79"/>
      <c r="BV127" s="79"/>
      <c r="BW127" s="79"/>
      <c r="BX127" s="79"/>
      <c r="BY127" s="79"/>
      <c r="BZ127" s="79"/>
      <c r="CA127" s="79"/>
      <c r="CB127" s="79"/>
      <c r="CC127" s="79"/>
      <c r="CD127" s="79"/>
      <c r="CE127" s="79"/>
      <c r="CF127" s="79"/>
      <c r="CG127" s="79"/>
      <c r="CH127" s="79"/>
      <c r="CI127" s="79"/>
      <c r="CJ127" s="79"/>
      <c r="CK127" s="79"/>
      <c r="CL127" s="79"/>
      <c r="CM127" s="79"/>
      <c r="CN127" s="79"/>
      <c r="CO127" s="79"/>
      <c r="CP127" s="79"/>
      <c r="CQ127" s="79"/>
      <c r="CR127" s="79"/>
      <c r="CS127" s="79"/>
      <c r="CT127" s="79"/>
      <c r="CU127" s="79"/>
      <c r="CV127" s="79"/>
      <c r="CW127" s="79"/>
      <c r="CX127" s="79"/>
      <c r="CY127" s="79"/>
      <c r="CZ127" s="79"/>
      <c r="DA127" s="79"/>
      <c r="DB127" s="79"/>
      <c r="DC127" s="79"/>
      <c r="DD127" s="79"/>
      <c r="DE127" s="79"/>
      <c r="DF127" s="79"/>
    </row>
    <row r="128" spans="2:110" s="74" customFormat="1" ht="37.5">
      <c r="B128" s="432">
        <f t="shared" si="4"/>
        <v>7.02</v>
      </c>
      <c r="C128" s="489" t="s">
        <v>434</v>
      </c>
      <c r="D128" s="492">
        <v>15</v>
      </c>
      <c r="E128" s="493" t="s">
        <v>275</v>
      </c>
      <c r="F128" s="494"/>
      <c r="G128" s="490">
        <f t="shared" si="1"/>
        <v>0</v>
      </c>
      <c r="H128" s="434"/>
      <c r="I128" s="78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79"/>
      <c r="AL128" s="79"/>
      <c r="AM128" s="79"/>
      <c r="AN128" s="79"/>
      <c r="AO128" s="79"/>
      <c r="AP128" s="79"/>
      <c r="AQ128" s="79"/>
      <c r="AR128" s="79"/>
      <c r="AS128" s="79"/>
      <c r="AT128" s="79"/>
      <c r="AU128" s="79"/>
      <c r="AV128" s="79"/>
      <c r="AW128" s="79"/>
      <c r="AX128" s="79"/>
      <c r="AY128" s="79"/>
      <c r="AZ128" s="79"/>
      <c r="BA128" s="79"/>
      <c r="BB128" s="79"/>
      <c r="BC128" s="79"/>
      <c r="BD128" s="79"/>
      <c r="BE128" s="79"/>
      <c r="BF128" s="79"/>
      <c r="BG128" s="79"/>
      <c r="BH128" s="79"/>
      <c r="BI128" s="79"/>
      <c r="BJ128" s="79"/>
      <c r="BK128" s="79"/>
      <c r="BL128" s="79"/>
      <c r="BM128" s="79"/>
      <c r="BN128" s="79"/>
      <c r="BO128" s="79"/>
      <c r="BP128" s="79"/>
      <c r="BQ128" s="79"/>
      <c r="BR128" s="79"/>
      <c r="BS128" s="79"/>
      <c r="BT128" s="79"/>
      <c r="BU128" s="79"/>
      <c r="BV128" s="79"/>
      <c r="BW128" s="79"/>
      <c r="BX128" s="79"/>
      <c r="BY128" s="79"/>
      <c r="BZ128" s="79"/>
      <c r="CA128" s="79"/>
      <c r="CB128" s="79"/>
      <c r="CC128" s="79"/>
      <c r="CD128" s="79"/>
      <c r="CE128" s="79"/>
      <c r="CF128" s="79"/>
      <c r="CG128" s="79"/>
      <c r="CH128" s="79"/>
      <c r="CI128" s="79"/>
      <c r="CJ128" s="79"/>
      <c r="CK128" s="79"/>
      <c r="CL128" s="79"/>
      <c r="CM128" s="79"/>
      <c r="CN128" s="79"/>
      <c r="CO128" s="79"/>
      <c r="CP128" s="79"/>
      <c r="CQ128" s="79"/>
      <c r="CR128" s="79"/>
      <c r="CS128" s="79"/>
      <c r="CT128" s="79"/>
      <c r="CU128" s="79"/>
      <c r="CV128" s="79"/>
      <c r="CW128" s="79"/>
      <c r="CX128" s="79"/>
      <c r="CY128" s="79"/>
      <c r="CZ128" s="79"/>
      <c r="DA128" s="79"/>
      <c r="DB128" s="79"/>
      <c r="DC128" s="79"/>
      <c r="DD128" s="79"/>
      <c r="DE128" s="79"/>
      <c r="DF128" s="79"/>
    </row>
    <row r="129" spans="2:110" s="74" customFormat="1" ht="37.5">
      <c r="B129" s="432">
        <f t="shared" si="4"/>
        <v>7.0299999999999994</v>
      </c>
      <c r="C129" s="489" t="s">
        <v>435</v>
      </c>
      <c r="D129" s="492">
        <v>20</v>
      </c>
      <c r="E129" s="493" t="s">
        <v>275</v>
      </c>
      <c r="F129" s="494"/>
      <c r="G129" s="490">
        <f t="shared" si="1"/>
        <v>0</v>
      </c>
      <c r="H129" s="434"/>
      <c r="I129" s="78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  <c r="AW129" s="79"/>
      <c r="AX129" s="79"/>
      <c r="AY129" s="79"/>
      <c r="AZ129" s="79"/>
      <c r="BA129" s="79"/>
      <c r="BB129" s="79"/>
      <c r="BC129" s="79"/>
      <c r="BD129" s="79"/>
      <c r="BE129" s="79"/>
      <c r="BF129" s="79"/>
      <c r="BG129" s="79"/>
      <c r="BH129" s="79"/>
      <c r="BI129" s="79"/>
      <c r="BJ129" s="79"/>
      <c r="BK129" s="79"/>
      <c r="BL129" s="79"/>
      <c r="BM129" s="79"/>
      <c r="BN129" s="79"/>
      <c r="BO129" s="79"/>
      <c r="BP129" s="79"/>
      <c r="BQ129" s="79"/>
      <c r="BR129" s="79"/>
      <c r="BS129" s="79"/>
      <c r="BT129" s="79"/>
      <c r="BU129" s="79"/>
      <c r="BV129" s="79"/>
      <c r="BW129" s="79"/>
      <c r="BX129" s="79"/>
      <c r="BY129" s="79"/>
      <c r="BZ129" s="79"/>
      <c r="CA129" s="79"/>
      <c r="CB129" s="79"/>
      <c r="CC129" s="79"/>
      <c r="CD129" s="79"/>
      <c r="CE129" s="79"/>
      <c r="CF129" s="79"/>
      <c r="CG129" s="79"/>
      <c r="CH129" s="79"/>
      <c r="CI129" s="79"/>
      <c r="CJ129" s="79"/>
      <c r="CK129" s="79"/>
      <c r="CL129" s="79"/>
      <c r="CM129" s="79"/>
      <c r="CN129" s="79"/>
      <c r="CO129" s="79"/>
      <c r="CP129" s="79"/>
      <c r="CQ129" s="79"/>
      <c r="CR129" s="79"/>
      <c r="CS129" s="79"/>
      <c r="CT129" s="79"/>
      <c r="CU129" s="79"/>
      <c r="CV129" s="79"/>
      <c r="CW129" s="79"/>
      <c r="CX129" s="79"/>
      <c r="CY129" s="79"/>
      <c r="CZ129" s="79"/>
      <c r="DA129" s="79"/>
      <c r="DB129" s="79"/>
      <c r="DC129" s="79"/>
      <c r="DD129" s="79"/>
      <c r="DE129" s="79"/>
      <c r="DF129" s="79"/>
    </row>
    <row r="130" spans="2:110" s="74" customFormat="1" ht="56.25">
      <c r="B130" s="432">
        <f t="shared" si="4"/>
        <v>7.0399999999999991</v>
      </c>
      <c r="C130" s="489" t="s">
        <v>436</v>
      </c>
      <c r="D130" s="492">
        <v>25</v>
      </c>
      <c r="E130" s="493" t="s">
        <v>275</v>
      </c>
      <c r="F130" s="494"/>
      <c r="G130" s="490">
        <f t="shared" si="1"/>
        <v>0</v>
      </c>
      <c r="H130" s="434"/>
      <c r="I130" s="78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  <c r="AP130" s="79"/>
      <c r="AQ130" s="79"/>
      <c r="AR130" s="79"/>
      <c r="AS130" s="79"/>
      <c r="AT130" s="79"/>
      <c r="AU130" s="79"/>
      <c r="AV130" s="79"/>
      <c r="AW130" s="79"/>
      <c r="AX130" s="79"/>
      <c r="AY130" s="79"/>
      <c r="AZ130" s="79"/>
      <c r="BA130" s="79"/>
      <c r="BB130" s="79"/>
      <c r="BC130" s="79"/>
      <c r="BD130" s="79"/>
      <c r="BE130" s="79"/>
      <c r="BF130" s="79"/>
      <c r="BG130" s="79"/>
      <c r="BH130" s="79"/>
      <c r="BI130" s="79"/>
      <c r="BJ130" s="79"/>
      <c r="BK130" s="79"/>
      <c r="BL130" s="79"/>
      <c r="BM130" s="79"/>
      <c r="BN130" s="79"/>
      <c r="BO130" s="79"/>
      <c r="BP130" s="79"/>
      <c r="BQ130" s="79"/>
      <c r="BR130" s="79"/>
      <c r="BS130" s="79"/>
      <c r="BT130" s="79"/>
      <c r="BU130" s="79"/>
      <c r="BV130" s="79"/>
      <c r="BW130" s="79"/>
      <c r="BX130" s="79"/>
      <c r="BY130" s="79"/>
      <c r="BZ130" s="79"/>
      <c r="CA130" s="79"/>
      <c r="CB130" s="79"/>
      <c r="CC130" s="79"/>
      <c r="CD130" s="79"/>
      <c r="CE130" s="79"/>
      <c r="CF130" s="79"/>
      <c r="CG130" s="79"/>
      <c r="CH130" s="79"/>
      <c r="CI130" s="79"/>
      <c r="CJ130" s="79"/>
      <c r="CK130" s="79"/>
      <c r="CL130" s="79"/>
      <c r="CM130" s="79"/>
      <c r="CN130" s="79"/>
      <c r="CO130" s="79"/>
      <c r="CP130" s="79"/>
      <c r="CQ130" s="79"/>
      <c r="CR130" s="79"/>
      <c r="CS130" s="79"/>
      <c r="CT130" s="79"/>
      <c r="CU130" s="79"/>
      <c r="CV130" s="79"/>
      <c r="CW130" s="79"/>
      <c r="CX130" s="79"/>
      <c r="CY130" s="79"/>
      <c r="CZ130" s="79"/>
      <c r="DA130" s="79"/>
      <c r="DB130" s="79"/>
      <c r="DC130" s="79"/>
      <c r="DD130" s="79"/>
      <c r="DE130" s="79"/>
      <c r="DF130" s="79"/>
    </row>
    <row r="131" spans="2:110" s="74" customFormat="1" ht="56.25">
      <c r="B131" s="432">
        <f t="shared" si="4"/>
        <v>7.0499999999999989</v>
      </c>
      <c r="C131" s="489" t="s">
        <v>437</v>
      </c>
      <c r="D131" s="492">
        <v>15</v>
      </c>
      <c r="E131" s="493" t="s">
        <v>275</v>
      </c>
      <c r="F131" s="494"/>
      <c r="G131" s="490">
        <f t="shared" si="1"/>
        <v>0</v>
      </c>
      <c r="H131" s="434"/>
      <c r="I131" s="78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/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/>
      <c r="CJ131" s="79"/>
      <c r="CK131" s="79"/>
      <c r="CL131" s="79"/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/>
      <c r="DB131" s="79"/>
      <c r="DC131" s="79"/>
      <c r="DD131" s="79"/>
      <c r="DE131" s="79"/>
      <c r="DF131" s="79"/>
    </row>
    <row r="132" spans="2:110" s="74" customFormat="1" ht="56.25">
      <c r="B132" s="432">
        <f t="shared" si="4"/>
        <v>7.0599999999999987</v>
      </c>
      <c r="C132" s="489" t="s">
        <v>438</v>
      </c>
      <c r="D132" s="492">
        <v>20</v>
      </c>
      <c r="E132" s="493" t="s">
        <v>275</v>
      </c>
      <c r="F132" s="494"/>
      <c r="G132" s="490">
        <f t="shared" si="1"/>
        <v>0</v>
      </c>
      <c r="H132" s="434"/>
      <c r="I132" s="78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  <c r="BU132" s="79"/>
      <c r="BV132" s="79"/>
      <c r="BW132" s="79"/>
      <c r="BX132" s="79"/>
      <c r="BY132" s="79"/>
      <c r="BZ132" s="79"/>
      <c r="CA132" s="79"/>
      <c r="CB132" s="79"/>
      <c r="CC132" s="79"/>
      <c r="CD132" s="79"/>
      <c r="CE132" s="79"/>
      <c r="CF132" s="79"/>
      <c r="CG132" s="79"/>
      <c r="CH132" s="79"/>
      <c r="CI132" s="79"/>
      <c r="CJ132" s="79"/>
      <c r="CK132" s="79"/>
      <c r="CL132" s="79"/>
      <c r="CM132" s="79"/>
      <c r="CN132" s="79"/>
      <c r="CO132" s="79"/>
      <c r="CP132" s="79"/>
      <c r="CQ132" s="79"/>
      <c r="CR132" s="79"/>
      <c r="CS132" s="79"/>
      <c r="CT132" s="79"/>
      <c r="CU132" s="79"/>
      <c r="CV132" s="79"/>
      <c r="CW132" s="79"/>
      <c r="CX132" s="79"/>
      <c r="CY132" s="79"/>
      <c r="CZ132" s="79"/>
      <c r="DA132" s="79"/>
      <c r="DB132" s="79"/>
      <c r="DC132" s="79"/>
      <c r="DD132" s="79"/>
      <c r="DE132" s="79"/>
      <c r="DF132" s="79"/>
    </row>
    <row r="133" spans="2:110" s="74" customFormat="1" ht="56.25">
      <c r="B133" s="432">
        <f t="shared" si="4"/>
        <v>7.0699999999999985</v>
      </c>
      <c r="C133" s="489" t="s">
        <v>439</v>
      </c>
      <c r="D133" s="492">
        <v>25</v>
      </c>
      <c r="E133" s="493" t="s">
        <v>275</v>
      </c>
      <c r="F133" s="494"/>
      <c r="G133" s="490">
        <f t="shared" si="1"/>
        <v>0</v>
      </c>
      <c r="H133" s="434"/>
      <c r="I133" s="78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  <c r="DD133" s="79"/>
      <c r="DE133" s="79"/>
      <c r="DF133" s="79"/>
    </row>
    <row r="134" spans="2:110" s="74" customFormat="1" ht="56.25">
      <c r="B134" s="432">
        <f t="shared" si="4"/>
        <v>7.0799999999999983</v>
      </c>
      <c r="C134" s="489" t="s">
        <v>440</v>
      </c>
      <c r="D134" s="492">
        <v>15</v>
      </c>
      <c r="E134" s="493" t="s">
        <v>275</v>
      </c>
      <c r="F134" s="494"/>
      <c r="G134" s="490">
        <f t="shared" si="1"/>
        <v>0</v>
      </c>
      <c r="H134" s="434"/>
      <c r="I134" s="78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  <c r="DD134" s="79"/>
      <c r="DE134" s="79"/>
      <c r="DF134" s="79"/>
    </row>
    <row r="135" spans="2:110" s="74" customFormat="1" ht="37.5">
      <c r="B135" s="432">
        <f t="shared" si="4"/>
        <v>7.0899999999999981</v>
      </c>
      <c r="C135" s="489" t="s">
        <v>441</v>
      </c>
      <c r="D135" s="492">
        <v>25</v>
      </c>
      <c r="E135" s="493" t="s">
        <v>275</v>
      </c>
      <c r="F135" s="494"/>
      <c r="G135" s="490">
        <f t="shared" si="1"/>
        <v>0</v>
      </c>
      <c r="H135" s="434"/>
      <c r="I135" s="78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  <c r="DD135" s="79"/>
      <c r="DE135" s="79"/>
      <c r="DF135" s="79"/>
    </row>
    <row r="136" spans="2:110" s="74" customFormat="1" ht="56.25">
      <c r="B136" s="432">
        <f t="shared" si="4"/>
        <v>7.0999999999999979</v>
      </c>
      <c r="C136" s="489" t="s">
        <v>442</v>
      </c>
      <c r="D136" s="492">
        <v>15</v>
      </c>
      <c r="E136" s="493" t="s">
        <v>275</v>
      </c>
      <c r="F136" s="494"/>
      <c r="G136" s="490">
        <f t="shared" si="1"/>
        <v>0</v>
      </c>
      <c r="H136" s="434"/>
      <c r="I136" s="78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  <c r="DD136" s="79"/>
      <c r="DE136" s="79"/>
      <c r="DF136" s="79"/>
    </row>
    <row r="137" spans="2:110" s="74" customFormat="1" ht="37.5">
      <c r="B137" s="432">
        <f t="shared" si="4"/>
        <v>7.1099999999999977</v>
      </c>
      <c r="C137" s="489" t="s">
        <v>443</v>
      </c>
      <c r="D137" s="492">
        <v>20</v>
      </c>
      <c r="E137" s="493" t="s">
        <v>275</v>
      </c>
      <c r="F137" s="494"/>
      <c r="G137" s="490">
        <f t="shared" si="1"/>
        <v>0</v>
      </c>
      <c r="H137" s="434"/>
      <c r="I137" s="78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  <c r="DD137" s="79"/>
      <c r="DE137" s="79"/>
      <c r="DF137" s="79"/>
    </row>
    <row r="138" spans="2:110" s="74" customFormat="1" ht="56.25">
      <c r="B138" s="432">
        <f t="shared" si="4"/>
        <v>7.1199999999999974</v>
      </c>
      <c r="C138" s="489" t="s">
        <v>444</v>
      </c>
      <c r="D138" s="492">
        <v>25</v>
      </c>
      <c r="E138" s="493" t="s">
        <v>275</v>
      </c>
      <c r="F138" s="494"/>
      <c r="G138" s="490">
        <f t="shared" si="1"/>
        <v>0</v>
      </c>
      <c r="H138" s="434"/>
      <c r="I138" s="78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  <c r="DD138" s="79"/>
      <c r="DE138" s="79"/>
      <c r="DF138" s="79"/>
    </row>
    <row r="139" spans="2:110" s="74" customFormat="1" ht="37.5">
      <c r="B139" s="432">
        <f t="shared" si="4"/>
        <v>7.1299999999999972</v>
      </c>
      <c r="C139" s="489" t="s">
        <v>445</v>
      </c>
      <c r="D139" s="492">
        <v>15</v>
      </c>
      <c r="E139" s="493" t="s">
        <v>275</v>
      </c>
      <c r="F139" s="494"/>
      <c r="G139" s="490">
        <f t="shared" si="1"/>
        <v>0</v>
      </c>
      <c r="H139" s="434"/>
      <c r="I139" s="78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  <c r="DD139" s="79"/>
      <c r="DE139" s="79"/>
      <c r="DF139" s="79"/>
    </row>
    <row r="140" spans="2:110" s="74" customFormat="1" ht="37.5">
      <c r="B140" s="432">
        <f t="shared" si="4"/>
        <v>7.139999999999997</v>
      </c>
      <c r="C140" s="489" t="s">
        <v>446</v>
      </c>
      <c r="D140" s="492">
        <v>15</v>
      </c>
      <c r="E140" s="493" t="s">
        <v>275</v>
      </c>
      <c r="F140" s="494"/>
      <c r="G140" s="490">
        <f t="shared" ref="G140:G203" si="5">ROUND(F140*D140,2)</f>
        <v>0</v>
      </c>
      <c r="H140" s="434"/>
      <c r="I140" s="78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  <c r="DD140" s="79"/>
      <c r="DE140" s="79"/>
      <c r="DF140" s="79"/>
    </row>
    <row r="141" spans="2:110" s="74" customFormat="1" ht="56.25">
      <c r="B141" s="432">
        <f t="shared" si="4"/>
        <v>7.1499999999999968</v>
      </c>
      <c r="C141" s="489" t="s">
        <v>447</v>
      </c>
      <c r="D141" s="492">
        <v>25</v>
      </c>
      <c r="E141" s="493" t="s">
        <v>275</v>
      </c>
      <c r="F141" s="494"/>
      <c r="G141" s="490">
        <f t="shared" si="5"/>
        <v>0</v>
      </c>
      <c r="H141" s="434"/>
      <c r="I141" s="78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  <c r="DD141" s="79"/>
      <c r="DE141" s="79"/>
      <c r="DF141" s="79"/>
    </row>
    <row r="142" spans="2:110" s="74" customFormat="1" ht="56.25">
      <c r="B142" s="432">
        <f t="shared" si="4"/>
        <v>7.1599999999999966</v>
      </c>
      <c r="C142" s="489" t="s">
        <v>448</v>
      </c>
      <c r="D142" s="492">
        <v>15</v>
      </c>
      <c r="E142" s="493" t="s">
        <v>275</v>
      </c>
      <c r="F142" s="494"/>
      <c r="G142" s="490">
        <f t="shared" si="5"/>
        <v>0</v>
      </c>
      <c r="H142" s="434"/>
      <c r="I142" s="78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9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79"/>
      <c r="DB142" s="79"/>
      <c r="DC142" s="79"/>
      <c r="DD142" s="79"/>
      <c r="DE142" s="79"/>
      <c r="DF142" s="79"/>
    </row>
    <row r="143" spans="2:110" s="74" customFormat="1" ht="37.5">
      <c r="B143" s="432">
        <f t="shared" si="4"/>
        <v>7.1699999999999964</v>
      </c>
      <c r="C143" s="489" t="s">
        <v>449</v>
      </c>
      <c r="D143" s="492">
        <v>20</v>
      </c>
      <c r="E143" s="493" t="s">
        <v>275</v>
      </c>
      <c r="F143" s="494"/>
      <c r="G143" s="490">
        <f t="shared" si="5"/>
        <v>0</v>
      </c>
      <c r="H143" s="434"/>
      <c r="I143" s="78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  <c r="BQ143" s="79"/>
      <c r="BR143" s="79"/>
      <c r="BS143" s="79"/>
      <c r="BT143" s="79"/>
      <c r="BU143" s="79"/>
      <c r="BV143" s="79"/>
      <c r="BW143" s="79"/>
      <c r="BX143" s="79"/>
      <c r="BY143" s="79"/>
      <c r="BZ143" s="79"/>
      <c r="CA143" s="79"/>
      <c r="CB143" s="79"/>
      <c r="CC143" s="79"/>
      <c r="CD143" s="79"/>
      <c r="CE143" s="79"/>
      <c r="CF143" s="79"/>
      <c r="CG143" s="79"/>
      <c r="CH143" s="79"/>
      <c r="CI143" s="79"/>
      <c r="CJ143" s="79"/>
      <c r="CK143" s="79"/>
      <c r="CL143" s="79"/>
      <c r="CM143" s="79"/>
      <c r="CN143" s="79"/>
      <c r="CO143" s="79"/>
      <c r="CP143" s="79"/>
      <c r="CQ143" s="79"/>
      <c r="CR143" s="79"/>
      <c r="CS143" s="79"/>
      <c r="CT143" s="79"/>
      <c r="CU143" s="79"/>
      <c r="CV143" s="79"/>
      <c r="CW143" s="79"/>
      <c r="CX143" s="79"/>
      <c r="CY143" s="79"/>
      <c r="CZ143" s="79"/>
      <c r="DA143" s="79"/>
      <c r="DB143" s="79"/>
      <c r="DC143" s="79"/>
      <c r="DD143" s="79"/>
      <c r="DE143" s="79"/>
      <c r="DF143" s="79"/>
    </row>
    <row r="144" spans="2:110" s="74" customFormat="1" ht="37.5">
      <c r="B144" s="432">
        <f t="shared" si="4"/>
        <v>7.1799999999999962</v>
      </c>
      <c r="C144" s="489" t="s">
        <v>450</v>
      </c>
      <c r="D144" s="492">
        <v>25</v>
      </c>
      <c r="E144" s="493" t="s">
        <v>275</v>
      </c>
      <c r="F144" s="494"/>
      <c r="G144" s="490">
        <f t="shared" si="5"/>
        <v>0</v>
      </c>
      <c r="H144" s="434"/>
      <c r="I144" s="78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9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  <c r="BO144" s="79"/>
      <c r="BP144" s="79"/>
      <c r="BQ144" s="79"/>
      <c r="BR144" s="79"/>
      <c r="BS144" s="79"/>
      <c r="BT144" s="79"/>
      <c r="BU144" s="79"/>
      <c r="BV144" s="79"/>
      <c r="BW144" s="79"/>
      <c r="BX144" s="79"/>
      <c r="BY144" s="79"/>
      <c r="BZ144" s="79"/>
      <c r="CA144" s="79"/>
      <c r="CB144" s="79"/>
      <c r="CC144" s="79"/>
      <c r="CD144" s="79"/>
      <c r="CE144" s="79"/>
      <c r="CF144" s="79"/>
      <c r="CG144" s="79"/>
      <c r="CH144" s="79"/>
      <c r="CI144" s="79"/>
      <c r="CJ144" s="79"/>
      <c r="CK144" s="79"/>
      <c r="CL144" s="79"/>
      <c r="CM144" s="79"/>
      <c r="CN144" s="79"/>
      <c r="CO144" s="79"/>
      <c r="CP144" s="79"/>
      <c r="CQ144" s="79"/>
      <c r="CR144" s="79"/>
      <c r="CS144" s="79"/>
      <c r="CT144" s="79"/>
      <c r="CU144" s="79"/>
      <c r="CV144" s="79"/>
      <c r="CW144" s="79"/>
      <c r="CX144" s="79"/>
      <c r="CY144" s="79"/>
      <c r="CZ144" s="79"/>
      <c r="DA144" s="79"/>
      <c r="DB144" s="79"/>
      <c r="DC144" s="79"/>
      <c r="DD144" s="79"/>
      <c r="DE144" s="79"/>
      <c r="DF144" s="79"/>
    </row>
    <row r="145" spans="2:110" s="74" customFormat="1" ht="37.5">
      <c r="B145" s="432">
        <f t="shared" si="4"/>
        <v>7.1899999999999959</v>
      </c>
      <c r="C145" s="489" t="s">
        <v>451</v>
      </c>
      <c r="D145" s="492">
        <v>15</v>
      </c>
      <c r="E145" s="493" t="s">
        <v>275</v>
      </c>
      <c r="F145" s="494"/>
      <c r="G145" s="490">
        <f t="shared" si="5"/>
        <v>0</v>
      </c>
      <c r="H145" s="434"/>
      <c r="I145" s="78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9"/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  <c r="BN145" s="79"/>
      <c r="BO145" s="79"/>
      <c r="BP145" s="79"/>
      <c r="BQ145" s="79"/>
      <c r="BR145" s="79"/>
      <c r="BS145" s="79"/>
      <c r="BT145" s="79"/>
      <c r="BU145" s="79"/>
      <c r="BV145" s="79"/>
      <c r="BW145" s="79"/>
      <c r="BX145" s="79"/>
      <c r="BY145" s="79"/>
      <c r="BZ145" s="79"/>
      <c r="CA145" s="79"/>
      <c r="CB145" s="79"/>
      <c r="CC145" s="79"/>
      <c r="CD145" s="79"/>
      <c r="CE145" s="79"/>
      <c r="CF145" s="79"/>
      <c r="CG145" s="79"/>
      <c r="CH145" s="79"/>
      <c r="CI145" s="79"/>
      <c r="CJ145" s="79"/>
      <c r="CK145" s="79"/>
      <c r="CL145" s="79"/>
      <c r="CM145" s="79"/>
      <c r="CN145" s="79"/>
      <c r="CO145" s="79"/>
      <c r="CP145" s="79"/>
      <c r="CQ145" s="79"/>
      <c r="CR145" s="79"/>
      <c r="CS145" s="79"/>
      <c r="CT145" s="79"/>
      <c r="CU145" s="79"/>
      <c r="CV145" s="79"/>
      <c r="CW145" s="79"/>
      <c r="CX145" s="79"/>
      <c r="CY145" s="79"/>
      <c r="CZ145" s="79"/>
      <c r="DA145" s="79"/>
      <c r="DB145" s="79"/>
      <c r="DC145" s="79"/>
      <c r="DD145" s="79"/>
      <c r="DE145" s="79"/>
      <c r="DF145" s="79"/>
    </row>
    <row r="146" spans="2:110" s="74" customFormat="1" ht="37.5">
      <c r="B146" s="432">
        <f t="shared" si="4"/>
        <v>7.1999999999999957</v>
      </c>
      <c r="C146" s="489" t="s">
        <v>452</v>
      </c>
      <c r="D146" s="492">
        <v>20</v>
      </c>
      <c r="E146" s="493" t="s">
        <v>275</v>
      </c>
      <c r="F146" s="494"/>
      <c r="G146" s="490">
        <f t="shared" si="5"/>
        <v>0</v>
      </c>
      <c r="H146" s="434"/>
      <c r="I146" s="78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U146" s="79"/>
      <c r="AV146" s="79"/>
      <c r="AW146" s="79"/>
      <c r="AX146" s="79"/>
      <c r="AY146" s="79"/>
      <c r="AZ146" s="79"/>
      <c r="BA146" s="79"/>
      <c r="BB146" s="79"/>
      <c r="BC146" s="79"/>
      <c r="BD146" s="79"/>
      <c r="BE146" s="79"/>
      <c r="BF146" s="79"/>
      <c r="BG146" s="79"/>
      <c r="BH146" s="79"/>
      <c r="BI146" s="79"/>
      <c r="BJ146" s="79"/>
      <c r="BK146" s="79"/>
      <c r="BL146" s="79"/>
      <c r="BM146" s="79"/>
      <c r="BN146" s="79"/>
      <c r="BO146" s="79"/>
      <c r="BP146" s="79"/>
      <c r="BQ146" s="79"/>
      <c r="BR146" s="79"/>
      <c r="BS146" s="79"/>
      <c r="BT146" s="79"/>
      <c r="BU146" s="79"/>
      <c r="BV146" s="79"/>
      <c r="BW146" s="79"/>
      <c r="BX146" s="79"/>
      <c r="BY146" s="79"/>
      <c r="BZ146" s="79"/>
      <c r="CA146" s="79"/>
      <c r="CB146" s="79"/>
      <c r="CC146" s="79"/>
      <c r="CD146" s="79"/>
      <c r="CE146" s="79"/>
      <c r="CF146" s="79"/>
      <c r="CG146" s="79"/>
      <c r="CH146" s="79"/>
      <c r="CI146" s="79"/>
      <c r="CJ146" s="79"/>
      <c r="CK146" s="79"/>
      <c r="CL146" s="79"/>
      <c r="CM146" s="79"/>
      <c r="CN146" s="79"/>
      <c r="CO146" s="79"/>
      <c r="CP146" s="79"/>
      <c r="CQ146" s="79"/>
      <c r="CR146" s="79"/>
      <c r="CS146" s="79"/>
      <c r="CT146" s="79"/>
      <c r="CU146" s="79"/>
      <c r="CV146" s="79"/>
      <c r="CW146" s="79"/>
      <c r="CX146" s="79"/>
      <c r="CY146" s="79"/>
      <c r="CZ146" s="79"/>
      <c r="DA146" s="79"/>
      <c r="DB146" s="79"/>
      <c r="DC146" s="79"/>
      <c r="DD146" s="79"/>
      <c r="DE146" s="79"/>
      <c r="DF146" s="79"/>
    </row>
    <row r="147" spans="2:110" s="74" customFormat="1" ht="37.5">
      <c r="B147" s="432">
        <f t="shared" si="4"/>
        <v>7.2099999999999955</v>
      </c>
      <c r="C147" s="489" t="s">
        <v>453</v>
      </c>
      <c r="D147" s="492">
        <v>25</v>
      </c>
      <c r="E147" s="493" t="s">
        <v>275</v>
      </c>
      <c r="F147" s="494"/>
      <c r="G147" s="490">
        <f t="shared" si="5"/>
        <v>0</v>
      </c>
      <c r="H147" s="434"/>
      <c r="I147" s="78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79"/>
      <c r="AL147" s="79"/>
      <c r="AM147" s="79"/>
      <c r="AN147" s="79"/>
      <c r="AO147" s="79"/>
      <c r="AP147" s="79"/>
      <c r="AQ147" s="79"/>
      <c r="AR147" s="79"/>
      <c r="AS147" s="79"/>
      <c r="AT147" s="79"/>
      <c r="AU147" s="79"/>
      <c r="AV147" s="79"/>
      <c r="AW147" s="79"/>
      <c r="AX147" s="79"/>
      <c r="AY147" s="79"/>
      <c r="AZ147" s="79"/>
      <c r="BA147" s="79"/>
      <c r="BB147" s="79"/>
      <c r="BC147" s="79"/>
      <c r="BD147" s="79"/>
      <c r="BE147" s="79"/>
      <c r="BF147" s="79"/>
      <c r="BG147" s="79"/>
      <c r="BH147" s="79"/>
      <c r="BI147" s="79"/>
      <c r="BJ147" s="79"/>
      <c r="BK147" s="79"/>
      <c r="BL147" s="79"/>
      <c r="BM147" s="79"/>
      <c r="BN147" s="79"/>
      <c r="BO147" s="79"/>
      <c r="BP147" s="79"/>
      <c r="BQ147" s="79"/>
      <c r="BR147" s="79"/>
      <c r="BS147" s="79"/>
      <c r="BT147" s="79"/>
      <c r="BU147" s="79"/>
      <c r="BV147" s="79"/>
      <c r="BW147" s="79"/>
      <c r="BX147" s="79"/>
      <c r="BY147" s="79"/>
      <c r="BZ147" s="79"/>
      <c r="CA147" s="79"/>
      <c r="CB147" s="79"/>
      <c r="CC147" s="79"/>
      <c r="CD147" s="79"/>
      <c r="CE147" s="79"/>
      <c r="CF147" s="79"/>
      <c r="CG147" s="79"/>
      <c r="CH147" s="79"/>
      <c r="CI147" s="79"/>
      <c r="CJ147" s="79"/>
      <c r="CK147" s="79"/>
      <c r="CL147" s="79"/>
      <c r="CM147" s="79"/>
      <c r="CN147" s="79"/>
      <c r="CO147" s="79"/>
      <c r="CP147" s="79"/>
      <c r="CQ147" s="79"/>
      <c r="CR147" s="79"/>
      <c r="CS147" s="79"/>
      <c r="CT147" s="79"/>
      <c r="CU147" s="79"/>
      <c r="CV147" s="79"/>
      <c r="CW147" s="79"/>
      <c r="CX147" s="79"/>
      <c r="CY147" s="79"/>
      <c r="CZ147" s="79"/>
      <c r="DA147" s="79"/>
      <c r="DB147" s="79"/>
      <c r="DC147" s="79"/>
      <c r="DD147" s="79"/>
      <c r="DE147" s="79"/>
      <c r="DF147" s="79"/>
    </row>
    <row r="148" spans="2:110" s="74" customFormat="1" ht="37.5">
      <c r="B148" s="432">
        <f t="shared" si="4"/>
        <v>7.2199999999999953</v>
      </c>
      <c r="C148" s="489" t="s">
        <v>454</v>
      </c>
      <c r="D148" s="492">
        <v>15</v>
      </c>
      <c r="E148" s="493" t="s">
        <v>275</v>
      </c>
      <c r="F148" s="494"/>
      <c r="G148" s="490">
        <f t="shared" si="5"/>
        <v>0</v>
      </c>
      <c r="H148" s="434"/>
      <c r="I148" s="78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U148" s="79"/>
      <c r="AV148" s="79"/>
      <c r="AW148" s="79"/>
      <c r="AX148" s="79"/>
      <c r="AY148" s="79"/>
      <c r="AZ148" s="79"/>
      <c r="BA148" s="79"/>
      <c r="BB148" s="79"/>
      <c r="BC148" s="79"/>
      <c r="BD148" s="79"/>
      <c r="BE148" s="79"/>
      <c r="BF148" s="79"/>
      <c r="BG148" s="79"/>
      <c r="BH148" s="79"/>
      <c r="BI148" s="79"/>
      <c r="BJ148" s="79"/>
      <c r="BK148" s="79"/>
      <c r="BL148" s="79"/>
      <c r="BM148" s="79"/>
      <c r="BN148" s="79"/>
      <c r="BO148" s="79"/>
      <c r="BP148" s="79"/>
      <c r="BQ148" s="79"/>
      <c r="BR148" s="79"/>
      <c r="BS148" s="79"/>
      <c r="BT148" s="79"/>
      <c r="BU148" s="79"/>
      <c r="BV148" s="79"/>
      <c r="BW148" s="79"/>
      <c r="BX148" s="79"/>
      <c r="BY148" s="79"/>
      <c r="BZ148" s="79"/>
      <c r="CA148" s="79"/>
      <c r="CB148" s="79"/>
      <c r="CC148" s="79"/>
      <c r="CD148" s="79"/>
      <c r="CE148" s="79"/>
      <c r="CF148" s="79"/>
      <c r="CG148" s="79"/>
      <c r="CH148" s="79"/>
      <c r="CI148" s="79"/>
      <c r="CJ148" s="79"/>
      <c r="CK148" s="79"/>
      <c r="CL148" s="79"/>
      <c r="CM148" s="79"/>
      <c r="CN148" s="79"/>
      <c r="CO148" s="79"/>
      <c r="CP148" s="79"/>
      <c r="CQ148" s="79"/>
      <c r="CR148" s="79"/>
      <c r="CS148" s="79"/>
      <c r="CT148" s="79"/>
      <c r="CU148" s="79"/>
      <c r="CV148" s="79"/>
      <c r="CW148" s="79"/>
      <c r="CX148" s="79"/>
      <c r="CY148" s="79"/>
      <c r="CZ148" s="79"/>
      <c r="DA148" s="79"/>
      <c r="DB148" s="79"/>
      <c r="DC148" s="79"/>
      <c r="DD148" s="79"/>
      <c r="DE148" s="79"/>
      <c r="DF148" s="79"/>
    </row>
    <row r="149" spans="2:110" s="74" customFormat="1" ht="37.5">
      <c r="B149" s="432">
        <f t="shared" si="4"/>
        <v>7.2299999999999951</v>
      </c>
      <c r="C149" s="489" t="s">
        <v>455</v>
      </c>
      <c r="D149" s="492">
        <v>900</v>
      </c>
      <c r="E149" s="493" t="s">
        <v>275</v>
      </c>
      <c r="F149" s="494"/>
      <c r="G149" s="490">
        <f t="shared" si="5"/>
        <v>0</v>
      </c>
      <c r="H149" s="434"/>
      <c r="I149" s="78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79"/>
      <c r="AL149" s="79"/>
      <c r="AM149" s="79"/>
      <c r="AN149" s="79"/>
      <c r="AO149" s="79"/>
      <c r="AP149" s="79"/>
      <c r="AQ149" s="79"/>
      <c r="AR149" s="79"/>
      <c r="AS149" s="79"/>
      <c r="AT149" s="79"/>
      <c r="AU149" s="79"/>
      <c r="AV149" s="79"/>
      <c r="AW149" s="79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79"/>
      <c r="BM149" s="79"/>
      <c r="BN149" s="79"/>
      <c r="BO149" s="79"/>
      <c r="BP149" s="79"/>
      <c r="BQ149" s="79"/>
      <c r="BR149" s="79"/>
      <c r="BS149" s="79"/>
      <c r="BT149" s="79"/>
      <c r="BU149" s="79"/>
      <c r="BV149" s="79"/>
      <c r="BW149" s="79"/>
      <c r="BX149" s="79"/>
      <c r="BY149" s="79"/>
      <c r="BZ149" s="79"/>
      <c r="CA149" s="79"/>
      <c r="CB149" s="79"/>
      <c r="CC149" s="79"/>
      <c r="CD149" s="79"/>
      <c r="CE149" s="79"/>
      <c r="CF149" s="79"/>
      <c r="CG149" s="79"/>
      <c r="CH149" s="79"/>
      <c r="CI149" s="79"/>
      <c r="CJ149" s="79"/>
      <c r="CK149" s="79"/>
      <c r="CL149" s="79"/>
      <c r="CM149" s="79"/>
      <c r="CN149" s="79"/>
      <c r="CO149" s="79"/>
      <c r="CP149" s="79"/>
      <c r="CQ149" s="79"/>
      <c r="CR149" s="79"/>
      <c r="CS149" s="79"/>
      <c r="CT149" s="79"/>
      <c r="CU149" s="79"/>
      <c r="CV149" s="79"/>
      <c r="CW149" s="79"/>
      <c r="CX149" s="79"/>
      <c r="CY149" s="79"/>
      <c r="CZ149" s="79"/>
      <c r="DA149" s="79"/>
      <c r="DB149" s="79"/>
      <c r="DC149" s="79"/>
      <c r="DD149" s="79"/>
      <c r="DE149" s="79"/>
      <c r="DF149" s="79"/>
    </row>
    <row r="150" spans="2:110" s="74" customFormat="1" ht="37.5">
      <c r="B150" s="432">
        <f t="shared" si="4"/>
        <v>7.2399999999999949</v>
      </c>
      <c r="C150" s="489" t="s">
        <v>456</v>
      </c>
      <c r="D150" s="492">
        <v>35</v>
      </c>
      <c r="E150" s="493" t="s">
        <v>275</v>
      </c>
      <c r="F150" s="494"/>
      <c r="G150" s="490">
        <f t="shared" si="5"/>
        <v>0</v>
      </c>
      <c r="H150" s="434"/>
      <c r="I150" s="78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U150" s="79"/>
      <c r="AV150" s="79"/>
      <c r="AW150" s="79"/>
      <c r="AX150" s="79"/>
      <c r="AY150" s="79"/>
      <c r="AZ150" s="79"/>
      <c r="BA150" s="79"/>
      <c r="BB150" s="79"/>
      <c r="BC150" s="79"/>
      <c r="BD150" s="79"/>
      <c r="BE150" s="79"/>
      <c r="BF150" s="79"/>
      <c r="BG150" s="79"/>
      <c r="BH150" s="79"/>
      <c r="BI150" s="79"/>
      <c r="BJ150" s="79"/>
      <c r="BK150" s="79"/>
      <c r="BL150" s="79"/>
      <c r="BM150" s="79"/>
      <c r="BN150" s="79"/>
      <c r="BO150" s="79"/>
      <c r="BP150" s="79"/>
      <c r="BQ150" s="79"/>
      <c r="BR150" s="79"/>
      <c r="BS150" s="79"/>
      <c r="BT150" s="79"/>
      <c r="BU150" s="79"/>
      <c r="BV150" s="79"/>
      <c r="BW150" s="79"/>
      <c r="BX150" s="79"/>
      <c r="BY150" s="79"/>
      <c r="BZ150" s="79"/>
      <c r="CA150" s="79"/>
      <c r="CB150" s="79"/>
      <c r="CC150" s="79"/>
      <c r="CD150" s="79"/>
      <c r="CE150" s="79"/>
      <c r="CF150" s="79"/>
      <c r="CG150" s="79"/>
      <c r="CH150" s="79"/>
      <c r="CI150" s="79"/>
      <c r="CJ150" s="79"/>
      <c r="CK150" s="79"/>
      <c r="CL150" s="79"/>
      <c r="CM150" s="79"/>
      <c r="CN150" s="79"/>
      <c r="CO150" s="79"/>
      <c r="CP150" s="79"/>
      <c r="CQ150" s="79"/>
      <c r="CR150" s="79"/>
      <c r="CS150" s="79"/>
      <c r="CT150" s="79"/>
      <c r="CU150" s="79"/>
      <c r="CV150" s="79"/>
      <c r="CW150" s="79"/>
      <c r="CX150" s="79"/>
      <c r="CY150" s="79"/>
      <c r="CZ150" s="79"/>
      <c r="DA150" s="79"/>
      <c r="DB150" s="79"/>
      <c r="DC150" s="79"/>
      <c r="DD150" s="79"/>
      <c r="DE150" s="79"/>
      <c r="DF150" s="79"/>
    </row>
    <row r="151" spans="2:110" s="74" customFormat="1" ht="37.5">
      <c r="B151" s="432">
        <f t="shared" si="4"/>
        <v>7.2499999999999947</v>
      </c>
      <c r="C151" s="489" t="s">
        <v>457</v>
      </c>
      <c r="D151" s="492">
        <v>20</v>
      </c>
      <c r="E151" s="493" t="s">
        <v>275</v>
      </c>
      <c r="F151" s="494"/>
      <c r="G151" s="490">
        <f t="shared" si="5"/>
        <v>0</v>
      </c>
      <c r="H151" s="434"/>
      <c r="I151" s="78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79"/>
      <c r="AL151" s="79"/>
      <c r="AM151" s="79"/>
      <c r="AN151" s="79"/>
      <c r="AO151" s="79"/>
      <c r="AP151" s="79"/>
      <c r="AQ151" s="79"/>
      <c r="AR151" s="79"/>
      <c r="AS151" s="79"/>
      <c r="AT151" s="79"/>
      <c r="AU151" s="79"/>
      <c r="AV151" s="79"/>
      <c r="AW151" s="79"/>
      <c r="AX151" s="79"/>
      <c r="AY151" s="79"/>
      <c r="AZ151" s="79"/>
      <c r="BA151" s="79"/>
      <c r="BB151" s="79"/>
      <c r="BC151" s="79"/>
      <c r="BD151" s="79"/>
      <c r="BE151" s="79"/>
      <c r="BF151" s="79"/>
      <c r="BG151" s="79"/>
      <c r="BH151" s="79"/>
      <c r="BI151" s="79"/>
      <c r="BJ151" s="79"/>
      <c r="BK151" s="79"/>
      <c r="BL151" s="79"/>
      <c r="BM151" s="79"/>
      <c r="BN151" s="79"/>
      <c r="BO151" s="79"/>
      <c r="BP151" s="79"/>
      <c r="BQ151" s="79"/>
      <c r="BR151" s="79"/>
      <c r="BS151" s="79"/>
      <c r="BT151" s="79"/>
      <c r="BU151" s="79"/>
      <c r="BV151" s="79"/>
      <c r="BW151" s="79"/>
      <c r="BX151" s="79"/>
      <c r="BY151" s="79"/>
      <c r="BZ151" s="79"/>
      <c r="CA151" s="79"/>
      <c r="CB151" s="79"/>
      <c r="CC151" s="79"/>
      <c r="CD151" s="79"/>
      <c r="CE151" s="79"/>
      <c r="CF151" s="79"/>
      <c r="CG151" s="79"/>
      <c r="CH151" s="79"/>
      <c r="CI151" s="79"/>
      <c r="CJ151" s="79"/>
      <c r="CK151" s="79"/>
      <c r="CL151" s="79"/>
      <c r="CM151" s="79"/>
      <c r="CN151" s="79"/>
      <c r="CO151" s="79"/>
      <c r="CP151" s="79"/>
      <c r="CQ151" s="79"/>
      <c r="CR151" s="79"/>
      <c r="CS151" s="79"/>
      <c r="CT151" s="79"/>
      <c r="CU151" s="79"/>
      <c r="CV151" s="79"/>
      <c r="CW151" s="79"/>
      <c r="CX151" s="79"/>
      <c r="CY151" s="79"/>
      <c r="CZ151" s="79"/>
      <c r="DA151" s="79"/>
      <c r="DB151" s="79"/>
      <c r="DC151" s="79"/>
      <c r="DD151" s="79"/>
      <c r="DE151" s="79"/>
      <c r="DF151" s="79"/>
    </row>
    <row r="152" spans="2:110" s="74" customFormat="1" ht="37.5">
      <c r="B152" s="432">
        <f t="shared" si="4"/>
        <v>7.2599999999999945</v>
      </c>
      <c r="C152" s="489" t="s">
        <v>458</v>
      </c>
      <c r="D152" s="492">
        <v>25</v>
      </c>
      <c r="E152" s="493" t="s">
        <v>275</v>
      </c>
      <c r="F152" s="494"/>
      <c r="G152" s="490">
        <f t="shared" si="5"/>
        <v>0</v>
      </c>
      <c r="H152" s="434"/>
      <c r="I152" s="78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79"/>
      <c r="AL152" s="79"/>
      <c r="AM152" s="79"/>
      <c r="AN152" s="79"/>
      <c r="AO152" s="79"/>
      <c r="AP152" s="79"/>
      <c r="AQ152" s="79"/>
      <c r="AR152" s="79"/>
      <c r="AS152" s="79"/>
      <c r="AT152" s="79"/>
      <c r="AU152" s="79"/>
      <c r="AV152" s="79"/>
      <c r="AW152" s="79"/>
      <c r="AX152" s="79"/>
      <c r="AY152" s="79"/>
      <c r="AZ152" s="79"/>
      <c r="BA152" s="79"/>
      <c r="BB152" s="79"/>
      <c r="BC152" s="79"/>
      <c r="BD152" s="79"/>
      <c r="BE152" s="79"/>
      <c r="BF152" s="79"/>
      <c r="BG152" s="79"/>
      <c r="BH152" s="79"/>
      <c r="BI152" s="79"/>
      <c r="BJ152" s="79"/>
      <c r="BK152" s="79"/>
      <c r="BL152" s="79"/>
      <c r="BM152" s="79"/>
      <c r="BN152" s="79"/>
      <c r="BO152" s="79"/>
      <c r="BP152" s="79"/>
      <c r="BQ152" s="79"/>
      <c r="BR152" s="79"/>
      <c r="BS152" s="79"/>
      <c r="BT152" s="79"/>
      <c r="BU152" s="79"/>
      <c r="BV152" s="79"/>
      <c r="BW152" s="79"/>
      <c r="BX152" s="79"/>
      <c r="BY152" s="79"/>
      <c r="BZ152" s="79"/>
      <c r="CA152" s="79"/>
      <c r="CB152" s="79"/>
      <c r="CC152" s="79"/>
      <c r="CD152" s="79"/>
      <c r="CE152" s="79"/>
      <c r="CF152" s="79"/>
      <c r="CG152" s="79"/>
      <c r="CH152" s="79"/>
      <c r="CI152" s="79"/>
      <c r="CJ152" s="79"/>
      <c r="CK152" s="79"/>
      <c r="CL152" s="79"/>
      <c r="CM152" s="79"/>
      <c r="CN152" s="79"/>
      <c r="CO152" s="79"/>
      <c r="CP152" s="79"/>
      <c r="CQ152" s="79"/>
      <c r="CR152" s="79"/>
      <c r="CS152" s="79"/>
      <c r="CT152" s="79"/>
      <c r="CU152" s="79"/>
      <c r="CV152" s="79"/>
      <c r="CW152" s="79"/>
      <c r="CX152" s="79"/>
      <c r="CY152" s="79"/>
      <c r="CZ152" s="79"/>
      <c r="DA152" s="79"/>
      <c r="DB152" s="79"/>
      <c r="DC152" s="79"/>
      <c r="DD152" s="79"/>
      <c r="DE152" s="79"/>
      <c r="DF152" s="79"/>
    </row>
    <row r="153" spans="2:110" s="74" customFormat="1" ht="37.5">
      <c r="B153" s="432">
        <f t="shared" si="4"/>
        <v>7.2699999999999942</v>
      </c>
      <c r="C153" s="489" t="s">
        <v>459</v>
      </c>
      <c r="D153" s="492">
        <v>15</v>
      </c>
      <c r="E153" s="493" t="s">
        <v>275</v>
      </c>
      <c r="F153" s="494"/>
      <c r="G153" s="490">
        <f t="shared" si="5"/>
        <v>0</v>
      </c>
      <c r="H153" s="434"/>
      <c r="I153" s="78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U153" s="79"/>
      <c r="AV153" s="79"/>
      <c r="AW153" s="79"/>
      <c r="AX153" s="79"/>
      <c r="AY153" s="79"/>
      <c r="AZ153" s="79"/>
      <c r="BA153" s="79"/>
      <c r="BB153" s="79"/>
      <c r="BC153" s="79"/>
      <c r="BD153" s="79"/>
      <c r="BE153" s="79"/>
      <c r="BF153" s="79"/>
      <c r="BG153" s="79"/>
      <c r="BH153" s="79"/>
      <c r="BI153" s="79"/>
      <c r="BJ153" s="79"/>
      <c r="BK153" s="79"/>
      <c r="BL153" s="79"/>
      <c r="BM153" s="79"/>
      <c r="BN153" s="79"/>
      <c r="BO153" s="79"/>
      <c r="BP153" s="79"/>
      <c r="BQ153" s="79"/>
      <c r="BR153" s="79"/>
      <c r="BS153" s="79"/>
      <c r="BT153" s="79"/>
      <c r="BU153" s="79"/>
      <c r="BV153" s="79"/>
      <c r="BW153" s="79"/>
      <c r="BX153" s="79"/>
      <c r="BY153" s="79"/>
      <c r="BZ153" s="79"/>
      <c r="CA153" s="79"/>
      <c r="CB153" s="79"/>
      <c r="CC153" s="79"/>
      <c r="CD153" s="79"/>
      <c r="CE153" s="79"/>
      <c r="CF153" s="79"/>
      <c r="CG153" s="79"/>
      <c r="CH153" s="79"/>
      <c r="CI153" s="79"/>
      <c r="CJ153" s="79"/>
      <c r="CK153" s="79"/>
      <c r="CL153" s="79"/>
      <c r="CM153" s="79"/>
      <c r="CN153" s="79"/>
      <c r="CO153" s="79"/>
      <c r="CP153" s="79"/>
      <c r="CQ153" s="79"/>
      <c r="CR153" s="79"/>
      <c r="CS153" s="79"/>
      <c r="CT153" s="79"/>
      <c r="CU153" s="79"/>
      <c r="CV153" s="79"/>
      <c r="CW153" s="79"/>
      <c r="CX153" s="79"/>
      <c r="CY153" s="79"/>
      <c r="CZ153" s="79"/>
      <c r="DA153" s="79"/>
      <c r="DB153" s="79"/>
      <c r="DC153" s="79"/>
      <c r="DD153" s="79"/>
      <c r="DE153" s="79"/>
      <c r="DF153" s="79"/>
    </row>
    <row r="154" spans="2:110" s="74" customFormat="1" ht="37.5">
      <c r="B154" s="432">
        <f t="shared" si="4"/>
        <v>7.279999999999994</v>
      </c>
      <c r="C154" s="489" t="s">
        <v>460</v>
      </c>
      <c r="D154" s="492">
        <v>30</v>
      </c>
      <c r="E154" s="493" t="s">
        <v>275</v>
      </c>
      <c r="F154" s="494"/>
      <c r="G154" s="490">
        <f t="shared" si="5"/>
        <v>0</v>
      </c>
      <c r="H154" s="434"/>
      <c r="I154" s="78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79"/>
      <c r="AL154" s="79"/>
      <c r="AM154" s="79"/>
      <c r="AN154" s="79"/>
      <c r="AO154" s="79"/>
      <c r="AP154" s="79"/>
      <c r="AQ154" s="79"/>
      <c r="AR154" s="79"/>
      <c r="AS154" s="79"/>
      <c r="AT154" s="79"/>
      <c r="AU154" s="79"/>
      <c r="AV154" s="79"/>
      <c r="AW154" s="79"/>
      <c r="AX154" s="79"/>
      <c r="AY154" s="79"/>
      <c r="AZ154" s="79"/>
      <c r="BA154" s="79"/>
      <c r="BB154" s="79"/>
      <c r="BC154" s="79"/>
      <c r="BD154" s="79"/>
      <c r="BE154" s="79"/>
      <c r="BF154" s="79"/>
      <c r="BG154" s="79"/>
      <c r="BH154" s="79"/>
      <c r="BI154" s="79"/>
      <c r="BJ154" s="79"/>
      <c r="BK154" s="79"/>
      <c r="BL154" s="79"/>
      <c r="BM154" s="79"/>
      <c r="BN154" s="79"/>
      <c r="BO154" s="79"/>
      <c r="BP154" s="79"/>
      <c r="BQ154" s="79"/>
      <c r="BR154" s="79"/>
      <c r="BS154" s="79"/>
      <c r="BT154" s="79"/>
      <c r="BU154" s="79"/>
      <c r="BV154" s="79"/>
      <c r="BW154" s="79"/>
      <c r="BX154" s="79"/>
      <c r="BY154" s="79"/>
      <c r="BZ154" s="79"/>
      <c r="CA154" s="79"/>
      <c r="CB154" s="79"/>
      <c r="CC154" s="79"/>
      <c r="CD154" s="79"/>
      <c r="CE154" s="79"/>
      <c r="CF154" s="79"/>
      <c r="CG154" s="79"/>
      <c r="CH154" s="79"/>
      <c r="CI154" s="79"/>
      <c r="CJ154" s="79"/>
      <c r="CK154" s="79"/>
      <c r="CL154" s="79"/>
      <c r="CM154" s="79"/>
      <c r="CN154" s="79"/>
      <c r="CO154" s="79"/>
      <c r="CP154" s="79"/>
      <c r="CQ154" s="79"/>
      <c r="CR154" s="79"/>
      <c r="CS154" s="79"/>
      <c r="CT154" s="79"/>
      <c r="CU154" s="79"/>
      <c r="CV154" s="79"/>
      <c r="CW154" s="79"/>
      <c r="CX154" s="79"/>
      <c r="CY154" s="79"/>
      <c r="CZ154" s="79"/>
      <c r="DA154" s="79"/>
      <c r="DB154" s="79"/>
      <c r="DC154" s="79"/>
      <c r="DD154" s="79"/>
      <c r="DE154" s="79"/>
      <c r="DF154" s="79"/>
    </row>
    <row r="155" spans="2:110" s="74" customFormat="1" ht="37.5">
      <c r="B155" s="432">
        <f t="shared" si="4"/>
        <v>7.2899999999999938</v>
      </c>
      <c r="C155" s="489" t="s">
        <v>461</v>
      </c>
      <c r="D155" s="492">
        <v>30</v>
      </c>
      <c r="E155" s="493" t="s">
        <v>275</v>
      </c>
      <c r="F155" s="494"/>
      <c r="G155" s="490">
        <f t="shared" si="5"/>
        <v>0</v>
      </c>
      <c r="H155" s="434"/>
      <c r="I155" s="78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U155" s="79"/>
      <c r="AV155" s="79"/>
      <c r="AW155" s="79"/>
      <c r="AX155" s="79"/>
      <c r="AY155" s="79"/>
      <c r="AZ155" s="79"/>
      <c r="BA155" s="79"/>
      <c r="BB155" s="79"/>
      <c r="BC155" s="79"/>
      <c r="BD155" s="79"/>
      <c r="BE155" s="79"/>
      <c r="BF155" s="79"/>
      <c r="BG155" s="79"/>
      <c r="BH155" s="79"/>
      <c r="BI155" s="79"/>
      <c r="BJ155" s="79"/>
      <c r="BK155" s="79"/>
      <c r="BL155" s="79"/>
      <c r="BM155" s="79"/>
      <c r="BN155" s="79"/>
      <c r="BO155" s="79"/>
      <c r="BP155" s="79"/>
      <c r="BQ155" s="79"/>
      <c r="BR155" s="79"/>
      <c r="BS155" s="79"/>
      <c r="BT155" s="79"/>
      <c r="BU155" s="79"/>
      <c r="BV155" s="79"/>
      <c r="BW155" s="79"/>
      <c r="BX155" s="79"/>
      <c r="BY155" s="79"/>
      <c r="BZ155" s="79"/>
      <c r="CA155" s="79"/>
      <c r="CB155" s="79"/>
      <c r="CC155" s="79"/>
      <c r="CD155" s="79"/>
      <c r="CE155" s="79"/>
      <c r="CF155" s="79"/>
      <c r="CG155" s="79"/>
      <c r="CH155" s="79"/>
      <c r="CI155" s="79"/>
      <c r="CJ155" s="79"/>
      <c r="CK155" s="79"/>
      <c r="CL155" s="79"/>
      <c r="CM155" s="79"/>
      <c r="CN155" s="79"/>
      <c r="CO155" s="79"/>
      <c r="CP155" s="79"/>
      <c r="CQ155" s="79"/>
      <c r="CR155" s="79"/>
      <c r="CS155" s="79"/>
      <c r="CT155" s="79"/>
      <c r="CU155" s="79"/>
      <c r="CV155" s="79"/>
      <c r="CW155" s="79"/>
      <c r="CX155" s="79"/>
      <c r="CY155" s="79"/>
      <c r="CZ155" s="79"/>
      <c r="DA155" s="79"/>
      <c r="DB155" s="79"/>
      <c r="DC155" s="79"/>
      <c r="DD155" s="79"/>
      <c r="DE155" s="79"/>
      <c r="DF155" s="79"/>
    </row>
    <row r="156" spans="2:110" s="74" customFormat="1" ht="56.25">
      <c r="B156" s="432">
        <f t="shared" si="4"/>
        <v>7.2999999999999936</v>
      </c>
      <c r="C156" s="489" t="s">
        <v>462</v>
      </c>
      <c r="D156" s="492">
        <v>60</v>
      </c>
      <c r="E156" s="493" t="s">
        <v>275</v>
      </c>
      <c r="F156" s="494"/>
      <c r="G156" s="490">
        <f t="shared" si="5"/>
        <v>0</v>
      </c>
      <c r="H156" s="434"/>
      <c r="I156" s="78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79"/>
      <c r="AN156" s="79"/>
      <c r="AO156" s="79"/>
      <c r="AP156" s="79"/>
      <c r="AQ156" s="79"/>
      <c r="AR156" s="79"/>
      <c r="AS156" s="79"/>
      <c r="AT156" s="79"/>
      <c r="AU156" s="79"/>
      <c r="AV156" s="79"/>
      <c r="AW156" s="79"/>
      <c r="AX156" s="79"/>
      <c r="AY156" s="79"/>
      <c r="AZ156" s="79"/>
      <c r="BA156" s="79"/>
      <c r="BB156" s="79"/>
      <c r="BC156" s="79"/>
      <c r="BD156" s="79"/>
      <c r="BE156" s="79"/>
      <c r="BF156" s="79"/>
      <c r="BG156" s="79"/>
      <c r="BH156" s="79"/>
      <c r="BI156" s="79"/>
      <c r="BJ156" s="79"/>
      <c r="BK156" s="79"/>
      <c r="BL156" s="79"/>
      <c r="BM156" s="79"/>
      <c r="BN156" s="79"/>
      <c r="BO156" s="79"/>
      <c r="BP156" s="79"/>
      <c r="BQ156" s="79"/>
      <c r="BR156" s="79"/>
      <c r="BS156" s="79"/>
      <c r="BT156" s="79"/>
      <c r="BU156" s="79"/>
      <c r="BV156" s="79"/>
      <c r="BW156" s="79"/>
      <c r="BX156" s="79"/>
      <c r="BY156" s="79"/>
      <c r="BZ156" s="79"/>
      <c r="CA156" s="79"/>
      <c r="CB156" s="79"/>
      <c r="CC156" s="79"/>
      <c r="CD156" s="79"/>
      <c r="CE156" s="79"/>
      <c r="CF156" s="79"/>
      <c r="CG156" s="79"/>
      <c r="CH156" s="79"/>
      <c r="CI156" s="79"/>
      <c r="CJ156" s="79"/>
      <c r="CK156" s="79"/>
      <c r="CL156" s="79"/>
      <c r="CM156" s="79"/>
      <c r="CN156" s="79"/>
      <c r="CO156" s="79"/>
      <c r="CP156" s="79"/>
      <c r="CQ156" s="79"/>
      <c r="CR156" s="79"/>
      <c r="CS156" s="79"/>
      <c r="CT156" s="79"/>
      <c r="CU156" s="79"/>
      <c r="CV156" s="79"/>
      <c r="CW156" s="79"/>
      <c r="CX156" s="79"/>
      <c r="CY156" s="79"/>
      <c r="CZ156" s="79"/>
      <c r="DA156" s="79"/>
      <c r="DB156" s="79"/>
      <c r="DC156" s="79"/>
      <c r="DD156" s="79"/>
      <c r="DE156" s="79"/>
      <c r="DF156" s="79"/>
    </row>
    <row r="157" spans="2:110" s="74" customFormat="1" ht="56.25">
      <c r="B157" s="432">
        <f t="shared" si="4"/>
        <v>7.3099999999999934</v>
      </c>
      <c r="C157" s="489" t="s">
        <v>463</v>
      </c>
      <c r="D157" s="492">
        <v>15</v>
      </c>
      <c r="E157" s="493" t="s">
        <v>275</v>
      </c>
      <c r="F157" s="494"/>
      <c r="G157" s="490">
        <f t="shared" si="5"/>
        <v>0</v>
      </c>
      <c r="H157" s="434"/>
      <c r="I157" s="78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79"/>
      <c r="AL157" s="79"/>
      <c r="AM157" s="79"/>
      <c r="AN157" s="79"/>
      <c r="AO157" s="79"/>
      <c r="AP157" s="79"/>
      <c r="AQ157" s="79"/>
      <c r="AR157" s="79"/>
      <c r="AS157" s="79"/>
      <c r="AT157" s="79"/>
      <c r="AU157" s="79"/>
      <c r="AV157" s="79"/>
      <c r="AW157" s="79"/>
      <c r="AX157" s="79"/>
      <c r="AY157" s="79"/>
      <c r="AZ157" s="79"/>
      <c r="BA157" s="79"/>
      <c r="BB157" s="79"/>
      <c r="BC157" s="79"/>
      <c r="BD157" s="79"/>
      <c r="BE157" s="79"/>
      <c r="BF157" s="79"/>
      <c r="BG157" s="79"/>
      <c r="BH157" s="79"/>
      <c r="BI157" s="79"/>
      <c r="BJ157" s="79"/>
      <c r="BK157" s="79"/>
      <c r="BL157" s="79"/>
      <c r="BM157" s="79"/>
      <c r="BN157" s="79"/>
      <c r="BO157" s="79"/>
      <c r="BP157" s="79"/>
      <c r="BQ157" s="79"/>
      <c r="BR157" s="79"/>
      <c r="BS157" s="79"/>
      <c r="BT157" s="79"/>
      <c r="BU157" s="79"/>
      <c r="BV157" s="79"/>
      <c r="BW157" s="79"/>
      <c r="BX157" s="79"/>
      <c r="BY157" s="79"/>
      <c r="BZ157" s="79"/>
      <c r="CA157" s="79"/>
      <c r="CB157" s="79"/>
      <c r="CC157" s="79"/>
      <c r="CD157" s="79"/>
      <c r="CE157" s="79"/>
      <c r="CF157" s="79"/>
      <c r="CG157" s="79"/>
      <c r="CH157" s="79"/>
      <c r="CI157" s="79"/>
      <c r="CJ157" s="79"/>
      <c r="CK157" s="79"/>
      <c r="CL157" s="79"/>
      <c r="CM157" s="79"/>
      <c r="CN157" s="79"/>
      <c r="CO157" s="79"/>
      <c r="CP157" s="79"/>
      <c r="CQ157" s="79"/>
      <c r="CR157" s="79"/>
      <c r="CS157" s="79"/>
      <c r="CT157" s="79"/>
      <c r="CU157" s="79"/>
      <c r="CV157" s="79"/>
      <c r="CW157" s="79"/>
      <c r="CX157" s="79"/>
      <c r="CY157" s="79"/>
      <c r="CZ157" s="79"/>
      <c r="DA157" s="79"/>
      <c r="DB157" s="79"/>
      <c r="DC157" s="79"/>
      <c r="DD157" s="79"/>
      <c r="DE157" s="79"/>
      <c r="DF157" s="79"/>
    </row>
    <row r="158" spans="2:110" s="74" customFormat="1" ht="56.25">
      <c r="B158" s="432">
        <f t="shared" si="4"/>
        <v>7.3199999999999932</v>
      </c>
      <c r="C158" s="489" t="s">
        <v>464</v>
      </c>
      <c r="D158" s="492">
        <v>45</v>
      </c>
      <c r="E158" s="493" t="s">
        <v>275</v>
      </c>
      <c r="F158" s="494"/>
      <c r="G158" s="490">
        <f t="shared" si="5"/>
        <v>0</v>
      </c>
      <c r="H158" s="434"/>
      <c r="I158" s="78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U158" s="79"/>
      <c r="AV158" s="79"/>
      <c r="AW158" s="79"/>
      <c r="AX158" s="79"/>
      <c r="AY158" s="79"/>
      <c r="AZ158" s="79"/>
      <c r="BA158" s="79"/>
      <c r="BB158" s="79"/>
      <c r="BC158" s="79"/>
      <c r="BD158" s="79"/>
      <c r="BE158" s="79"/>
      <c r="BF158" s="79"/>
      <c r="BG158" s="79"/>
      <c r="BH158" s="79"/>
      <c r="BI158" s="79"/>
      <c r="BJ158" s="79"/>
      <c r="BK158" s="79"/>
      <c r="BL158" s="79"/>
      <c r="BM158" s="79"/>
      <c r="BN158" s="79"/>
      <c r="BO158" s="79"/>
      <c r="BP158" s="79"/>
      <c r="BQ158" s="79"/>
      <c r="BR158" s="79"/>
      <c r="BS158" s="79"/>
      <c r="BT158" s="79"/>
      <c r="BU158" s="79"/>
      <c r="BV158" s="79"/>
      <c r="BW158" s="79"/>
      <c r="BX158" s="79"/>
      <c r="BY158" s="79"/>
      <c r="BZ158" s="79"/>
      <c r="CA158" s="79"/>
      <c r="CB158" s="79"/>
      <c r="CC158" s="79"/>
      <c r="CD158" s="79"/>
      <c r="CE158" s="79"/>
      <c r="CF158" s="79"/>
      <c r="CG158" s="79"/>
      <c r="CH158" s="79"/>
      <c r="CI158" s="79"/>
      <c r="CJ158" s="79"/>
      <c r="CK158" s="79"/>
      <c r="CL158" s="79"/>
      <c r="CM158" s="79"/>
      <c r="CN158" s="79"/>
      <c r="CO158" s="79"/>
      <c r="CP158" s="79"/>
      <c r="CQ158" s="79"/>
      <c r="CR158" s="79"/>
      <c r="CS158" s="79"/>
      <c r="CT158" s="79"/>
      <c r="CU158" s="79"/>
      <c r="CV158" s="79"/>
      <c r="CW158" s="79"/>
      <c r="CX158" s="79"/>
      <c r="CY158" s="79"/>
      <c r="CZ158" s="79"/>
      <c r="DA158" s="79"/>
      <c r="DB158" s="79"/>
      <c r="DC158" s="79"/>
      <c r="DD158" s="79"/>
      <c r="DE158" s="79"/>
      <c r="DF158" s="79"/>
    </row>
    <row r="159" spans="2:110" s="74" customFormat="1" ht="56.25">
      <c r="B159" s="432">
        <f t="shared" si="4"/>
        <v>7.329999999999993</v>
      </c>
      <c r="C159" s="489" t="s">
        <v>465</v>
      </c>
      <c r="D159" s="492">
        <v>25</v>
      </c>
      <c r="E159" s="493" t="s">
        <v>275</v>
      </c>
      <c r="F159" s="494"/>
      <c r="G159" s="490">
        <f t="shared" si="5"/>
        <v>0</v>
      </c>
      <c r="H159" s="434"/>
      <c r="I159" s="78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79"/>
      <c r="AL159" s="79"/>
      <c r="AM159" s="79"/>
      <c r="AN159" s="79"/>
      <c r="AO159" s="79"/>
      <c r="AP159" s="79"/>
      <c r="AQ159" s="79"/>
      <c r="AR159" s="79"/>
      <c r="AS159" s="79"/>
      <c r="AT159" s="79"/>
      <c r="AU159" s="79"/>
      <c r="AV159" s="79"/>
      <c r="AW159" s="79"/>
      <c r="AX159" s="79"/>
      <c r="AY159" s="79"/>
      <c r="AZ159" s="79"/>
      <c r="BA159" s="79"/>
      <c r="BB159" s="79"/>
      <c r="BC159" s="79"/>
      <c r="BD159" s="79"/>
      <c r="BE159" s="79"/>
      <c r="BF159" s="79"/>
      <c r="BG159" s="79"/>
      <c r="BH159" s="79"/>
      <c r="BI159" s="79"/>
      <c r="BJ159" s="79"/>
      <c r="BK159" s="79"/>
      <c r="BL159" s="79"/>
      <c r="BM159" s="79"/>
      <c r="BN159" s="79"/>
      <c r="BO159" s="79"/>
      <c r="BP159" s="79"/>
      <c r="BQ159" s="79"/>
      <c r="BR159" s="79"/>
      <c r="BS159" s="79"/>
      <c r="BT159" s="79"/>
      <c r="BU159" s="79"/>
      <c r="BV159" s="79"/>
      <c r="BW159" s="79"/>
      <c r="BX159" s="79"/>
      <c r="BY159" s="79"/>
      <c r="BZ159" s="79"/>
      <c r="CA159" s="79"/>
      <c r="CB159" s="79"/>
      <c r="CC159" s="79"/>
      <c r="CD159" s="79"/>
      <c r="CE159" s="79"/>
      <c r="CF159" s="79"/>
      <c r="CG159" s="79"/>
      <c r="CH159" s="79"/>
      <c r="CI159" s="79"/>
      <c r="CJ159" s="79"/>
      <c r="CK159" s="79"/>
      <c r="CL159" s="79"/>
      <c r="CM159" s="79"/>
      <c r="CN159" s="79"/>
      <c r="CO159" s="79"/>
      <c r="CP159" s="79"/>
      <c r="CQ159" s="79"/>
      <c r="CR159" s="79"/>
      <c r="CS159" s="79"/>
      <c r="CT159" s="79"/>
      <c r="CU159" s="79"/>
      <c r="CV159" s="79"/>
      <c r="CW159" s="79"/>
      <c r="CX159" s="79"/>
      <c r="CY159" s="79"/>
      <c r="CZ159" s="79"/>
      <c r="DA159" s="79"/>
      <c r="DB159" s="79"/>
      <c r="DC159" s="79"/>
      <c r="DD159" s="79"/>
      <c r="DE159" s="79"/>
      <c r="DF159" s="79"/>
    </row>
    <row r="160" spans="2:110" s="74" customFormat="1" ht="56.25">
      <c r="B160" s="432">
        <f t="shared" si="4"/>
        <v>7.3399999999999928</v>
      </c>
      <c r="C160" s="489" t="s">
        <v>466</v>
      </c>
      <c r="D160" s="492">
        <v>1200</v>
      </c>
      <c r="E160" s="493" t="s">
        <v>275</v>
      </c>
      <c r="F160" s="494"/>
      <c r="G160" s="490">
        <f t="shared" si="5"/>
        <v>0</v>
      </c>
      <c r="H160" s="434"/>
      <c r="I160" s="78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  <c r="AW160" s="79"/>
      <c r="AX160" s="79"/>
      <c r="AY160" s="79"/>
      <c r="AZ160" s="79"/>
      <c r="BA160" s="79"/>
      <c r="BB160" s="79"/>
      <c r="BC160" s="79"/>
      <c r="BD160" s="79"/>
      <c r="BE160" s="79"/>
      <c r="BF160" s="79"/>
      <c r="BG160" s="79"/>
      <c r="BH160" s="79"/>
      <c r="BI160" s="79"/>
      <c r="BJ160" s="79"/>
      <c r="BK160" s="79"/>
      <c r="BL160" s="79"/>
      <c r="BM160" s="79"/>
      <c r="BN160" s="79"/>
      <c r="BO160" s="79"/>
      <c r="BP160" s="79"/>
      <c r="BQ160" s="79"/>
      <c r="BR160" s="79"/>
      <c r="BS160" s="79"/>
      <c r="BT160" s="79"/>
      <c r="BU160" s="79"/>
      <c r="BV160" s="79"/>
      <c r="BW160" s="79"/>
      <c r="BX160" s="79"/>
      <c r="BY160" s="79"/>
      <c r="BZ160" s="79"/>
      <c r="CA160" s="79"/>
      <c r="CB160" s="79"/>
      <c r="CC160" s="79"/>
      <c r="CD160" s="79"/>
      <c r="CE160" s="79"/>
      <c r="CF160" s="79"/>
      <c r="CG160" s="79"/>
      <c r="CH160" s="79"/>
      <c r="CI160" s="79"/>
      <c r="CJ160" s="79"/>
      <c r="CK160" s="79"/>
      <c r="CL160" s="79"/>
      <c r="CM160" s="79"/>
      <c r="CN160" s="79"/>
      <c r="CO160" s="79"/>
      <c r="CP160" s="79"/>
      <c r="CQ160" s="79"/>
      <c r="CR160" s="79"/>
      <c r="CS160" s="79"/>
      <c r="CT160" s="79"/>
      <c r="CU160" s="79"/>
      <c r="CV160" s="79"/>
      <c r="CW160" s="79"/>
      <c r="CX160" s="79"/>
      <c r="CY160" s="79"/>
      <c r="CZ160" s="79"/>
      <c r="DA160" s="79"/>
      <c r="DB160" s="79"/>
      <c r="DC160" s="79"/>
      <c r="DD160" s="79"/>
      <c r="DE160" s="79"/>
      <c r="DF160" s="79"/>
    </row>
    <row r="161" spans="2:110" s="74" customFormat="1" ht="56.25">
      <c r="B161" s="432">
        <f t="shared" si="4"/>
        <v>7.3499999999999925</v>
      </c>
      <c r="C161" s="489" t="s">
        <v>467</v>
      </c>
      <c r="D161" s="492">
        <v>35</v>
      </c>
      <c r="E161" s="493" t="s">
        <v>275</v>
      </c>
      <c r="F161" s="494"/>
      <c r="G161" s="490">
        <f t="shared" si="5"/>
        <v>0</v>
      </c>
      <c r="H161" s="434"/>
      <c r="I161" s="78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79"/>
      <c r="AL161" s="79"/>
      <c r="AM161" s="79"/>
      <c r="AN161" s="79"/>
      <c r="AO161" s="79"/>
      <c r="AP161" s="79"/>
      <c r="AQ161" s="79"/>
      <c r="AR161" s="79"/>
      <c r="AS161" s="79"/>
      <c r="AT161" s="79"/>
      <c r="AU161" s="79"/>
      <c r="AV161" s="79"/>
      <c r="AW161" s="79"/>
      <c r="AX161" s="79"/>
      <c r="AY161" s="79"/>
      <c r="AZ161" s="79"/>
      <c r="BA161" s="79"/>
      <c r="BB161" s="79"/>
      <c r="BC161" s="79"/>
      <c r="BD161" s="79"/>
      <c r="BE161" s="79"/>
      <c r="BF161" s="79"/>
      <c r="BG161" s="79"/>
      <c r="BH161" s="79"/>
      <c r="BI161" s="79"/>
      <c r="BJ161" s="79"/>
      <c r="BK161" s="79"/>
      <c r="BL161" s="79"/>
      <c r="BM161" s="79"/>
      <c r="BN161" s="79"/>
      <c r="BO161" s="79"/>
      <c r="BP161" s="79"/>
      <c r="BQ161" s="79"/>
      <c r="BR161" s="79"/>
      <c r="BS161" s="79"/>
      <c r="BT161" s="79"/>
      <c r="BU161" s="79"/>
      <c r="BV161" s="79"/>
      <c r="BW161" s="79"/>
      <c r="BX161" s="79"/>
      <c r="BY161" s="79"/>
      <c r="BZ161" s="79"/>
      <c r="CA161" s="79"/>
      <c r="CB161" s="79"/>
      <c r="CC161" s="79"/>
      <c r="CD161" s="79"/>
      <c r="CE161" s="79"/>
      <c r="CF161" s="79"/>
      <c r="CG161" s="79"/>
      <c r="CH161" s="79"/>
      <c r="CI161" s="79"/>
      <c r="CJ161" s="79"/>
      <c r="CK161" s="79"/>
      <c r="CL161" s="79"/>
      <c r="CM161" s="79"/>
      <c r="CN161" s="79"/>
      <c r="CO161" s="79"/>
      <c r="CP161" s="79"/>
      <c r="CQ161" s="79"/>
      <c r="CR161" s="79"/>
      <c r="CS161" s="79"/>
      <c r="CT161" s="79"/>
      <c r="CU161" s="79"/>
      <c r="CV161" s="79"/>
      <c r="CW161" s="79"/>
      <c r="CX161" s="79"/>
      <c r="CY161" s="79"/>
      <c r="CZ161" s="79"/>
      <c r="DA161" s="79"/>
      <c r="DB161" s="79"/>
      <c r="DC161" s="79"/>
      <c r="DD161" s="79"/>
      <c r="DE161" s="79"/>
      <c r="DF161" s="79"/>
    </row>
    <row r="162" spans="2:110" s="74" customFormat="1" ht="37.5">
      <c r="B162" s="432">
        <f t="shared" si="4"/>
        <v>7.3599999999999923</v>
      </c>
      <c r="C162" s="489" t="s">
        <v>468</v>
      </c>
      <c r="D162" s="492">
        <v>15</v>
      </c>
      <c r="E162" s="493" t="s">
        <v>275</v>
      </c>
      <c r="F162" s="494"/>
      <c r="G162" s="490">
        <f t="shared" si="5"/>
        <v>0</v>
      </c>
      <c r="H162" s="434"/>
      <c r="I162" s="78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  <c r="AE162" s="79"/>
      <c r="AF162" s="79"/>
      <c r="AG162" s="79"/>
      <c r="AH162" s="79"/>
      <c r="AI162" s="79"/>
      <c r="AJ162" s="79"/>
      <c r="AK162" s="79"/>
      <c r="AL162" s="79"/>
      <c r="AM162" s="79"/>
      <c r="AN162" s="79"/>
      <c r="AO162" s="79"/>
      <c r="AP162" s="79"/>
      <c r="AQ162" s="79"/>
      <c r="AR162" s="79"/>
      <c r="AS162" s="79"/>
      <c r="AT162" s="79"/>
      <c r="AU162" s="79"/>
      <c r="AV162" s="79"/>
      <c r="AW162" s="79"/>
      <c r="AX162" s="79"/>
      <c r="AY162" s="79"/>
      <c r="AZ162" s="79"/>
      <c r="BA162" s="79"/>
      <c r="BB162" s="79"/>
      <c r="BC162" s="79"/>
      <c r="BD162" s="79"/>
      <c r="BE162" s="79"/>
      <c r="BF162" s="79"/>
      <c r="BG162" s="79"/>
      <c r="BH162" s="79"/>
      <c r="BI162" s="79"/>
      <c r="BJ162" s="79"/>
      <c r="BK162" s="79"/>
      <c r="BL162" s="79"/>
      <c r="BM162" s="79"/>
      <c r="BN162" s="79"/>
      <c r="BO162" s="79"/>
      <c r="BP162" s="79"/>
      <c r="BQ162" s="79"/>
      <c r="BR162" s="79"/>
      <c r="BS162" s="79"/>
      <c r="BT162" s="79"/>
      <c r="BU162" s="79"/>
      <c r="BV162" s="79"/>
      <c r="BW162" s="79"/>
      <c r="BX162" s="79"/>
      <c r="BY162" s="79"/>
      <c r="BZ162" s="79"/>
      <c r="CA162" s="79"/>
      <c r="CB162" s="79"/>
      <c r="CC162" s="79"/>
      <c r="CD162" s="79"/>
      <c r="CE162" s="79"/>
      <c r="CF162" s="79"/>
      <c r="CG162" s="79"/>
      <c r="CH162" s="79"/>
      <c r="CI162" s="79"/>
      <c r="CJ162" s="79"/>
      <c r="CK162" s="79"/>
      <c r="CL162" s="79"/>
      <c r="CM162" s="79"/>
      <c r="CN162" s="79"/>
      <c r="CO162" s="79"/>
      <c r="CP162" s="79"/>
      <c r="CQ162" s="79"/>
      <c r="CR162" s="79"/>
      <c r="CS162" s="79"/>
      <c r="CT162" s="79"/>
      <c r="CU162" s="79"/>
      <c r="CV162" s="79"/>
      <c r="CW162" s="79"/>
      <c r="CX162" s="79"/>
      <c r="CY162" s="79"/>
      <c r="CZ162" s="79"/>
      <c r="DA162" s="79"/>
      <c r="DB162" s="79"/>
      <c r="DC162" s="79"/>
      <c r="DD162" s="79"/>
      <c r="DE162" s="79"/>
      <c r="DF162" s="79"/>
    </row>
    <row r="163" spans="2:110" s="74" customFormat="1" ht="56.25">
      <c r="B163" s="432">
        <f t="shared" si="4"/>
        <v>7.3699999999999921</v>
      </c>
      <c r="C163" s="489" t="s">
        <v>469</v>
      </c>
      <c r="D163" s="492">
        <v>270</v>
      </c>
      <c r="E163" s="493" t="s">
        <v>275</v>
      </c>
      <c r="F163" s="494"/>
      <c r="G163" s="490">
        <f t="shared" si="5"/>
        <v>0</v>
      </c>
      <c r="H163" s="434"/>
      <c r="I163" s="78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U163" s="79"/>
      <c r="AV163" s="79"/>
      <c r="AW163" s="79"/>
      <c r="AX163" s="79"/>
      <c r="AY163" s="79"/>
      <c r="AZ163" s="79"/>
      <c r="BA163" s="79"/>
      <c r="BB163" s="79"/>
      <c r="BC163" s="79"/>
      <c r="BD163" s="79"/>
      <c r="BE163" s="79"/>
      <c r="BF163" s="79"/>
      <c r="BG163" s="79"/>
      <c r="BH163" s="79"/>
      <c r="BI163" s="79"/>
      <c r="BJ163" s="79"/>
      <c r="BK163" s="79"/>
      <c r="BL163" s="79"/>
      <c r="BM163" s="79"/>
      <c r="BN163" s="79"/>
      <c r="BO163" s="79"/>
      <c r="BP163" s="79"/>
      <c r="BQ163" s="79"/>
      <c r="BR163" s="79"/>
      <c r="BS163" s="79"/>
      <c r="BT163" s="79"/>
      <c r="BU163" s="79"/>
      <c r="BV163" s="79"/>
      <c r="BW163" s="79"/>
      <c r="BX163" s="79"/>
      <c r="BY163" s="79"/>
      <c r="BZ163" s="79"/>
      <c r="CA163" s="79"/>
      <c r="CB163" s="79"/>
      <c r="CC163" s="79"/>
      <c r="CD163" s="79"/>
      <c r="CE163" s="79"/>
      <c r="CF163" s="79"/>
      <c r="CG163" s="79"/>
      <c r="CH163" s="79"/>
      <c r="CI163" s="79"/>
      <c r="CJ163" s="79"/>
      <c r="CK163" s="79"/>
      <c r="CL163" s="79"/>
      <c r="CM163" s="79"/>
      <c r="CN163" s="79"/>
      <c r="CO163" s="79"/>
      <c r="CP163" s="79"/>
      <c r="CQ163" s="79"/>
      <c r="CR163" s="79"/>
      <c r="CS163" s="79"/>
      <c r="CT163" s="79"/>
      <c r="CU163" s="79"/>
      <c r="CV163" s="79"/>
      <c r="CW163" s="79"/>
      <c r="CX163" s="79"/>
      <c r="CY163" s="79"/>
      <c r="CZ163" s="79"/>
      <c r="DA163" s="79"/>
      <c r="DB163" s="79"/>
      <c r="DC163" s="79"/>
      <c r="DD163" s="79"/>
      <c r="DE163" s="79"/>
      <c r="DF163" s="79"/>
    </row>
    <row r="164" spans="2:110" s="74" customFormat="1" ht="56.25">
      <c r="B164" s="432">
        <f t="shared" si="4"/>
        <v>7.3799999999999919</v>
      </c>
      <c r="C164" s="489" t="s">
        <v>470</v>
      </c>
      <c r="D164" s="492">
        <v>35</v>
      </c>
      <c r="E164" s="493" t="s">
        <v>275</v>
      </c>
      <c r="F164" s="494"/>
      <c r="G164" s="490">
        <f t="shared" si="5"/>
        <v>0</v>
      </c>
      <c r="H164" s="434"/>
      <c r="I164" s="78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  <c r="AE164" s="79"/>
      <c r="AF164" s="79"/>
      <c r="AG164" s="79"/>
      <c r="AH164" s="79"/>
      <c r="AI164" s="79"/>
      <c r="AJ164" s="79"/>
      <c r="AK164" s="79"/>
      <c r="AL164" s="79"/>
      <c r="AM164" s="79"/>
      <c r="AN164" s="79"/>
      <c r="AO164" s="79"/>
      <c r="AP164" s="79"/>
      <c r="AQ164" s="79"/>
      <c r="AR164" s="79"/>
      <c r="AS164" s="79"/>
      <c r="AT164" s="79"/>
      <c r="AU164" s="79"/>
      <c r="AV164" s="79"/>
      <c r="AW164" s="79"/>
      <c r="AX164" s="79"/>
      <c r="AY164" s="79"/>
      <c r="AZ164" s="79"/>
      <c r="BA164" s="79"/>
      <c r="BB164" s="79"/>
      <c r="BC164" s="79"/>
      <c r="BD164" s="79"/>
      <c r="BE164" s="79"/>
      <c r="BF164" s="79"/>
      <c r="BG164" s="79"/>
      <c r="BH164" s="79"/>
      <c r="BI164" s="79"/>
      <c r="BJ164" s="79"/>
      <c r="BK164" s="79"/>
      <c r="BL164" s="79"/>
      <c r="BM164" s="79"/>
      <c r="BN164" s="79"/>
      <c r="BO164" s="79"/>
      <c r="BP164" s="79"/>
      <c r="BQ164" s="79"/>
      <c r="BR164" s="79"/>
      <c r="BS164" s="79"/>
      <c r="BT164" s="79"/>
      <c r="BU164" s="79"/>
      <c r="BV164" s="79"/>
      <c r="BW164" s="79"/>
      <c r="BX164" s="79"/>
      <c r="BY164" s="79"/>
      <c r="BZ164" s="79"/>
      <c r="CA164" s="79"/>
      <c r="CB164" s="79"/>
      <c r="CC164" s="79"/>
      <c r="CD164" s="79"/>
      <c r="CE164" s="79"/>
      <c r="CF164" s="79"/>
      <c r="CG164" s="79"/>
      <c r="CH164" s="79"/>
      <c r="CI164" s="79"/>
      <c r="CJ164" s="79"/>
      <c r="CK164" s="79"/>
      <c r="CL164" s="79"/>
      <c r="CM164" s="79"/>
      <c r="CN164" s="79"/>
      <c r="CO164" s="79"/>
      <c r="CP164" s="79"/>
      <c r="CQ164" s="79"/>
      <c r="CR164" s="79"/>
      <c r="CS164" s="79"/>
      <c r="CT164" s="79"/>
      <c r="CU164" s="79"/>
      <c r="CV164" s="79"/>
      <c r="CW164" s="79"/>
      <c r="CX164" s="79"/>
      <c r="CY164" s="79"/>
      <c r="CZ164" s="79"/>
      <c r="DA164" s="79"/>
      <c r="DB164" s="79"/>
      <c r="DC164" s="79"/>
      <c r="DD164" s="79"/>
      <c r="DE164" s="79"/>
      <c r="DF164" s="79"/>
    </row>
    <row r="165" spans="2:110" s="74" customFormat="1" ht="56.25">
      <c r="B165" s="432">
        <f t="shared" si="4"/>
        <v>7.3899999999999917</v>
      </c>
      <c r="C165" s="489" t="s">
        <v>471</v>
      </c>
      <c r="D165" s="492">
        <v>45</v>
      </c>
      <c r="E165" s="493" t="s">
        <v>275</v>
      </c>
      <c r="F165" s="494"/>
      <c r="G165" s="490">
        <f t="shared" si="5"/>
        <v>0</v>
      </c>
      <c r="H165" s="434"/>
      <c r="I165" s="78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U165" s="79"/>
      <c r="AV165" s="79"/>
      <c r="AW165" s="79"/>
      <c r="AX165" s="79"/>
      <c r="AY165" s="79"/>
      <c r="AZ165" s="79"/>
      <c r="BA165" s="79"/>
      <c r="BB165" s="79"/>
      <c r="BC165" s="79"/>
      <c r="BD165" s="79"/>
      <c r="BE165" s="79"/>
      <c r="BF165" s="79"/>
      <c r="BG165" s="79"/>
      <c r="BH165" s="79"/>
      <c r="BI165" s="79"/>
      <c r="BJ165" s="79"/>
      <c r="BK165" s="79"/>
      <c r="BL165" s="79"/>
      <c r="BM165" s="79"/>
      <c r="BN165" s="79"/>
      <c r="BO165" s="79"/>
      <c r="BP165" s="79"/>
      <c r="BQ165" s="79"/>
      <c r="BR165" s="79"/>
      <c r="BS165" s="79"/>
      <c r="BT165" s="79"/>
      <c r="BU165" s="79"/>
      <c r="BV165" s="79"/>
      <c r="BW165" s="79"/>
      <c r="BX165" s="79"/>
      <c r="BY165" s="79"/>
      <c r="BZ165" s="79"/>
      <c r="CA165" s="79"/>
      <c r="CB165" s="79"/>
      <c r="CC165" s="79"/>
      <c r="CD165" s="79"/>
      <c r="CE165" s="79"/>
      <c r="CF165" s="79"/>
      <c r="CG165" s="79"/>
      <c r="CH165" s="79"/>
      <c r="CI165" s="79"/>
      <c r="CJ165" s="79"/>
      <c r="CK165" s="79"/>
      <c r="CL165" s="79"/>
      <c r="CM165" s="79"/>
      <c r="CN165" s="79"/>
      <c r="CO165" s="79"/>
      <c r="CP165" s="79"/>
      <c r="CQ165" s="79"/>
      <c r="CR165" s="79"/>
      <c r="CS165" s="79"/>
      <c r="CT165" s="79"/>
      <c r="CU165" s="79"/>
      <c r="CV165" s="79"/>
      <c r="CW165" s="79"/>
      <c r="CX165" s="79"/>
      <c r="CY165" s="79"/>
      <c r="CZ165" s="79"/>
      <c r="DA165" s="79"/>
      <c r="DB165" s="79"/>
      <c r="DC165" s="79"/>
      <c r="DD165" s="79"/>
      <c r="DE165" s="79"/>
      <c r="DF165" s="79"/>
    </row>
    <row r="166" spans="2:110" s="74" customFormat="1" ht="56.25">
      <c r="B166" s="432">
        <f t="shared" si="4"/>
        <v>7.3999999999999915</v>
      </c>
      <c r="C166" s="489" t="s">
        <v>472</v>
      </c>
      <c r="D166" s="492">
        <v>60</v>
      </c>
      <c r="E166" s="493" t="s">
        <v>275</v>
      </c>
      <c r="F166" s="494"/>
      <c r="G166" s="490">
        <f t="shared" si="5"/>
        <v>0</v>
      </c>
      <c r="H166" s="434"/>
      <c r="I166" s="78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  <c r="AE166" s="79"/>
      <c r="AF166" s="79"/>
      <c r="AG166" s="79"/>
      <c r="AH166" s="79"/>
      <c r="AI166" s="79"/>
      <c r="AJ166" s="79"/>
      <c r="AK166" s="79"/>
      <c r="AL166" s="79"/>
      <c r="AM166" s="79"/>
      <c r="AN166" s="79"/>
      <c r="AO166" s="79"/>
      <c r="AP166" s="79"/>
      <c r="AQ166" s="79"/>
      <c r="AR166" s="79"/>
      <c r="AS166" s="79"/>
      <c r="AT166" s="79"/>
      <c r="AU166" s="79"/>
      <c r="AV166" s="79"/>
      <c r="AW166" s="79"/>
      <c r="AX166" s="79"/>
      <c r="AY166" s="79"/>
      <c r="AZ166" s="79"/>
      <c r="BA166" s="79"/>
      <c r="BB166" s="79"/>
      <c r="BC166" s="79"/>
      <c r="BD166" s="79"/>
      <c r="BE166" s="79"/>
      <c r="BF166" s="79"/>
      <c r="BG166" s="79"/>
      <c r="BH166" s="79"/>
      <c r="BI166" s="79"/>
      <c r="BJ166" s="79"/>
      <c r="BK166" s="79"/>
      <c r="BL166" s="79"/>
      <c r="BM166" s="79"/>
      <c r="BN166" s="79"/>
      <c r="BO166" s="79"/>
      <c r="BP166" s="79"/>
      <c r="BQ166" s="79"/>
      <c r="BR166" s="79"/>
      <c r="BS166" s="79"/>
      <c r="BT166" s="79"/>
      <c r="BU166" s="79"/>
      <c r="BV166" s="79"/>
      <c r="BW166" s="79"/>
      <c r="BX166" s="79"/>
      <c r="BY166" s="79"/>
      <c r="BZ166" s="79"/>
      <c r="CA166" s="79"/>
      <c r="CB166" s="79"/>
      <c r="CC166" s="79"/>
      <c r="CD166" s="79"/>
      <c r="CE166" s="79"/>
      <c r="CF166" s="79"/>
      <c r="CG166" s="79"/>
      <c r="CH166" s="79"/>
      <c r="CI166" s="79"/>
      <c r="CJ166" s="79"/>
      <c r="CK166" s="79"/>
      <c r="CL166" s="79"/>
      <c r="CM166" s="79"/>
      <c r="CN166" s="79"/>
      <c r="CO166" s="79"/>
      <c r="CP166" s="79"/>
      <c r="CQ166" s="79"/>
      <c r="CR166" s="79"/>
      <c r="CS166" s="79"/>
      <c r="CT166" s="79"/>
      <c r="CU166" s="79"/>
      <c r="CV166" s="79"/>
      <c r="CW166" s="79"/>
      <c r="CX166" s="79"/>
      <c r="CY166" s="79"/>
      <c r="CZ166" s="79"/>
      <c r="DA166" s="79"/>
      <c r="DB166" s="79"/>
      <c r="DC166" s="79"/>
      <c r="DD166" s="79"/>
      <c r="DE166" s="79"/>
      <c r="DF166" s="79"/>
    </row>
    <row r="167" spans="2:110" s="74" customFormat="1" ht="56.25">
      <c r="B167" s="432">
        <f t="shared" si="4"/>
        <v>7.4099999999999913</v>
      </c>
      <c r="C167" s="489" t="s">
        <v>473</v>
      </c>
      <c r="D167" s="492">
        <v>60</v>
      </c>
      <c r="E167" s="493" t="s">
        <v>275</v>
      </c>
      <c r="F167" s="494"/>
      <c r="G167" s="490">
        <f t="shared" si="5"/>
        <v>0</v>
      </c>
      <c r="H167" s="434"/>
      <c r="I167" s="78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U167" s="79"/>
      <c r="AV167" s="79"/>
      <c r="AW167" s="79"/>
      <c r="AX167" s="79"/>
      <c r="AY167" s="79"/>
      <c r="AZ167" s="79"/>
      <c r="BA167" s="79"/>
      <c r="BB167" s="79"/>
      <c r="BC167" s="79"/>
      <c r="BD167" s="79"/>
      <c r="BE167" s="79"/>
      <c r="BF167" s="79"/>
      <c r="BG167" s="79"/>
      <c r="BH167" s="79"/>
      <c r="BI167" s="79"/>
      <c r="BJ167" s="79"/>
      <c r="BK167" s="79"/>
      <c r="BL167" s="79"/>
      <c r="BM167" s="79"/>
      <c r="BN167" s="79"/>
      <c r="BO167" s="79"/>
      <c r="BP167" s="79"/>
      <c r="BQ167" s="79"/>
      <c r="BR167" s="79"/>
      <c r="BS167" s="79"/>
      <c r="BT167" s="79"/>
      <c r="BU167" s="79"/>
      <c r="BV167" s="79"/>
      <c r="BW167" s="79"/>
      <c r="BX167" s="79"/>
      <c r="BY167" s="79"/>
      <c r="BZ167" s="79"/>
      <c r="CA167" s="79"/>
      <c r="CB167" s="79"/>
      <c r="CC167" s="79"/>
      <c r="CD167" s="79"/>
      <c r="CE167" s="79"/>
      <c r="CF167" s="79"/>
      <c r="CG167" s="79"/>
      <c r="CH167" s="79"/>
      <c r="CI167" s="79"/>
      <c r="CJ167" s="79"/>
      <c r="CK167" s="79"/>
      <c r="CL167" s="79"/>
      <c r="CM167" s="79"/>
      <c r="CN167" s="79"/>
      <c r="CO167" s="79"/>
      <c r="CP167" s="79"/>
      <c r="CQ167" s="79"/>
      <c r="CR167" s="79"/>
      <c r="CS167" s="79"/>
      <c r="CT167" s="79"/>
      <c r="CU167" s="79"/>
      <c r="CV167" s="79"/>
      <c r="CW167" s="79"/>
      <c r="CX167" s="79"/>
      <c r="CY167" s="79"/>
      <c r="CZ167" s="79"/>
      <c r="DA167" s="79"/>
      <c r="DB167" s="79"/>
      <c r="DC167" s="79"/>
      <c r="DD167" s="79"/>
      <c r="DE167" s="79"/>
      <c r="DF167" s="79"/>
    </row>
    <row r="168" spans="2:110" s="74" customFormat="1" ht="56.25">
      <c r="B168" s="432">
        <f t="shared" si="4"/>
        <v>7.419999999999991</v>
      </c>
      <c r="C168" s="489" t="s">
        <v>474</v>
      </c>
      <c r="D168" s="492">
        <v>40</v>
      </c>
      <c r="E168" s="493" t="s">
        <v>275</v>
      </c>
      <c r="F168" s="494"/>
      <c r="G168" s="490">
        <f t="shared" si="5"/>
        <v>0</v>
      </c>
      <c r="H168" s="434"/>
      <c r="I168" s="78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  <c r="AD168" s="79"/>
      <c r="AE168" s="79"/>
      <c r="AF168" s="79"/>
      <c r="AG168" s="79"/>
      <c r="AH168" s="79"/>
      <c r="AI168" s="79"/>
      <c r="AJ168" s="79"/>
      <c r="AK168" s="79"/>
      <c r="AL168" s="79"/>
      <c r="AM168" s="79"/>
      <c r="AN168" s="79"/>
      <c r="AO168" s="79"/>
      <c r="AP168" s="79"/>
      <c r="AQ168" s="79"/>
      <c r="AR168" s="79"/>
      <c r="AS168" s="79"/>
      <c r="AT168" s="79"/>
      <c r="AU168" s="79"/>
      <c r="AV168" s="79"/>
      <c r="AW168" s="79"/>
      <c r="AX168" s="79"/>
      <c r="AY168" s="79"/>
      <c r="AZ168" s="79"/>
      <c r="BA168" s="79"/>
      <c r="BB168" s="79"/>
      <c r="BC168" s="79"/>
      <c r="BD168" s="79"/>
      <c r="BE168" s="79"/>
      <c r="BF168" s="79"/>
      <c r="BG168" s="79"/>
      <c r="BH168" s="79"/>
      <c r="BI168" s="79"/>
      <c r="BJ168" s="79"/>
      <c r="BK168" s="79"/>
      <c r="BL168" s="79"/>
      <c r="BM168" s="79"/>
      <c r="BN168" s="79"/>
      <c r="BO168" s="79"/>
      <c r="BP168" s="79"/>
      <c r="BQ168" s="79"/>
      <c r="BR168" s="79"/>
      <c r="BS168" s="79"/>
      <c r="BT168" s="79"/>
      <c r="BU168" s="79"/>
      <c r="BV168" s="79"/>
      <c r="BW168" s="79"/>
      <c r="BX168" s="79"/>
      <c r="BY168" s="79"/>
      <c r="BZ168" s="79"/>
      <c r="CA168" s="79"/>
      <c r="CB168" s="79"/>
      <c r="CC168" s="79"/>
      <c r="CD168" s="79"/>
      <c r="CE168" s="79"/>
      <c r="CF168" s="79"/>
      <c r="CG168" s="79"/>
      <c r="CH168" s="79"/>
      <c r="CI168" s="79"/>
      <c r="CJ168" s="79"/>
      <c r="CK168" s="79"/>
      <c r="CL168" s="79"/>
      <c r="CM168" s="79"/>
      <c r="CN168" s="79"/>
      <c r="CO168" s="79"/>
      <c r="CP168" s="79"/>
      <c r="CQ168" s="79"/>
      <c r="CR168" s="79"/>
      <c r="CS168" s="79"/>
      <c r="CT168" s="79"/>
      <c r="CU168" s="79"/>
      <c r="CV168" s="79"/>
      <c r="CW168" s="79"/>
      <c r="CX168" s="79"/>
      <c r="CY168" s="79"/>
      <c r="CZ168" s="79"/>
      <c r="DA168" s="79"/>
      <c r="DB168" s="79"/>
      <c r="DC168" s="79"/>
      <c r="DD168" s="79"/>
      <c r="DE168" s="79"/>
      <c r="DF168" s="79"/>
    </row>
    <row r="169" spans="2:110" s="74" customFormat="1" ht="56.25">
      <c r="B169" s="432">
        <f t="shared" si="4"/>
        <v>7.4299999999999908</v>
      </c>
      <c r="C169" s="489" t="s">
        <v>475</v>
      </c>
      <c r="D169" s="492">
        <v>50</v>
      </c>
      <c r="E169" s="493" t="s">
        <v>275</v>
      </c>
      <c r="F169" s="494"/>
      <c r="G169" s="490">
        <f t="shared" si="5"/>
        <v>0</v>
      </c>
      <c r="H169" s="434"/>
      <c r="I169" s="78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U169" s="79"/>
      <c r="AV169" s="79"/>
      <c r="AW169" s="79"/>
      <c r="AX169" s="79"/>
      <c r="AY169" s="79"/>
      <c r="AZ169" s="79"/>
      <c r="BA169" s="79"/>
      <c r="BB169" s="79"/>
      <c r="BC169" s="79"/>
      <c r="BD169" s="79"/>
      <c r="BE169" s="79"/>
      <c r="BF169" s="79"/>
      <c r="BG169" s="79"/>
      <c r="BH169" s="79"/>
      <c r="BI169" s="79"/>
      <c r="BJ169" s="79"/>
      <c r="BK169" s="79"/>
      <c r="BL169" s="79"/>
      <c r="BM169" s="79"/>
      <c r="BN169" s="79"/>
      <c r="BO169" s="79"/>
      <c r="BP169" s="79"/>
      <c r="BQ169" s="79"/>
      <c r="BR169" s="79"/>
      <c r="BS169" s="79"/>
      <c r="BT169" s="79"/>
      <c r="BU169" s="79"/>
      <c r="BV169" s="79"/>
      <c r="BW169" s="79"/>
      <c r="BX169" s="79"/>
      <c r="BY169" s="79"/>
      <c r="BZ169" s="79"/>
      <c r="CA169" s="79"/>
      <c r="CB169" s="79"/>
      <c r="CC169" s="79"/>
      <c r="CD169" s="79"/>
      <c r="CE169" s="79"/>
      <c r="CF169" s="79"/>
      <c r="CG169" s="79"/>
      <c r="CH169" s="79"/>
      <c r="CI169" s="79"/>
      <c r="CJ169" s="79"/>
      <c r="CK169" s="79"/>
      <c r="CL169" s="79"/>
      <c r="CM169" s="79"/>
      <c r="CN169" s="79"/>
      <c r="CO169" s="79"/>
      <c r="CP169" s="79"/>
      <c r="CQ169" s="79"/>
      <c r="CR169" s="79"/>
      <c r="CS169" s="79"/>
      <c r="CT169" s="79"/>
      <c r="CU169" s="79"/>
      <c r="CV169" s="79"/>
      <c r="CW169" s="79"/>
      <c r="CX169" s="79"/>
      <c r="CY169" s="79"/>
      <c r="CZ169" s="79"/>
      <c r="DA169" s="79"/>
      <c r="DB169" s="79"/>
      <c r="DC169" s="79"/>
      <c r="DD169" s="79"/>
      <c r="DE169" s="79"/>
      <c r="DF169" s="79"/>
    </row>
    <row r="170" spans="2:110" s="74" customFormat="1" ht="56.25">
      <c r="B170" s="432">
        <f t="shared" si="4"/>
        <v>7.4399999999999906</v>
      </c>
      <c r="C170" s="489" t="s">
        <v>476</v>
      </c>
      <c r="D170" s="492">
        <v>75</v>
      </c>
      <c r="E170" s="493" t="s">
        <v>275</v>
      </c>
      <c r="F170" s="494"/>
      <c r="G170" s="490">
        <f t="shared" si="5"/>
        <v>0</v>
      </c>
      <c r="H170" s="434"/>
      <c r="I170" s="78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  <c r="AH170" s="79"/>
      <c r="AI170" s="79"/>
      <c r="AJ170" s="79"/>
      <c r="AK170" s="79"/>
      <c r="AL170" s="79"/>
      <c r="AM170" s="79"/>
      <c r="AN170" s="79"/>
      <c r="AO170" s="79"/>
      <c r="AP170" s="79"/>
      <c r="AQ170" s="79"/>
      <c r="AR170" s="79"/>
      <c r="AS170" s="79"/>
      <c r="AT170" s="79"/>
      <c r="AU170" s="79"/>
      <c r="AV170" s="79"/>
      <c r="AW170" s="79"/>
      <c r="AX170" s="79"/>
      <c r="AY170" s="79"/>
      <c r="AZ170" s="79"/>
      <c r="BA170" s="79"/>
      <c r="BB170" s="79"/>
      <c r="BC170" s="79"/>
      <c r="BD170" s="79"/>
      <c r="BE170" s="79"/>
      <c r="BF170" s="79"/>
      <c r="BG170" s="79"/>
      <c r="BH170" s="79"/>
      <c r="BI170" s="79"/>
      <c r="BJ170" s="79"/>
      <c r="BK170" s="79"/>
      <c r="BL170" s="79"/>
      <c r="BM170" s="79"/>
      <c r="BN170" s="79"/>
      <c r="BO170" s="79"/>
      <c r="BP170" s="79"/>
      <c r="BQ170" s="79"/>
      <c r="BR170" s="79"/>
      <c r="BS170" s="79"/>
      <c r="BT170" s="79"/>
      <c r="BU170" s="79"/>
      <c r="BV170" s="79"/>
      <c r="BW170" s="79"/>
      <c r="BX170" s="79"/>
      <c r="BY170" s="79"/>
      <c r="BZ170" s="79"/>
      <c r="CA170" s="79"/>
      <c r="CB170" s="79"/>
      <c r="CC170" s="79"/>
      <c r="CD170" s="79"/>
      <c r="CE170" s="79"/>
      <c r="CF170" s="79"/>
      <c r="CG170" s="79"/>
      <c r="CH170" s="79"/>
      <c r="CI170" s="79"/>
      <c r="CJ170" s="79"/>
      <c r="CK170" s="79"/>
      <c r="CL170" s="79"/>
      <c r="CM170" s="79"/>
      <c r="CN170" s="79"/>
      <c r="CO170" s="79"/>
      <c r="CP170" s="79"/>
      <c r="CQ170" s="79"/>
      <c r="CR170" s="79"/>
      <c r="CS170" s="79"/>
      <c r="CT170" s="79"/>
      <c r="CU170" s="79"/>
      <c r="CV170" s="79"/>
      <c r="CW170" s="79"/>
      <c r="CX170" s="79"/>
      <c r="CY170" s="79"/>
      <c r="CZ170" s="79"/>
      <c r="DA170" s="79"/>
      <c r="DB170" s="79"/>
      <c r="DC170" s="79"/>
      <c r="DD170" s="79"/>
      <c r="DE170" s="79"/>
      <c r="DF170" s="79"/>
    </row>
    <row r="171" spans="2:110" s="74" customFormat="1" ht="56.25">
      <c r="B171" s="432">
        <f t="shared" si="4"/>
        <v>7.4499999999999904</v>
      </c>
      <c r="C171" s="489" t="s">
        <v>477</v>
      </c>
      <c r="D171" s="492">
        <v>85</v>
      </c>
      <c r="E171" s="493" t="s">
        <v>275</v>
      </c>
      <c r="F171" s="494"/>
      <c r="G171" s="490">
        <f t="shared" si="5"/>
        <v>0</v>
      </c>
      <c r="H171" s="434"/>
      <c r="I171" s="78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  <c r="AW171" s="79"/>
      <c r="AX171" s="79"/>
      <c r="AY171" s="79"/>
      <c r="AZ171" s="79"/>
      <c r="BA171" s="79"/>
      <c r="BB171" s="79"/>
      <c r="BC171" s="79"/>
      <c r="BD171" s="79"/>
      <c r="BE171" s="79"/>
      <c r="BF171" s="79"/>
      <c r="BG171" s="79"/>
      <c r="BH171" s="79"/>
      <c r="BI171" s="79"/>
      <c r="BJ171" s="79"/>
      <c r="BK171" s="79"/>
      <c r="BL171" s="79"/>
      <c r="BM171" s="79"/>
      <c r="BN171" s="79"/>
      <c r="BO171" s="79"/>
      <c r="BP171" s="79"/>
      <c r="BQ171" s="79"/>
      <c r="BR171" s="79"/>
      <c r="BS171" s="79"/>
      <c r="BT171" s="79"/>
      <c r="BU171" s="79"/>
      <c r="BV171" s="79"/>
      <c r="BW171" s="79"/>
      <c r="BX171" s="79"/>
      <c r="BY171" s="79"/>
      <c r="BZ171" s="79"/>
      <c r="CA171" s="79"/>
      <c r="CB171" s="79"/>
      <c r="CC171" s="79"/>
      <c r="CD171" s="79"/>
      <c r="CE171" s="79"/>
      <c r="CF171" s="79"/>
      <c r="CG171" s="79"/>
      <c r="CH171" s="79"/>
      <c r="CI171" s="79"/>
      <c r="CJ171" s="79"/>
      <c r="CK171" s="79"/>
      <c r="CL171" s="79"/>
      <c r="CM171" s="79"/>
      <c r="CN171" s="79"/>
      <c r="CO171" s="79"/>
      <c r="CP171" s="79"/>
      <c r="CQ171" s="79"/>
      <c r="CR171" s="79"/>
      <c r="CS171" s="79"/>
      <c r="CT171" s="79"/>
      <c r="CU171" s="79"/>
      <c r="CV171" s="79"/>
      <c r="CW171" s="79"/>
      <c r="CX171" s="79"/>
      <c r="CY171" s="79"/>
      <c r="CZ171" s="79"/>
      <c r="DA171" s="79"/>
      <c r="DB171" s="79"/>
      <c r="DC171" s="79"/>
      <c r="DD171" s="79"/>
      <c r="DE171" s="79"/>
      <c r="DF171" s="79"/>
    </row>
    <row r="172" spans="2:110" s="74" customFormat="1" ht="56.25">
      <c r="B172" s="432">
        <f t="shared" si="4"/>
        <v>7.4599999999999902</v>
      </c>
      <c r="C172" s="489" t="s">
        <v>478</v>
      </c>
      <c r="D172" s="492">
        <v>1040</v>
      </c>
      <c r="E172" s="493" t="s">
        <v>275</v>
      </c>
      <c r="F172" s="494"/>
      <c r="G172" s="490">
        <f t="shared" si="5"/>
        <v>0</v>
      </c>
      <c r="H172" s="434"/>
      <c r="I172" s="78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79"/>
      <c r="AL172" s="79"/>
      <c r="AM172" s="79"/>
      <c r="AN172" s="79"/>
      <c r="AO172" s="79"/>
      <c r="AP172" s="79"/>
      <c r="AQ172" s="79"/>
      <c r="AR172" s="79"/>
      <c r="AS172" s="79"/>
      <c r="AT172" s="79"/>
      <c r="AU172" s="79"/>
      <c r="AV172" s="79"/>
      <c r="AW172" s="79"/>
      <c r="AX172" s="79"/>
      <c r="AY172" s="79"/>
      <c r="AZ172" s="79"/>
      <c r="BA172" s="79"/>
      <c r="BB172" s="79"/>
      <c r="BC172" s="79"/>
      <c r="BD172" s="79"/>
      <c r="BE172" s="79"/>
      <c r="BF172" s="79"/>
      <c r="BG172" s="79"/>
      <c r="BH172" s="79"/>
      <c r="BI172" s="79"/>
      <c r="BJ172" s="79"/>
      <c r="BK172" s="79"/>
      <c r="BL172" s="79"/>
      <c r="BM172" s="79"/>
      <c r="BN172" s="79"/>
      <c r="BO172" s="79"/>
      <c r="BP172" s="79"/>
      <c r="BQ172" s="79"/>
      <c r="BR172" s="79"/>
      <c r="BS172" s="79"/>
      <c r="BT172" s="79"/>
      <c r="BU172" s="79"/>
      <c r="BV172" s="79"/>
      <c r="BW172" s="79"/>
      <c r="BX172" s="79"/>
      <c r="BY172" s="79"/>
      <c r="BZ172" s="79"/>
      <c r="CA172" s="79"/>
      <c r="CB172" s="79"/>
      <c r="CC172" s="79"/>
      <c r="CD172" s="79"/>
      <c r="CE172" s="79"/>
      <c r="CF172" s="79"/>
      <c r="CG172" s="79"/>
      <c r="CH172" s="79"/>
      <c r="CI172" s="79"/>
      <c r="CJ172" s="79"/>
      <c r="CK172" s="79"/>
      <c r="CL172" s="79"/>
      <c r="CM172" s="79"/>
      <c r="CN172" s="79"/>
      <c r="CO172" s="79"/>
      <c r="CP172" s="79"/>
      <c r="CQ172" s="79"/>
      <c r="CR172" s="79"/>
      <c r="CS172" s="79"/>
      <c r="CT172" s="79"/>
      <c r="CU172" s="79"/>
      <c r="CV172" s="79"/>
      <c r="CW172" s="79"/>
      <c r="CX172" s="79"/>
      <c r="CY172" s="79"/>
      <c r="CZ172" s="79"/>
      <c r="DA172" s="79"/>
      <c r="DB172" s="79"/>
      <c r="DC172" s="79"/>
      <c r="DD172" s="79"/>
      <c r="DE172" s="79"/>
      <c r="DF172" s="79"/>
    </row>
    <row r="173" spans="2:110" s="74" customFormat="1" ht="56.25">
      <c r="B173" s="432">
        <f t="shared" si="4"/>
        <v>7.46999999999999</v>
      </c>
      <c r="C173" s="489" t="s">
        <v>479</v>
      </c>
      <c r="D173" s="492">
        <v>35</v>
      </c>
      <c r="E173" s="493" t="s">
        <v>275</v>
      </c>
      <c r="F173" s="494"/>
      <c r="G173" s="490">
        <f t="shared" si="5"/>
        <v>0</v>
      </c>
      <c r="H173" s="434"/>
      <c r="I173" s="78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  <c r="AW173" s="79"/>
      <c r="AX173" s="79"/>
      <c r="AY173" s="79"/>
      <c r="AZ173" s="79"/>
      <c r="BA173" s="79"/>
      <c r="BB173" s="79"/>
      <c r="BC173" s="79"/>
      <c r="BD173" s="79"/>
      <c r="BE173" s="79"/>
      <c r="BF173" s="79"/>
      <c r="BG173" s="79"/>
      <c r="BH173" s="79"/>
      <c r="BI173" s="79"/>
      <c r="BJ173" s="79"/>
      <c r="BK173" s="79"/>
      <c r="BL173" s="79"/>
      <c r="BM173" s="79"/>
      <c r="BN173" s="79"/>
      <c r="BO173" s="79"/>
      <c r="BP173" s="79"/>
      <c r="BQ173" s="79"/>
      <c r="BR173" s="79"/>
      <c r="BS173" s="79"/>
      <c r="BT173" s="79"/>
      <c r="BU173" s="79"/>
      <c r="BV173" s="79"/>
      <c r="BW173" s="79"/>
      <c r="BX173" s="79"/>
      <c r="BY173" s="79"/>
      <c r="BZ173" s="79"/>
      <c r="CA173" s="79"/>
      <c r="CB173" s="79"/>
      <c r="CC173" s="79"/>
      <c r="CD173" s="79"/>
      <c r="CE173" s="79"/>
      <c r="CF173" s="79"/>
      <c r="CG173" s="79"/>
      <c r="CH173" s="79"/>
      <c r="CI173" s="79"/>
      <c r="CJ173" s="79"/>
      <c r="CK173" s="79"/>
      <c r="CL173" s="79"/>
      <c r="CM173" s="79"/>
      <c r="CN173" s="79"/>
      <c r="CO173" s="79"/>
      <c r="CP173" s="79"/>
      <c r="CQ173" s="79"/>
      <c r="CR173" s="79"/>
      <c r="CS173" s="79"/>
      <c r="CT173" s="79"/>
      <c r="CU173" s="79"/>
      <c r="CV173" s="79"/>
      <c r="CW173" s="79"/>
      <c r="CX173" s="79"/>
      <c r="CY173" s="79"/>
      <c r="CZ173" s="79"/>
      <c r="DA173" s="79"/>
      <c r="DB173" s="79"/>
      <c r="DC173" s="79"/>
      <c r="DD173" s="79"/>
      <c r="DE173" s="79"/>
      <c r="DF173" s="79"/>
    </row>
    <row r="174" spans="2:110" s="74" customFormat="1" ht="56.25">
      <c r="B174" s="432">
        <f t="shared" si="4"/>
        <v>7.4799999999999898</v>
      </c>
      <c r="C174" s="489" t="s">
        <v>480</v>
      </c>
      <c r="D174" s="492">
        <v>45</v>
      </c>
      <c r="E174" s="493" t="s">
        <v>275</v>
      </c>
      <c r="F174" s="494"/>
      <c r="G174" s="490">
        <f t="shared" si="5"/>
        <v>0</v>
      </c>
      <c r="H174" s="434"/>
      <c r="I174" s="78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U174" s="79"/>
      <c r="AV174" s="79"/>
      <c r="AW174" s="79"/>
      <c r="AX174" s="79"/>
      <c r="AY174" s="79"/>
      <c r="AZ174" s="79"/>
      <c r="BA174" s="79"/>
      <c r="BB174" s="79"/>
      <c r="BC174" s="79"/>
      <c r="BD174" s="79"/>
      <c r="BE174" s="79"/>
      <c r="BF174" s="79"/>
      <c r="BG174" s="79"/>
      <c r="BH174" s="79"/>
      <c r="BI174" s="79"/>
      <c r="BJ174" s="79"/>
      <c r="BK174" s="79"/>
      <c r="BL174" s="79"/>
      <c r="BM174" s="79"/>
      <c r="BN174" s="79"/>
      <c r="BO174" s="79"/>
      <c r="BP174" s="79"/>
      <c r="BQ174" s="79"/>
      <c r="BR174" s="79"/>
      <c r="BS174" s="79"/>
      <c r="BT174" s="79"/>
      <c r="BU174" s="79"/>
      <c r="BV174" s="79"/>
      <c r="BW174" s="79"/>
      <c r="BX174" s="79"/>
      <c r="BY174" s="79"/>
      <c r="BZ174" s="79"/>
      <c r="CA174" s="79"/>
      <c r="CB174" s="79"/>
      <c r="CC174" s="79"/>
      <c r="CD174" s="79"/>
      <c r="CE174" s="79"/>
      <c r="CF174" s="79"/>
      <c r="CG174" s="79"/>
      <c r="CH174" s="79"/>
      <c r="CI174" s="79"/>
      <c r="CJ174" s="79"/>
      <c r="CK174" s="79"/>
      <c r="CL174" s="79"/>
      <c r="CM174" s="79"/>
      <c r="CN174" s="79"/>
      <c r="CO174" s="79"/>
      <c r="CP174" s="79"/>
      <c r="CQ174" s="79"/>
      <c r="CR174" s="79"/>
      <c r="CS174" s="79"/>
      <c r="CT174" s="79"/>
      <c r="CU174" s="79"/>
      <c r="CV174" s="79"/>
      <c r="CW174" s="79"/>
      <c r="CX174" s="79"/>
      <c r="CY174" s="79"/>
      <c r="CZ174" s="79"/>
      <c r="DA174" s="79"/>
      <c r="DB174" s="79"/>
      <c r="DC174" s="79"/>
      <c r="DD174" s="79"/>
      <c r="DE174" s="79"/>
      <c r="DF174" s="79"/>
    </row>
    <row r="175" spans="2:110" s="74" customFormat="1" ht="56.25">
      <c r="B175" s="432">
        <f t="shared" si="4"/>
        <v>7.4899999999999896</v>
      </c>
      <c r="C175" s="489" t="s">
        <v>481</v>
      </c>
      <c r="D175" s="492">
        <v>50</v>
      </c>
      <c r="E175" s="493" t="s">
        <v>275</v>
      </c>
      <c r="F175" s="494"/>
      <c r="G175" s="490">
        <f t="shared" si="5"/>
        <v>0</v>
      </c>
      <c r="H175" s="434"/>
      <c r="I175" s="78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  <c r="AR175" s="79"/>
      <c r="AS175" s="79"/>
      <c r="AT175" s="79"/>
      <c r="AU175" s="79"/>
      <c r="AV175" s="79"/>
      <c r="AW175" s="79"/>
      <c r="AX175" s="79"/>
      <c r="AY175" s="79"/>
      <c r="AZ175" s="79"/>
      <c r="BA175" s="79"/>
      <c r="BB175" s="79"/>
      <c r="BC175" s="79"/>
      <c r="BD175" s="79"/>
      <c r="BE175" s="79"/>
      <c r="BF175" s="79"/>
      <c r="BG175" s="79"/>
      <c r="BH175" s="79"/>
      <c r="BI175" s="79"/>
      <c r="BJ175" s="79"/>
      <c r="BK175" s="79"/>
      <c r="BL175" s="79"/>
      <c r="BM175" s="79"/>
      <c r="BN175" s="79"/>
      <c r="BO175" s="79"/>
      <c r="BP175" s="79"/>
      <c r="BQ175" s="79"/>
      <c r="BR175" s="79"/>
      <c r="BS175" s="79"/>
      <c r="BT175" s="79"/>
      <c r="BU175" s="79"/>
      <c r="BV175" s="79"/>
      <c r="BW175" s="79"/>
      <c r="BX175" s="79"/>
      <c r="BY175" s="79"/>
      <c r="BZ175" s="79"/>
      <c r="CA175" s="79"/>
      <c r="CB175" s="79"/>
      <c r="CC175" s="79"/>
      <c r="CD175" s="79"/>
      <c r="CE175" s="79"/>
      <c r="CF175" s="79"/>
      <c r="CG175" s="79"/>
      <c r="CH175" s="79"/>
      <c r="CI175" s="79"/>
      <c r="CJ175" s="79"/>
      <c r="CK175" s="79"/>
      <c r="CL175" s="79"/>
      <c r="CM175" s="79"/>
      <c r="CN175" s="79"/>
      <c r="CO175" s="79"/>
      <c r="CP175" s="79"/>
      <c r="CQ175" s="79"/>
      <c r="CR175" s="79"/>
      <c r="CS175" s="79"/>
      <c r="CT175" s="79"/>
      <c r="CU175" s="79"/>
      <c r="CV175" s="79"/>
      <c r="CW175" s="79"/>
      <c r="CX175" s="79"/>
      <c r="CY175" s="79"/>
      <c r="CZ175" s="79"/>
      <c r="DA175" s="79"/>
      <c r="DB175" s="79"/>
      <c r="DC175" s="79"/>
      <c r="DD175" s="79"/>
      <c r="DE175" s="79"/>
      <c r="DF175" s="79"/>
    </row>
    <row r="176" spans="2:110" s="74" customFormat="1" ht="56.25">
      <c r="B176" s="432">
        <f t="shared" si="4"/>
        <v>7.4999999999999893</v>
      </c>
      <c r="C176" s="489" t="s">
        <v>482</v>
      </c>
      <c r="D176" s="492">
        <v>110</v>
      </c>
      <c r="E176" s="493" t="s">
        <v>275</v>
      </c>
      <c r="F176" s="494"/>
      <c r="G176" s="490">
        <f t="shared" si="5"/>
        <v>0</v>
      </c>
      <c r="H176" s="434"/>
      <c r="I176" s="78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U176" s="79"/>
      <c r="AV176" s="79"/>
      <c r="AW176" s="79"/>
      <c r="AX176" s="79"/>
      <c r="AY176" s="79"/>
      <c r="AZ176" s="79"/>
      <c r="BA176" s="79"/>
      <c r="BB176" s="79"/>
      <c r="BC176" s="79"/>
      <c r="BD176" s="79"/>
      <c r="BE176" s="79"/>
      <c r="BF176" s="79"/>
      <c r="BG176" s="79"/>
      <c r="BH176" s="79"/>
      <c r="BI176" s="79"/>
      <c r="BJ176" s="79"/>
      <c r="BK176" s="79"/>
      <c r="BL176" s="79"/>
      <c r="BM176" s="79"/>
      <c r="BN176" s="79"/>
      <c r="BO176" s="79"/>
      <c r="BP176" s="79"/>
      <c r="BQ176" s="79"/>
      <c r="BR176" s="79"/>
      <c r="BS176" s="79"/>
      <c r="BT176" s="79"/>
      <c r="BU176" s="79"/>
      <c r="BV176" s="79"/>
      <c r="BW176" s="79"/>
      <c r="BX176" s="79"/>
      <c r="BY176" s="79"/>
      <c r="BZ176" s="79"/>
      <c r="CA176" s="79"/>
      <c r="CB176" s="79"/>
      <c r="CC176" s="79"/>
      <c r="CD176" s="79"/>
      <c r="CE176" s="79"/>
      <c r="CF176" s="79"/>
      <c r="CG176" s="79"/>
      <c r="CH176" s="79"/>
      <c r="CI176" s="79"/>
      <c r="CJ176" s="79"/>
      <c r="CK176" s="79"/>
      <c r="CL176" s="79"/>
      <c r="CM176" s="79"/>
      <c r="CN176" s="79"/>
      <c r="CO176" s="79"/>
      <c r="CP176" s="79"/>
      <c r="CQ176" s="79"/>
      <c r="CR176" s="79"/>
      <c r="CS176" s="79"/>
      <c r="CT176" s="79"/>
      <c r="CU176" s="79"/>
      <c r="CV176" s="79"/>
      <c r="CW176" s="79"/>
      <c r="CX176" s="79"/>
      <c r="CY176" s="79"/>
      <c r="CZ176" s="79"/>
      <c r="DA176" s="79"/>
      <c r="DB176" s="79"/>
      <c r="DC176" s="79"/>
      <c r="DD176" s="79"/>
      <c r="DE176" s="79"/>
      <c r="DF176" s="79"/>
    </row>
    <row r="177" spans="2:110" s="74" customFormat="1" ht="56.25">
      <c r="B177" s="432">
        <f t="shared" si="4"/>
        <v>7.5099999999999891</v>
      </c>
      <c r="C177" s="489" t="s">
        <v>483</v>
      </c>
      <c r="D177" s="492">
        <v>180</v>
      </c>
      <c r="E177" s="493" t="s">
        <v>275</v>
      </c>
      <c r="F177" s="494"/>
      <c r="G177" s="490">
        <f t="shared" si="5"/>
        <v>0</v>
      </c>
      <c r="H177" s="434"/>
      <c r="I177" s="78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  <c r="AH177" s="79"/>
      <c r="AI177" s="79"/>
      <c r="AJ177" s="79"/>
      <c r="AK177" s="79"/>
      <c r="AL177" s="79"/>
      <c r="AM177" s="79"/>
      <c r="AN177" s="79"/>
      <c r="AO177" s="79"/>
      <c r="AP177" s="79"/>
      <c r="AQ177" s="79"/>
      <c r="AR177" s="79"/>
      <c r="AS177" s="79"/>
      <c r="AT177" s="79"/>
      <c r="AU177" s="79"/>
      <c r="AV177" s="79"/>
      <c r="AW177" s="79"/>
      <c r="AX177" s="79"/>
      <c r="AY177" s="79"/>
      <c r="AZ177" s="79"/>
      <c r="BA177" s="79"/>
      <c r="BB177" s="79"/>
      <c r="BC177" s="79"/>
      <c r="BD177" s="79"/>
      <c r="BE177" s="79"/>
      <c r="BF177" s="79"/>
      <c r="BG177" s="79"/>
      <c r="BH177" s="79"/>
      <c r="BI177" s="79"/>
      <c r="BJ177" s="79"/>
      <c r="BK177" s="79"/>
      <c r="BL177" s="79"/>
      <c r="BM177" s="79"/>
      <c r="BN177" s="79"/>
      <c r="BO177" s="79"/>
      <c r="BP177" s="79"/>
      <c r="BQ177" s="79"/>
      <c r="BR177" s="79"/>
      <c r="BS177" s="79"/>
      <c r="BT177" s="79"/>
      <c r="BU177" s="79"/>
      <c r="BV177" s="79"/>
      <c r="BW177" s="79"/>
      <c r="BX177" s="79"/>
      <c r="BY177" s="79"/>
      <c r="BZ177" s="79"/>
      <c r="CA177" s="79"/>
      <c r="CB177" s="79"/>
      <c r="CC177" s="79"/>
      <c r="CD177" s="79"/>
      <c r="CE177" s="79"/>
      <c r="CF177" s="79"/>
      <c r="CG177" s="79"/>
      <c r="CH177" s="79"/>
      <c r="CI177" s="79"/>
      <c r="CJ177" s="79"/>
      <c r="CK177" s="79"/>
      <c r="CL177" s="79"/>
      <c r="CM177" s="79"/>
      <c r="CN177" s="79"/>
      <c r="CO177" s="79"/>
      <c r="CP177" s="79"/>
      <c r="CQ177" s="79"/>
      <c r="CR177" s="79"/>
      <c r="CS177" s="79"/>
      <c r="CT177" s="79"/>
      <c r="CU177" s="79"/>
      <c r="CV177" s="79"/>
      <c r="CW177" s="79"/>
      <c r="CX177" s="79"/>
      <c r="CY177" s="79"/>
      <c r="CZ177" s="79"/>
      <c r="DA177" s="79"/>
      <c r="DB177" s="79"/>
      <c r="DC177" s="79"/>
      <c r="DD177" s="79"/>
      <c r="DE177" s="79"/>
      <c r="DF177" s="79"/>
    </row>
    <row r="178" spans="2:110" s="74" customFormat="1" ht="56.25">
      <c r="B178" s="432">
        <f t="shared" si="4"/>
        <v>7.5199999999999889</v>
      </c>
      <c r="C178" s="489" t="s">
        <v>484</v>
      </c>
      <c r="D178" s="492">
        <v>50</v>
      </c>
      <c r="E178" s="493" t="s">
        <v>275</v>
      </c>
      <c r="F178" s="494"/>
      <c r="G178" s="490">
        <f t="shared" si="5"/>
        <v>0</v>
      </c>
      <c r="H178" s="434"/>
      <c r="I178" s="78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U178" s="79"/>
      <c r="AV178" s="79"/>
      <c r="AW178" s="79"/>
      <c r="AX178" s="79"/>
      <c r="AY178" s="79"/>
      <c r="AZ178" s="79"/>
      <c r="BA178" s="79"/>
      <c r="BB178" s="79"/>
      <c r="BC178" s="79"/>
      <c r="BD178" s="79"/>
      <c r="BE178" s="79"/>
      <c r="BF178" s="79"/>
      <c r="BG178" s="79"/>
      <c r="BH178" s="79"/>
      <c r="BI178" s="79"/>
      <c r="BJ178" s="79"/>
      <c r="BK178" s="79"/>
      <c r="BL178" s="79"/>
      <c r="BM178" s="79"/>
      <c r="BN178" s="79"/>
      <c r="BO178" s="79"/>
      <c r="BP178" s="79"/>
      <c r="BQ178" s="79"/>
      <c r="BR178" s="79"/>
      <c r="BS178" s="79"/>
      <c r="BT178" s="79"/>
      <c r="BU178" s="79"/>
      <c r="BV178" s="79"/>
      <c r="BW178" s="79"/>
      <c r="BX178" s="79"/>
      <c r="BY178" s="79"/>
      <c r="BZ178" s="79"/>
      <c r="CA178" s="79"/>
      <c r="CB178" s="79"/>
      <c r="CC178" s="79"/>
      <c r="CD178" s="79"/>
      <c r="CE178" s="79"/>
      <c r="CF178" s="79"/>
      <c r="CG178" s="79"/>
      <c r="CH178" s="79"/>
      <c r="CI178" s="79"/>
      <c r="CJ178" s="79"/>
      <c r="CK178" s="79"/>
      <c r="CL178" s="79"/>
      <c r="CM178" s="79"/>
      <c r="CN178" s="79"/>
      <c r="CO178" s="79"/>
      <c r="CP178" s="79"/>
      <c r="CQ178" s="79"/>
      <c r="CR178" s="79"/>
      <c r="CS178" s="79"/>
      <c r="CT178" s="79"/>
      <c r="CU178" s="79"/>
      <c r="CV178" s="79"/>
      <c r="CW178" s="79"/>
      <c r="CX178" s="79"/>
      <c r="CY178" s="79"/>
      <c r="CZ178" s="79"/>
      <c r="DA178" s="79"/>
      <c r="DB178" s="79"/>
      <c r="DC178" s="79"/>
      <c r="DD178" s="79"/>
      <c r="DE178" s="79"/>
      <c r="DF178" s="79"/>
    </row>
    <row r="179" spans="2:110" s="74" customFormat="1" ht="56.25">
      <c r="B179" s="432">
        <f t="shared" si="4"/>
        <v>7.5299999999999887</v>
      </c>
      <c r="C179" s="489" t="s">
        <v>485</v>
      </c>
      <c r="D179" s="492">
        <v>175</v>
      </c>
      <c r="E179" s="493" t="s">
        <v>275</v>
      </c>
      <c r="F179" s="494"/>
      <c r="G179" s="490">
        <f t="shared" si="5"/>
        <v>0</v>
      </c>
      <c r="H179" s="434"/>
      <c r="I179" s="78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79"/>
      <c r="AL179" s="79"/>
      <c r="AM179" s="79"/>
      <c r="AN179" s="79"/>
      <c r="AO179" s="79"/>
      <c r="AP179" s="79"/>
      <c r="AQ179" s="79"/>
      <c r="AR179" s="79"/>
      <c r="AS179" s="79"/>
      <c r="AT179" s="79"/>
      <c r="AU179" s="79"/>
      <c r="AV179" s="79"/>
      <c r="AW179" s="79"/>
      <c r="AX179" s="79"/>
      <c r="AY179" s="79"/>
      <c r="AZ179" s="79"/>
      <c r="BA179" s="79"/>
      <c r="BB179" s="79"/>
      <c r="BC179" s="79"/>
      <c r="BD179" s="79"/>
      <c r="BE179" s="79"/>
      <c r="BF179" s="79"/>
      <c r="BG179" s="79"/>
      <c r="BH179" s="79"/>
      <c r="BI179" s="79"/>
      <c r="BJ179" s="79"/>
      <c r="BK179" s="79"/>
      <c r="BL179" s="79"/>
      <c r="BM179" s="79"/>
      <c r="BN179" s="79"/>
      <c r="BO179" s="79"/>
      <c r="BP179" s="79"/>
      <c r="BQ179" s="79"/>
      <c r="BR179" s="79"/>
      <c r="BS179" s="79"/>
      <c r="BT179" s="79"/>
      <c r="BU179" s="79"/>
      <c r="BV179" s="79"/>
      <c r="BW179" s="79"/>
      <c r="BX179" s="79"/>
      <c r="BY179" s="79"/>
      <c r="BZ179" s="79"/>
      <c r="CA179" s="79"/>
      <c r="CB179" s="79"/>
      <c r="CC179" s="79"/>
      <c r="CD179" s="79"/>
      <c r="CE179" s="79"/>
      <c r="CF179" s="79"/>
      <c r="CG179" s="79"/>
      <c r="CH179" s="79"/>
      <c r="CI179" s="79"/>
      <c r="CJ179" s="79"/>
      <c r="CK179" s="79"/>
      <c r="CL179" s="79"/>
      <c r="CM179" s="79"/>
      <c r="CN179" s="79"/>
      <c r="CO179" s="79"/>
      <c r="CP179" s="79"/>
      <c r="CQ179" s="79"/>
      <c r="CR179" s="79"/>
      <c r="CS179" s="79"/>
      <c r="CT179" s="79"/>
      <c r="CU179" s="79"/>
      <c r="CV179" s="79"/>
      <c r="CW179" s="79"/>
      <c r="CX179" s="79"/>
      <c r="CY179" s="79"/>
      <c r="CZ179" s="79"/>
      <c r="DA179" s="79"/>
      <c r="DB179" s="79"/>
      <c r="DC179" s="79"/>
      <c r="DD179" s="79"/>
      <c r="DE179" s="79"/>
      <c r="DF179" s="79"/>
    </row>
    <row r="180" spans="2:110" s="74" customFormat="1">
      <c r="B180" s="432"/>
      <c r="C180" s="489"/>
      <c r="D180" s="492"/>
      <c r="E180" s="493"/>
      <c r="F180" s="494"/>
      <c r="G180" s="490">
        <f t="shared" si="5"/>
        <v>0</v>
      </c>
      <c r="H180" s="434">
        <f>SUM(G127:G179)</f>
        <v>0</v>
      </c>
      <c r="I180" s="78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79"/>
      <c r="AL180" s="79"/>
      <c r="AM180" s="79"/>
      <c r="AN180" s="79"/>
      <c r="AO180" s="79"/>
      <c r="AP180" s="79"/>
      <c r="AQ180" s="79"/>
      <c r="AR180" s="79"/>
      <c r="AS180" s="79"/>
      <c r="AT180" s="79"/>
      <c r="AU180" s="79"/>
      <c r="AV180" s="79"/>
      <c r="AW180" s="79"/>
      <c r="AX180" s="79"/>
      <c r="AY180" s="79"/>
      <c r="AZ180" s="79"/>
      <c r="BA180" s="79"/>
      <c r="BB180" s="79"/>
      <c r="BC180" s="79"/>
      <c r="BD180" s="79"/>
      <c r="BE180" s="79"/>
      <c r="BF180" s="79"/>
      <c r="BG180" s="79"/>
      <c r="BH180" s="79"/>
      <c r="BI180" s="79"/>
      <c r="BJ180" s="79"/>
      <c r="BK180" s="79"/>
      <c r="BL180" s="79"/>
      <c r="BM180" s="79"/>
      <c r="BN180" s="79"/>
      <c r="BO180" s="79"/>
      <c r="BP180" s="79"/>
      <c r="BQ180" s="79"/>
      <c r="BR180" s="79"/>
      <c r="BS180" s="79"/>
      <c r="BT180" s="79"/>
      <c r="BU180" s="79"/>
      <c r="BV180" s="79"/>
      <c r="BW180" s="79"/>
      <c r="BX180" s="79"/>
      <c r="BY180" s="79"/>
      <c r="BZ180" s="79"/>
      <c r="CA180" s="79"/>
      <c r="CB180" s="79"/>
      <c r="CC180" s="79"/>
      <c r="CD180" s="79"/>
      <c r="CE180" s="79"/>
      <c r="CF180" s="79"/>
      <c r="CG180" s="79"/>
      <c r="CH180" s="79"/>
      <c r="CI180" s="79"/>
      <c r="CJ180" s="79"/>
      <c r="CK180" s="79"/>
      <c r="CL180" s="79"/>
      <c r="CM180" s="79"/>
      <c r="CN180" s="79"/>
      <c r="CO180" s="79"/>
      <c r="CP180" s="79"/>
      <c r="CQ180" s="79"/>
      <c r="CR180" s="79"/>
      <c r="CS180" s="79"/>
      <c r="CT180" s="79"/>
      <c r="CU180" s="79"/>
      <c r="CV180" s="79"/>
      <c r="CW180" s="79"/>
      <c r="CX180" s="79"/>
      <c r="CY180" s="79"/>
      <c r="CZ180" s="79"/>
      <c r="DA180" s="79"/>
      <c r="DB180" s="79"/>
      <c r="DC180" s="79"/>
      <c r="DD180" s="79"/>
      <c r="DE180" s="79"/>
      <c r="DF180" s="79"/>
    </row>
    <row r="181" spans="2:110" s="74" customFormat="1">
      <c r="B181" s="435"/>
      <c r="C181" s="488" t="s">
        <v>168</v>
      </c>
      <c r="D181" s="492"/>
      <c r="E181" s="493"/>
      <c r="F181" s="494"/>
      <c r="G181" s="490">
        <f t="shared" si="5"/>
        <v>0</v>
      </c>
      <c r="H181" s="434"/>
      <c r="I181" s="78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U181" s="79"/>
      <c r="AV181" s="79"/>
      <c r="AW181" s="79"/>
      <c r="AX181" s="79"/>
      <c r="AY181" s="79"/>
      <c r="AZ181" s="79"/>
      <c r="BA181" s="79"/>
      <c r="BB181" s="79"/>
      <c r="BC181" s="79"/>
      <c r="BD181" s="79"/>
      <c r="BE181" s="79"/>
      <c r="BF181" s="79"/>
      <c r="BG181" s="79"/>
      <c r="BH181" s="79"/>
      <c r="BI181" s="79"/>
      <c r="BJ181" s="79"/>
      <c r="BK181" s="79"/>
      <c r="BL181" s="79"/>
      <c r="BM181" s="79"/>
      <c r="BN181" s="79"/>
      <c r="BO181" s="79"/>
      <c r="BP181" s="79"/>
      <c r="BQ181" s="79"/>
      <c r="BR181" s="79"/>
      <c r="BS181" s="79"/>
      <c r="BT181" s="79"/>
      <c r="BU181" s="79"/>
      <c r="BV181" s="79"/>
      <c r="BW181" s="79"/>
      <c r="BX181" s="79"/>
      <c r="BY181" s="79"/>
      <c r="BZ181" s="79"/>
      <c r="CA181" s="79"/>
      <c r="CB181" s="79"/>
      <c r="CC181" s="79"/>
      <c r="CD181" s="79"/>
      <c r="CE181" s="79"/>
      <c r="CF181" s="79"/>
      <c r="CG181" s="79"/>
      <c r="CH181" s="79"/>
      <c r="CI181" s="79"/>
      <c r="CJ181" s="79"/>
      <c r="CK181" s="79"/>
      <c r="CL181" s="79"/>
      <c r="CM181" s="79"/>
      <c r="CN181" s="79"/>
      <c r="CO181" s="79"/>
      <c r="CP181" s="79"/>
      <c r="CQ181" s="79"/>
      <c r="CR181" s="79"/>
      <c r="CS181" s="79"/>
      <c r="CT181" s="79"/>
      <c r="CU181" s="79"/>
      <c r="CV181" s="79"/>
      <c r="CW181" s="79"/>
      <c r="CX181" s="79"/>
      <c r="CY181" s="79"/>
      <c r="CZ181" s="79"/>
      <c r="DA181" s="79"/>
      <c r="DB181" s="79"/>
      <c r="DC181" s="79"/>
      <c r="DD181" s="79"/>
      <c r="DE181" s="79"/>
      <c r="DF181" s="79"/>
    </row>
    <row r="182" spans="2:110" s="74" customFormat="1">
      <c r="B182" s="435">
        <v>8</v>
      </c>
      <c r="C182" s="488" t="s">
        <v>486</v>
      </c>
      <c r="D182" s="492"/>
      <c r="E182" s="493"/>
      <c r="F182" s="494"/>
      <c r="G182" s="490">
        <f t="shared" si="5"/>
        <v>0</v>
      </c>
      <c r="H182" s="434"/>
      <c r="I182" s="78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  <c r="AW182" s="79"/>
      <c r="AX182" s="79"/>
      <c r="AY182" s="79"/>
      <c r="AZ182" s="79"/>
      <c r="BA182" s="79"/>
      <c r="BB182" s="79"/>
      <c r="BC182" s="79"/>
      <c r="BD182" s="79"/>
      <c r="BE182" s="79"/>
      <c r="BF182" s="79"/>
      <c r="BG182" s="79"/>
      <c r="BH182" s="79"/>
      <c r="BI182" s="79"/>
      <c r="BJ182" s="79"/>
      <c r="BK182" s="79"/>
      <c r="BL182" s="79"/>
      <c r="BM182" s="79"/>
      <c r="BN182" s="79"/>
      <c r="BO182" s="79"/>
      <c r="BP182" s="79"/>
      <c r="BQ182" s="79"/>
      <c r="BR182" s="79"/>
      <c r="BS182" s="79"/>
      <c r="BT182" s="79"/>
      <c r="BU182" s="79"/>
      <c r="BV182" s="79"/>
      <c r="BW182" s="79"/>
      <c r="BX182" s="79"/>
      <c r="BY182" s="79"/>
      <c r="BZ182" s="79"/>
      <c r="CA182" s="79"/>
      <c r="CB182" s="79"/>
      <c r="CC182" s="79"/>
      <c r="CD182" s="79"/>
      <c r="CE182" s="79"/>
      <c r="CF182" s="79"/>
      <c r="CG182" s="79"/>
      <c r="CH182" s="79"/>
      <c r="CI182" s="79"/>
      <c r="CJ182" s="79"/>
      <c r="CK182" s="79"/>
      <c r="CL182" s="79"/>
      <c r="CM182" s="79"/>
      <c r="CN182" s="79"/>
      <c r="CO182" s="79"/>
      <c r="CP182" s="79"/>
      <c r="CQ182" s="79"/>
      <c r="CR182" s="79"/>
      <c r="CS182" s="79"/>
      <c r="CT182" s="79"/>
      <c r="CU182" s="79"/>
      <c r="CV182" s="79"/>
      <c r="CW182" s="79"/>
      <c r="CX182" s="79"/>
      <c r="CY182" s="79"/>
      <c r="CZ182" s="79"/>
      <c r="DA182" s="79"/>
      <c r="DB182" s="79"/>
      <c r="DC182" s="79"/>
      <c r="DD182" s="79"/>
      <c r="DE182" s="79"/>
      <c r="DF182" s="79"/>
    </row>
    <row r="183" spans="2:110" s="74" customFormat="1" ht="75">
      <c r="B183" s="432">
        <f t="shared" ref="B183:B193" si="6">+B182+0.01</f>
        <v>8.01</v>
      </c>
      <c r="C183" s="489" t="s">
        <v>487</v>
      </c>
      <c r="D183" s="492">
        <v>45</v>
      </c>
      <c r="E183" s="493" t="s">
        <v>275</v>
      </c>
      <c r="F183" s="494"/>
      <c r="G183" s="490">
        <f t="shared" si="5"/>
        <v>0</v>
      </c>
      <c r="H183" s="434"/>
      <c r="I183" s="78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  <c r="BG183" s="79"/>
      <c r="BH183" s="79"/>
      <c r="BI183" s="79"/>
      <c r="BJ183" s="79"/>
      <c r="BK183" s="79"/>
      <c r="BL183" s="79"/>
      <c r="BM183" s="79"/>
      <c r="BN183" s="79"/>
      <c r="BO183" s="79"/>
      <c r="BP183" s="79"/>
      <c r="BQ183" s="79"/>
      <c r="BR183" s="79"/>
      <c r="BS183" s="79"/>
      <c r="BT183" s="79"/>
      <c r="BU183" s="79"/>
      <c r="BV183" s="79"/>
      <c r="BW183" s="79"/>
      <c r="BX183" s="79"/>
      <c r="BY183" s="79"/>
      <c r="BZ183" s="79"/>
      <c r="CA183" s="79"/>
      <c r="CB183" s="79"/>
      <c r="CC183" s="79"/>
      <c r="CD183" s="79"/>
      <c r="CE183" s="79"/>
      <c r="CF183" s="79"/>
      <c r="CG183" s="79"/>
      <c r="CH183" s="79"/>
      <c r="CI183" s="79"/>
      <c r="CJ183" s="79"/>
      <c r="CK183" s="79"/>
      <c r="CL183" s="79"/>
      <c r="CM183" s="79"/>
      <c r="CN183" s="79"/>
      <c r="CO183" s="79"/>
      <c r="CP183" s="79"/>
      <c r="CQ183" s="79"/>
      <c r="CR183" s="79"/>
      <c r="CS183" s="79"/>
      <c r="CT183" s="79"/>
      <c r="CU183" s="79"/>
      <c r="CV183" s="79"/>
      <c r="CW183" s="79"/>
      <c r="CX183" s="79"/>
      <c r="CY183" s="79"/>
      <c r="CZ183" s="79"/>
      <c r="DA183" s="79"/>
      <c r="DB183" s="79"/>
      <c r="DC183" s="79"/>
      <c r="DD183" s="79"/>
      <c r="DE183" s="79"/>
      <c r="DF183" s="79"/>
    </row>
    <row r="184" spans="2:110" s="74" customFormat="1" ht="75">
      <c r="B184" s="432">
        <f t="shared" si="6"/>
        <v>8.02</v>
      </c>
      <c r="C184" s="489" t="s">
        <v>488</v>
      </c>
      <c r="D184" s="492">
        <v>70</v>
      </c>
      <c r="E184" s="493" t="s">
        <v>275</v>
      </c>
      <c r="F184" s="494"/>
      <c r="G184" s="490">
        <f t="shared" si="5"/>
        <v>0</v>
      </c>
      <c r="H184" s="434"/>
      <c r="I184" s="78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  <c r="AR184" s="79"/>
      <c r="AS184" s="79"/>
      <c r="AT184" s="79"/>
      <c r="AU184" s="79"/>
      <c r="AV184" s="79"/>
      <c r="AW184" s="79"/>
      <c r="AX184" s="79"/>
      <c r="AY184" s="79"/>
      <c r="AZ184" s="79"/>
      <c r="BA184" s="79"/>
      <c r="BB184" s="79"/>
      <c r="BC184" s="79"/>
      <c r="BD184" s="79"/>
      <c r="BE184" s="79"/>
      <c r="BF184" s="79"/>
      <c r="BG184" s="79"/>
      <c r="BH184" s="79"/>
      <c r="BI184" s="79"/>
      <c r="BJ184" s="79"/>
      <c r="BK184" s="79"/>
      <c r="BL184" s="79"/>
      <c r="BM184" s="79"/>
      <c r="BN184" s="79"/>
      <c r="BO184" s="79"/>
      <c r="BP184" s="79"/>
      <c r="BQ184" s="79"/>
      <c r="BR184" s="79"/>
      <c r="BS184" s="79"/>
      <c r="BT184" s="79"/>
      <c r="BU184" s="79"/>
      <c r="BV184" s="79"/>
      <c r="BW184" s="79"/>
      <c r="BX184" s="79"/>
      <c r="BY184" s="79"/>
      <c r="BZ184" s="79"/>
      <c r="CA184" s="79"/>
      <c r="CB184" s="79"/>
      <c r="CC184" s="79"/>
      <c r="CD184" s="79"/>
      <c r="CE184" s="79"/>
      <c r="CF184" s="79"/>
      <c r="CG184" s="79"/>
      <c r="CH184" s="79"/>
      <c r="CI184" s="79"/>
      <c r="CJ184" s="79"/>
      <c r="CK184" s="79"/>
      <c r="CL184" s="79"/>
      <c r="CM184" s="79"/>
      <c r="CN184" s="79"/>
      <c r="CO184" s="79"/>
      <c r="CP184" s="79"/>
      <c r="CQ184" s="79"/>
      <c r="CR184" s="79"/>
      <c r="CS184" s="79"/>
      <c r="CT184" s="79"/>
      <c r="CU184" s="79"/>
      <c r="CV184" s="79"/>
      <c r="CW184" s="79"/>
      <c r="CX184" s="79"/>
      <c r="CY184" s="79"/>
      <c r="CZ184" s="79"/>
      <c r="DA184" s="79"/>
      <c r="DB184" s="79"/>
      <c r="DC184" s="79"/>
      <c r="DD184" s="79"/>
      <c r="DE184" s="79"/>
      <c r="DF184" s="79"/>
    </row>
    <row r="185" spans="2:110" s="74" customFormat="1" ht="75">
      <c r="B185" s="432">
        <f t="shared" si="6"/>
        <v>8.0299999999999994</v>
      </c>
      <c r="C185" s="489" t="s">
        <v>489</v>
      </c>
      <c r="D185" s="492">
        <v>125</v>
      </c>
      <c r="E185" s="493" t="s">
        <v>275</v>
      </c>
      <c r="F185" s="494"/>
      <c r="G185" s="490">
        <f t="shared" si="5"/>
        <v>0</v>
      </c>
      <c r="H185" s="434"/>
      <c r="I185" s="78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U185" s="79"/>
      <c r="AV185" s="79"/>
      <c r="AW185" s="79"/>
      <c r="AX185" s="79"/>
      <c r="AY185" s="79"/>
      <c r="AZ185" s="79"/>
      <c r="BA185" s="79"/>
      <c r="BB185" s="79"/>
      <c r="BC185" s="79"/>
      <c r="BD185" s="79"/>
      <c r="BE185" s="79"/>
      <c r="BF185" s="79"/>
      <c r="BG185" s="79"/>
      <c r="BH185" s="79"/>
      <c r="BI185" s="79"/>
      <c r="BJ185" s="79"/>
      <c r="BK185" s="79"/>
      <c r="BL185" s="79"/>
      <c r="BM185" s="79"/>
      <c r="BN185" s="79"/>
      <c r="BO185" s="79"/>
      <c r="BP185" s="79"/>
      <c r="BQ185" s="79"/>
      <c r="BR185" s="79"/>
      <c r="BS185" s="79"/>
      <c r="BT185" s="79"/>
      <c r="BU185" s="79"/>
      <c r="BV185" s="79"/>
      <c r="BW185" s="79"/>
      <c r="BX185" s="79"/>
      <c r="BY185" s="79"/>
      <c r="BZ185" s="79"/>
      <c r="CA185" s="79"/>
      <c r="CB185" s="79"/>
      <c r="CC185" s="79"/>
      <c r="CD185" s="79"/>
      <c r="CE185" s="79"/>
      <c r="CF185" s="79"/>
      <c r="CG185" s="79"/>
      <c r="CH185" s="79"/>
      <c r="CI185" s="79"/>
      <c r="CJ185" s="79"/>
      <c r="CK185" s="79"/>
      <c r="CL185" s="79"/>
      <c r="CM185" s="79"/>
      <c r="CN185" s="79"/>
      <c r="CO185" s="79"/>
      <c r="CP185" s="79"/>
      <c r="CQ185" s="79"/>
      <c r="CR185" s="79"/>
      <c r="CS185" s="79"/>
      <c r="CT185" s="79"/>
      <c r="CU185" s="79"/>
      <c r="CV185" s="79"/>
      <c r="CW185" s="79"/>
      <c r="CX185" s="79"/>
      <c r="CY185" s="79"/>
      <c r="CZ185" s="79"/>
      <c r="DA185" s="79"/>
      <c r="DB185" s="79"/>
      <c r="DC185" s="79"/>
      <c r="DD185" s="79"/>
      <c r="DE185" s="79"/>
      <c r="DF185" s="79"/>
    </row>
    <row r="186" spans="2:110" s="74" customFormat="1" ht="75">
      <c r="B186" s="432">
        <f t="shared" si="6"/>
        <v>8.0399999999999991</v>
      </c>
      <c r="C186" s="489" t="s">
        <v>490</v>
      </c>
      <c r="D186" s="492">
        <v>125</v>
      </c>
      <c r="E186" s="493" t="s">
        <v>275</v>
      </c>
      <c r="F186" s="494"/>
      <c r="G186" s="490">
        <f t="shared" si="5"/>
        <v>0</v>
      </c>
      <c r="H186" s="434"/>
      <c r="I186" s="78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  <c r="AW186" s="79"/>
      <c r="AX186" s="79"/>
      <c r="AY186" s="79"/>
      <c r="AZ186" s="79"/>
      <c r="BA186" s="79"/>
      <c r="BB186" s="79"/>
      <c r="BC186" s="79"/>
      <c r="BD186" s="79"/>
      <c r="BE186" s="79"/>
      <c r="BF186" s="79"/>
      <c r="BG186" s="79"/>
      <c r="BH186" s="79"/>
      <c r="BI186" s="79"/>
      <c r="BJ186" s="79"/>
      <c r="BK186" s="79"/>
      <c r="BL186" s="79"/>
      <c r="BM186" s="79"/>
      <c r="BN186" s="79"/>
      <c r="BO186" s="79"/>
      <c r="BP186" s="79"/>
      <c r="BQ186" s="79"/>
      <c r="BR186" s="79"/>
      <c r="BS186" s="79"/>
      <c r="BT186" s="79"/>
      <c r="BU186" s="79"/>
      <c r="BV186" s="79"/>
      <c r="BW186" s="79"/>
      <c r="BX186" s="79"/>
      <c r="BY186" s="79"/>
      <c r="BZ186" s="79"/>
      <c r="CA186" s="79"/>
      <c r="CB186" s="79"/>
      <c r="CC186" s="79"/>
      <c r="CD186" s="79"/>
      <c r="CE186" s="79"/>
      <c r="CF186" s="79"/>
      <c r="CG186" s="79"/>
      <c r="CH186" s="79"/>
      <c r="CI186" s="79"/>
      <c r="CJ186" s="79"/>
      <c r="CK186" s="79"/>
      <c r="CL186" s="79"/>
      <c r="CM186" s="79"/>
      <c r="CN186" s="79"/>
      <c r="CO186" s="79"/>
      <c r="CP186" s="79"/>
      <c r="CQ186" s="79"/>
      <c r="CR186" s="79"/>
      <c r="CS186" s="79"/>
      <c r="CT186" s="79"/>
      <c r="CU186" s="79"/>
      <c r="CV186" s="79"/>
      <c r="CW186" s="79"/>
      <c r="CX186" s="79"/>
      <c r="CY186" s="79"/>
      <c r="CZ186" s="79"/>
      <c r="DA186" s="79"/>
      <c r="DB186" s="79"/>
      <c r="DC186" s="79"/>
      <c r="DD186" s="79"/>
      <c r="DE186" s="79"/>
      <c r="DF186" s="79"/>
    </row>
    <row r="187" spans="2:110" s="74" customFormat="1" ht="75">
      <c r="B187" s="432">
        <f t="shared" si="6"/>
        <v>8.0499999999999989</v>
      </c>
      <c r="C187" s="489" t="s">
        <v>491</v>
      </c>
      <c r="D187" s="492">
        <v>85</v>
      </c>
      <c r="E187" s="493" t="s">
        <v>275</v>
      </c>
      <c r="F187" s="494"/>
      <c r="G187" s="490">
        <f t="shared" si="5"/>
        <v>0</v>
      </c>
      <c r="H187" s="434"/>
      <c r="I187" s="78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  <c r="AD187" s="79"/>
      <c r="AE187" s="79"/>
      <c r="AF187" s="79"/>
      <c r="AG187" s="79"/>
      <c r="AH187" s="79"/>
      <c r="AI187" s="79"/>
      <c r="AJ187" s="79"/>
      <c r="AK187" s="79"/>
      <c r="AL187" s="79"/>
      <c r="AM187" s="79"/>
      <c r="AN187" s="79"/>
      <c r="AO187" s="79"/>
      <c r="AP187" s="79"/>
      <c r="AQ187" s="79"/>
      <c r="AR187" s="79"/>
      <c r="AS187" s="79"/>
      <c r="AT187" s="79"/>
      <c r="AU187" s="79"/>
      <c r="AV187" s="79"/>
      <c r="AW187" s="79"/>
      <c r="AX187" s="79"/>
      <c r="AY187" s="79"/>
      <c r="AZ187" s="79"/>
      <c r="BA187" s="79"/>
      <c r="BB187" s="79"/>
      <c r="BC187" s="79"/>
      <c r="BD187" s="79"/>
      <c r="BE187" s="79"/>
      <c r="BF187" s="79"/>
      <c r="BG187" s="79"/>
      <c r="BH187" s="79"/>
      <c r="BI187" s="79"/>
      <c r="BJ187" s="79"/>
      <c r="BK187" s="79"/>
      <c r="BL187" s="79"/>
      <c r="BM187" s="79"/>
      <c r="BN187" s="79"/>
      <c r="BO187" s="79"/>
      <c r="BP187" s="79"/>
      <c r="BQ187" s="79"/>
      <c r="BR187" s="79"/>
      <c r="BS187" s="79"/>
      <c r="BT187" s="79"/>
      <c r="BU187" s="79"/>
      <c r="BV187" s="79"/>
      <c r="BW187" s="79"/>
      <c r="BX187" s="79"/>
      <c r="BY187" s="79"/>
      <c r="BZ187" s="79"/>
      <c r="CA187" s="79"/>
      <c r="CB187" s="79"/>
      <c r="CC187" s="79"/>
      <c r="CD187" s="79"/>
      <c r="CE187" s="79"/>
      <c r="CF187" s="79"/>
      <c r="CG187" s="79"/>
      <c r="CH187" s="79"/>
      <c r="CI187" s="79"/>
      <c r="CJ187" s="79"/>
      <c r="CK187" s="79"/>
      <c r="CL187" s="79"/>
      <c r="CM187" s="79"/>
      <c r="CN187" s="79"/>
      <c r="CO187" s="79"/>
      <c r="CP187" s="79"/>
      <c r="CQ187" s="79"/>
      <c r="CR187" s="79"/>
      <c r="CS187" s="79"/>
      <c r="CT187" s="79"/>
      <c r="CU187" s="79"/>
      <c r="CV187" s="79"/>
      <c r="CW187" s="79"/>
      <c r="CX187" s="79"/>
      <c r="CY187" s="79"/>
      <c r="CZ187" s="79"/>
      <c r="DA187" s="79"/>
      <c r="DB187" s="79"/>
      <c r="DC187" s="79"/>
      <c r="DD187" s="79"/>
      <c r="DE187" s="79"/>
      <c r="DF187" s="79"/>
    </row>
    <row r="188" spans="2:110" s="74" customFormat="1" ht="75">
      <c r="B188" s="432">
        <f t="shared" si="6"/>
        <v>8.0599999999999987</v>
      </c>
      <c r="C188" s="489" t="s">
        <v>492</v>
      </c>
      <c r="D188" s="492">
        <v>40</v>
      </c>
      <c r="E188" s="493" t="s">
        <v>275</v>
      </c>
      <c r="F188" s="494"/>
      <c r="G188" s="490">
        <f t="shared" si="5"/>
        <v>0</v>
      </c>
      <c r="H188" s="434"/>
      <c r="I188" s="78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U188" s="79"/>
      <c r="AV188" s="79"/>
      <c r="AW188" s="79"/>
      <c r="AX188" s="79"/>
      <c r="AY188" s="79"/>
      <c r="AZ188" s="79"/>
      <c r="BA188" s="79"/>
      <c r="BB188" s="79"/>
      <c r="BC188" s="79"/>
      <c r="BD188" s="79"/>
      <c r="BE188" s="79"/>
      <c r="BF188" s="79"/>
      <c r="BG188" s="79"/>
      <c r="BH188" s="79"/>
      <c r="BI188" s="79"/>
      <c r="BJ188" s="79"/>
      <c r="BK188" s="79"/>
      <c r="BL188" s="79"/>
      <c r="BM188" s="79"/>
      <c r="BN188" s="79"/>
      <c r="BO188" s="79"/>
      <c r="BP188" s="79"/>
      <c r="BQ188" s="79"/>
      <c r="BR188" s="79"/>
      <c r="BS188" s="79"/>
      <c r="BT188" s="79"/>
      <c r="BU188" s="79"/>
      <c r="BV188" s="79"/>
      <c r="BW188" s="79"/>
      <c r="BX188" s="79"/>
      <c r="BY188" s="79"/>
      <c r="BZ188" s="79"/>
      <c r="CA188" s="79"/>
      <c r="CB188" s="79"/>
      <c r="CC188" s="79"/>
      <c r="CD188" s="79"/>
      <c r="CE188" s="79"/>
      <c r="CF188" s="79"/>
      <c r="CG188" s="79"/>
      <c r="CH188" s="79"/>
      <c r="CI188" s="79"/>
      <c r="CJ188" s="79"/>
      <c r="CK188" s="79"/>
      <c r="CL188" s="79"/>
      <c r="CM188" s="79"/>
      <c r="CN188" s="79"/>
      <c r="CO188" s="79"/>
      <c r="CP188" s="79"/>
      <c r="CQ188" s="79"/>
      <c r="CR188" s="79"/>
      <c r="CS188" s="79"/>
      <c r="CT188" s="79"/>
      <c r="CU188" s="79"/>
      <c r="CV188" s="79"/>
      <c r="CW188" s="79"/>
      <c r="CX188" s="79"/>
      <c r="CY188" s="79"/>
      <c r="CZ188" s="79"/>
      <c r="DA188" s="79"/>
      <c r="DB188" s="79"/>
      <c r="DC188" s="79"/>
      <c r="DD188" s="79"/>
      <c r="DE188" s="79"/>
      <c r="DF188" s="79"/>
    </row>
    <row r="189" spans="2:110" s="74" customFormat="1" ht="75">
      <c r="B189" s="432">
        <f t="shared" si="6"/>
        <v>8.0699999999999985</v>
      </c>
      <c r="C189" s="489" t="s">
        <v>493</v>
      </c>
      <c r="D189" s="492">
        <v>90</v>
      </c>
      <c r="E189" s="493" t="s">
        <v>275</v>
      </c>
      <c r="F189" s="494"/>
      <c r="G189" s="490">
        <f t="shared" si="5"/>
        <v>0</v>
      </c>
      <c r="H189" s="434"/>
      <c r="I189" s="78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79"/>
      <c r="AL189" s="79"/>
      <c r="AM189" s="79"/>
      <c r="AN189" s="79"/>
      <c r="AO189" s="79"/>
      <c r="AP189" s="79"/>
      <c r="AQ189" s="79"/>
      <c r="AR189" s="79"/>
      <c r="AS189" s="79"/>
      <c r="AT189" s="79"/>
      <c r="AU189" s="79"/>
      <c r="AV189" s="79"/>
      <c r="AW189" s="79"/>
      <c r="AX189" s="79"/>
      <c r="AY189" s="79"/>
      <c r="AZ189" s="79"/>
      <c r="BA189" s="79"/>
      <c r="BB189" s="79"/>
      <c r="BC189" s="79"/>
      <c r="BD189" s="79"/>
      <c r="BE189" s="79"/>
      <c r="BF189" s="79"/>
      <c r="BG189" s="79"/>
      <c r="BH189" s="79"/>
      <c r="BI189" s="79"/>
      <c r="BJ189" s="79"/>
      <c r="BK189" s="79"/>
      <c r="BL189" s="79"/>
      <c r="BM189" s="79"/>
      <c r="BN189" s="79"/>
      <c r="BO189" s="79"/>
      <c r="BP189" s="79"/>
      <c r="BQ189" s="79"/>
      <c r="BR189" s="79"/>
      <c r="BS189" s="79"/>
      <c r="BT189" s="79"/>
      <c r="BU189" s="79"/>
      <c r="BV189" s="79"/>
      <c r="BW189" s="79"/>
      <c r="BX189" s="79"/>
      <c r="BY189" s="79"/>
      <c r="BZ189" s="79"/>
      <c r="CA189" s="79"/>
      <c r="CB189" s="79"/>
      <c r="CC189" s="79"/>
      <c r="CD189" s="79"/>
      <c r="CE189" s="79"/>
      <c r="CF189" s="79"/>
      <c r="CG189" s="79"/>
      <c r="CH189" s="79"/>
      <c r="CI189" s="79"/>
      <c r="CJ189" s="79"/>
      <c r="CK189" s="79"/>
      <c r="CL189" s="79"/>
      <c r="CM189" s="79"/>
      <c r="CN189" s="79"/>
      <c r="CO189" s="79"/>
      <c r="CP189" s="79"/>
      <c r="CQ189" s="79"/>
      <c r="CR189" s="79"/>
      <c r="CS189" s="79"/>
      <c r="CT189" s="79"/>
      <c r="CU189" s="79"/>
      <c r="CV189" s="79"/>
      <c r="CW189" s="79"/>
      <c r="CX189" s="79"/>
      <c r="CY189" s="79"/>
      <c r="CZ189" s="79"/>
      <c r="DA189" s="79"/>
      <c r="DB189" s="79"/>
      <c r="DC189" s="79"/>
      <c r="DD189" s="79"/>
      <c r="DE189" s="79"/>
      <c r="DF189" s="79"/>
    </row>
    <row r="190" spans="2:110" s="74" customFormat="1" ht="75">
      <c r="B190" s="432">
        <f t="shared" si="6"/>
        <v>8.0799999999999983</v>
      </c>
      <c r="C190" s="489" t="s">
        <v>494</v>
      </c>
      <c r="D190" s="492">
        <v>15</v>
      </c>
      <c r="E190" s="493" t="s">
        <v>275</v>
      </c>
      <c r="F190" s="494"/>
      <c r="G190" s="490">
        <f t="shared" si="5"/>
        <v>0</v>
      </c>
      <c r="H190" s="434"/>
      <c r="I190" s="78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U190" s="79"/>
      <c r="AV190" s="79"/>
      <c r="AW190" s="79"/>
      <c r="AX190" s="79"/>
      <c r="AY190" s="79"/>
      <c r="AZ190" s="79"/>
      <c r="BA190" s="79"/>
      <c r="BB190" s="79"/>
      <c r="BC190" s="79"/>
      <c r="BD190" s="79"/>
      <c r="BE190" s="79"/>
      <c r="BF190" s="79"/>
      <c r="BG190" s="79"/>
      <c r="BH190" s="79"/>
      <c r="BI190" s="79"/>
      <c r="BJ190" s="79"/>
      <c r="BK190" s="79"/>
      <c r="BL190" s="79"/>
      <c r="BM190" s="79"/>
      <c r="BN190" s="79"/>
      <c r="BO190" s="79"/>
      <c r="BP190" s="79"/>
      <c r="BQ190" s="79"/>
      <c r="BR190" s="79"/>
      <c r="BS190" s="79"/>
      <c r="BT190" s="79"/>
      <c r="BU190" s="79"/>
      <c r="BV190" s="79"/>
      <c r="BW190" s="79"/>
      <c r="BX190" s="79"/>
      <c r="BY190" s="79"/>
      <c r="BZ190" s="79"/>
      <c r="CA190" s="79"/>
      <c r="CB190" s="79"/>
      <c r="CC190" s="79"/>
      <c r="CD190" s="79"/>
      <c r="CE190" s="79"/>
      <c r="CF190" s="79"/>
      <c r="CG190" s="79"/>
      <c r="CH190" s="79"/>
      <c r="CI190" s="79"/>
      <c r="CJ190" s="79"/>
      <c r="CK190" s="79"/>
      <c r="CL190" s="79"/>
      <c r="CM190" s="79"/>
      <c r="CN190" s="79"/>
      <c r="CO190" s="79"/>
      <c r="CP190" s="79"/>
      <c r="CQ190" s="79"/>
      <c r="CR190" s="79"/>
      <c r="CS190" s="79"/>
      <c r="CT190" s="79"/>
      <c r="CU190" s="79"/>
      <c r="CV190" s="79"/>
      <c r="CW190" s="79"/>
      <c r="CX190" s="79"/>
      <c r="CY190" s="79"/>
      <c r="CZ190" s="79"/>
      <c r="DA190" s="79"/>
      <c r="DB190" s="79"/>
      <c r="DC190" s="79"/>
      <c r="DD190" s="79"/>
      <c r="DE190" s="79"/>
      <c r="DF190" s="79"/>
    </row>
    <row r="191" spans="2:110" s="74" customFormat="1" ht="75">
      <c r="B191" s="432">
        <f t="shared" si="6"/>
        <v>8.0899999999999981</v>
      </c>
      <c r="C191" s="489" t="s">
        <v>495</v>
      </c>
      <c r="D191" s="492">
        <v>60</v>
      </c>
      <c r="E191" s="493" t="s">
        <v>275</v>
      </c>
      <c r="F191" s="494"/>
      <c r="G191" s="490">
        <f t="shared" si="5"/>
        <v>0</v>
      </c>
      <c r="H191" s="434"/>
      <c r="I191" s="78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79"/>
      <c r="AL191" s="79"/>
      <c r="AM191" s="79"/>
      <c r="AN191" s="79"/>
      <c r="AO191" s="79"/>
      <c r="AP191" s="79"/>
      <c r="AQ191" s="79"/>
      <c r="AR191" s="79"/>
      <c r="AS191" s="79"/>
      <c r="AT191" s="79"/>
      <c r="AU191" s="79"/>
      <c r="AV191" s="79"/>
      <c r="AW191" s="79"/>
      <c r="AX191" s="79"/>
      <c r="AY191" s="79"/>
      <c r="AZ191" s="79"/>
      <c r="BA191" s="79"/>
      <c r="BB191" s="79"/>
      <c r="BC191" s="79"/>
      <c r="BD191" s="79"/>
      <c r="BE191" s="79"/>
      <c r="BF191" s="79"/>
      <c r="BG191" s="79"/>
      <c r="BH191" s="79"/>
      <c r="BI191" s="79"/>
      <c r="BJ191" s="79"/>
      <c r="BK191" s="79"/>
      <c r="BL191" s="79"/>
      <c r="BM191" s="79"/>
      <c r="BN191" s="79"/>
      <c r="BO191" s="79"/>
      <c r="BP191" s="79"/>
      <c r="BQ191" s="79"/>
      <c r="BR191" s="79"/>
      <c r="BS191" s="79"/>
      <c r="BT191" s="79"/>
      <c r="BU191" s="79"/>
      <c r="BV191" s="79"/>
      <c r="BW191" s="79"/>
      <c r="BX191" s="79"/>
      <c r="BY191" s="79"/>
      <c r="BZ191" s="79"/>
      <c r="CA191" s="79"/>
      <c r="CB191" s="79"/>
      <c r="CC191" s="79"/>
      <c r="CD191" s="79"/>
      <c r="CE191" s="79"/>
      <c r="CF191" s="79"/>
      <c r="CG191" s="79"/>
      <c r="CH191" s="79"/>
      <c r="CI191" s="79"/>
      <c r="CJ191" s="79"/>
      <c r="CK191" s="79"/>
      <c r="CL191" s="79"/>
      <c r="CM191" s="79"/>
      <c r="CN191" s="79"/>
      <c r="CO191" s="79"/>
      <c r="CP191" s="79"/>
      <c r="CQ191" s="79"/>
      <c r="CR191" s="79"/>
      <c r="CS191" s="79"/>
      <c r="CT191" s="79"/>
      <c r="CU191" s="79"/>
      <c r="CV191" s="79"/>
      <c r="CW191" s="79"/>
      <c r="CX191" s="79"/>
      <c r="CY191" s="79"/>
      <c r="CZ191" s="79"/>
      <c r="DA191" s="79"/>
      <c r="DB191" s="79"/>
      <c r="DC191" s="79"/>
      <c r="DD191" s="79"/>
      <c r="DE191" s="79"/>
      <c r="DF191" s="79"/>
    </row>
    <row r="192" spans="2:110" s="74" customFormat="1" ht="75">
      <c r="B192" s="432">
        <f t="shared" si="6"/>
        <v>8.0999999999999979</v>
      </c>
      <c r="C192" s="489" t="s">
        <v>496</v>
      </c>
      <c r="D192" s="492">
        <v>155</v>
      </c>
      <c r="E192" s="493" t="s">
        <v>275</v>
      </c>
      <c r="F192" s="494"/>
      <c r="G192" s="490">
        <f t="shared" si="5"/>
        <v>0</v>
      </c>
      <c r="H192" s="434"/>
      <c r="I192" s="78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U192" s="79"/>
      <c r="AV192" s="79"/>
      <c r="AW192" s="79"/>
      <c r="AX192" s="79"/>
      <c r="AY192" s="79"/>
      <c r="AZ192" s="79"/>
      <c r="BA192" s="79"/>
      <c r="BB192" s="79"/>
      <c r="BC192" s="79"/>
      <c r="BD192" s="79"/>
      <c r="BE192" s="79"/>
      <c r="BF192" s="79"/>
      <c r="BG192" s="79"/>
      <c r="BH192" s="79"/>
      <c r="BI192" s="79"/>
      <c r="BJ192" s="79"/>
      <c r="BK192" s="79"/>
      <c r="BL192" s="79"/>
      <c r="BM192" s="79"/>
      <c r="BN192" s="79"/>
      <c r="BO192" s="79"/>
      <c r="BP192" s="79"/>
      <c r="BQ192" s="79"/>
      <c r="BR192" s="79"/>
      <c r="BS192" s="79"/>
      <c r="BT192" s="79"/>
      <c r="BU192" s="79"/>
      <c r="BV192" s="79"/>
      <c r="BW192" s="79"/>
      <c r="BX192" s="79"/>
      <c r="BY192" s="79"/>
      <c r="BZ192" s="79"/>
      <c r="CA192" s="79"/>
      <c r="CB192" s="79"/>
      <c r="CC192" s="79"/>
      <c r="CD192" s="79"/>
      <c r="CE192" s="79"/>
      <c r="CF192" s="79"/>
      <c r="CG192" s="79"/>
      <c r="CH192" s="79"/>
      <c r="CI192" s="79"/>
      <c r="CJ192" s="79"/>
      <c r="CK192" s="79"/>
      <c r="CL192" s="79"/>
      <c r="CM192" s="79"/>
      <c r="CN192" s="79"/>
      <c r="CO192" s="79"/>
      <c r="CP192" s="79"/>
      <c r="CQ192" s="79"/>
      <c r="CR192" s="79"/>
      <c r="CS192" s="79"/>
      <c r="CT192" s="79"/>
      <c r="CU192" s="79"/>
      <c r="CV192" s="79"/>
      <c r="CW192" s="79"/>
      <c r="CX192" s="79"/>
      <c r="CY192" s="79"/>
      <c r="CZ192" s="79"/>
      <c r="DA192" s="79"/>
      <c r="DB192" s="79"/>
      <c r="DC192" s="79"/>
      <c r="DD192" s="79"/>
      <c r="DE192" s="79"/>
      <c r="DF192" s="79"/>
    </row>
    <row r="193" spans="2:110" s="74" customFormat="1" ht="75">
      <c r="B193" s="432">
        <f t="shared" si="6"/>
        <v>8.1099999999999977</v>
      </c>
      <c r="C193" s="489" t="s">
        <v>497</v>
      </c>
      <c r="D193" s="492">
        <v>60</v>
      </c>
      <c r="E193" s="493" t="s">
        <v>275</v>
      </c>
      <c r="F193" s="494"/>
      <c r="G193" s="490">
        <f t="shared" si="5"/>
        <v>0</v>
      </c>
      <c r="H193" s="434"/>
      <c r="I193" s="78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79"/>
      <c r="AL193" s="79"/>
      <c r="AM193" s="79"/>
      <c r="AN193" s="79"/>
      <c r="AO193" s="79"/>
      <c r="AP193" s="79"/>
      <c r="AQ193" s="79"/>
      <c r="AR193" s="79"/>
      <c r="AS193" s="79"/>
      <c r="AT193" s="79"/>
      <c r="AU193" s="79"/>
      <c r="AV193" s="79"/>
      <c r="AW193" s="79"/>
      <c r="AX193" s="79"/>
      <c r="AY193" s="79"/>
      <c r="AZ193" s="79"/>
      <c r="BA193" s="79"/>
      <c r="BB193" s="79"/>
      <c r="BC193" s="79"/>
      <c r="BD193" s="79"/>
      <c r="BE193" s="79"/>
      <c r="BF193" s="79"/>
      <c r="BG193" s="79"/>
      <c r="BH193" s="79"/>
      <c r="BI193" s="79"/>
      <c r="BJ193" s="79"/>
      <c r="BK193" s="79"/>
      <c r="BL193" s="79"/>
      <c r="BM193" s="79"/>
      <c r="BN193" s="79"/>
      <c r="BO193" s="79"/>
      <c r="BP193" s="79"/>
      <c r="BQ193" s="79"/>
      <c r="BR193" s="79"/>
      <c r="BS193" s="79"/>
      <c r="BT193" s="79"/>
      <c r="BU193" s="79"/>
      <c r="BV193" s="79"/>
      <c r="BW193" s="79"/>
      <c r="BX193" s="79"/>
      <c r="BY193" s="79"/>
      <c r="BZ193" s="79"/>
      <c r="CA193" s="79"/>
      <c r="CB193" s="79"/>
      <c r="CC193" s="79"/>
      <c r="CD193" s="79"/>
      <c r="CE193" s="79"/>
      <c r="CF193" s="79"/>
      <c r="CG193" s="79"/>
      <c r="CH193" s="79"/>
      <c r="CI193" s="79"/>
      <c r="CJ193" s="79"/>
      <c r="CK193" s="79"/>
      <c r="CL193" s="79"/>
      <c r="CM193" s="79"/>
      <c r="CN193" s="79"/>
      <c r="CO193" s="79"/>
      <c r="CP193" s="79"/>
      <c r="CQ193" s="79"/>
      <c r="CR193" s="79"/>
      <c r="CS193" s="79"/>
      <c r="CT193" s="79"/>
      <c r="CU193" s="79"/>
      <c r="CV193" s="79"/>
      <c r="CW193" s="79"/>
      <c r="CX193" s="79"/>
      <c r="CY193" s="79"/>
      <c r="CZ193" s="79"/>
      <c r="DA193" s="79"/>
      <c r="DB193" s="79"/>
      <c r="DC193" s="79"/>
      <c r="DD193" s="79"/>
      <c r="DE193" s="79"/>
      <c r="DF193" s="79"/>
    </row>
    <row r="194" spans="2:110" s="74" customFormat="1">
      <c r="B194" s="432"/>
      <c r="C194" s="489"/>
      <c r="D194" s="492"/>
      <c r="E194" s="493"/>
      <c r="F194" s="494"/>
      <c r="G194" s="490">
        <f t="shared" si="5"/>
        <v>0</v>
      </c>
      <c r="H194" s="434">
        <f>SUM(G183:G193)</f>
        <v>0</v>
      </c>
      <c r="I194" s="78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U194" s="79"/>
      <c r="AV194" s="79"/>
      <c r="AW194" s="79"/>
      <c r="AX194" s="79"/>
      <c r="AY194" s="79"/>
      <c r="AZ194" s="79"/>
      <c r="BA194" s="79"/>
      <c r="BB194" s="79"/>
      <c r="BC194" s="79"/>
      <c r="BD194" s="79"/>
      <c r="BE194" s="79"/>
      <c r="BF194" s="79"/>
      <c r="BG194" s="79"/>
      <c r="BH194" s="79"/>
      <c r="BI194" s="79"/>
      <c r="BJ194" s="79"/>
      <c r="BK194" s="79"/>
      <c r="BL194" s="79"/>
      <c r="BM194" s="79"/>
      <c r="BN194" s="79"/>
      <c r="BO194" s="79"/>
      <c r="BP194" s="79"/>
      <c r="BQ194" s="79"/>
      <c r="BR194" s="79"/>
      <c r="BS194" s="79"/>
      <c r="BT194" s="79"/>
      <c r="BU194" s="79"/>
      <c r="BV194" s="79"/>
      <c r="BW194" s="79"/>
      <c r="BX194" s="79"/>
      <c r="BY194" s="79"/>
      <c r="BZ194" s="79"/>
      <c r="CA194" s="79"/>
      <c r="CB194" s="79"/>
      <c r="CC194" s="79"/>
      <c r="CD194" s="79"/>
      <c r="CE194" s="79"/>
      <c r="CF194" s="79"/>
      <c r="CG194" s="79"/>
      <c r="CH194" s="79"/>
      <c r="CI194" s="79"/>
      <c r="CJ194" s="79"/>
      <c r="CK194" s="79"/>
      <c r="CL194" s="79"/>
      <c r="CM194" s="79"/>
      <c r="CN194" s="79"/>
      <c r="CO194" s="79"/>
      <c r="CP194" s="79"/>
      <c r="CQ194" s="79"/>
      <c r="CR194" s="79"/>
      <c r="CS194" s="79"/>
      <c r="CT194" s="79"/>
      <c r="CU194" s="79"/>
      <c r="CV194" s="79"/>
      <c r="CW194" s="79"/>
      <c r="CX194" s="79"/>
      <c r="CY194" s="79"/>
      <c r="CZ194" s="79"/>
      <c r="DA194" s="79"/>
      <c r="DB194" s="79"/>
      <c r="DC194" s="79"/>
      <c r="DD194" s="79"/>
      <c r="DE194" s="79"/>
      <c r="DF194" s="79"/>
    </row>
    <row r="195" spans="2:110" s="74" customFormat="1">
      <c r="B195" s="435">
        <v>9</v>
      </c>
      <c r="C195" s="488" t="s">
        <v>498</v>
      </c>
      <c r="D195" s="492"/>
      <c r="E195" s="493"/>
      <c r="F195" s="494"/>
      <c r="G195" s="490">
        <f t="shared" si="5"/>
        <v>0</v>
      </c>
      <c r="H195" s="434"/>
      <c r="I195" s="78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  <c r="AD195" s="79"/>
      <c r="AE195" s="79"/>
      <c r="AF195" s="79"/>
      <c r="AG195" s="79"/>
      <c r="AH195" s="79"/>
      <c r="AI195" s="79"/>
      <c r="AJ195" s="79"/>
      <c r="AK195" s="79"/>
      <c r="AL195" s="79"/>
      <c r="AM195" s="79"/>
      <c r="AN195" s="79"/>
      <c r="AO195" s="79"/>
      <c r="AP195" s="79"/>
      <c r="AQ195" s="79"/>
      <c r="AR195" s="79"/>
      <c r="AS195" s="79"/>
      <c r="AT195" s="79"/>
      <c r="AU195" s="79"/>
      <c r="AV195" s="79"/>
      <c r="AW195" s="79"/>
      <c r="AX195" s="79"/>
      <c r="AY195" s="79"/>
      <c r="AZ195" s="79"/>
      <c r="BA195" s="79"/>
      <c r="BB195" s="79"/>
      <c r="BC195" s="79"/>
      <c r="BD195" s="79"/>
      <c r="BE195" s="79"/>
      <c r="BF195" s="79"/>
      <c r="BG195" s="79"/>
      <c r="BH195" s="79"/>
      <c r="BI195" s="79"/>
      <c r="BJ195" s="79"/>
      <c r="BK195" s="79"/>
      <c r="BL195" s="79"/>
      <c r="BM195" s="79"/>
      <c r="BN195" s="79"/>
      <c r="BO195" s="79"/>
      <c r="BP195" s="79"/>
      <c r="BQ195" s="79"/>
      <c r="BR195" s="79"/>
      <c r="BS195" s="79"/>
      <c r="BT195" s="79"/>
      <c r="BU195" s="79"/>
      <c r="BV195" s="79"/>
      <c r="BW195" s="79"/>
      <c r="BX195" s="79"/>
      <c r="BY195" s="79"/>
      <c r="BZ195" s="79"/>
      <c r="CA195" s="79"/>
      <c r="CB195" s="79"/>
      <c r="CC195" s="79"/>
      <c r="CD195" s="79"/>
      <c r="CE195" s="79"/>
      <c r="CF195" s="79"/>
      <c r="CG195" s="79"/>
      <c r="CH195" s="79"/>
      <c r="CI195" s="79"/>
      <c r="CJ195" s="79"/>
      <c r="CK195" s="79"/>
      <c r="CL195" s="79"/>
      <c r="CM195" s="79"/>
      <c r="CN195" s="79"/>
      <c r="CO195" s="79"/>
      <c r="CP195" s="79"/>
      <c r="CQ195" s="79"/>
      <c r="CR195" s="79"/>
      <c r="CS195" s="79"/>
      <c r="CT195" s="79"/>
      <c r="CU195" s="79"/>
      <c r="CV195" s="79"/>
      <c r="CW195" s="79"/>
      <c r="CX195" s="79"/>
      <c r="CY195" s="79"/>
      <c r="CZ195" s="79"/>
      <c r="DA195" s="79"/>
      <c r="DB195" s="79"/>
      <c r="DC195" s="79"/>
      <c r="DD195" s="79"/>
      <c r="DE195" s="79"/>
      <c r="DF195" s="79"/>
    </row>
    <row r="196" spans="2:110" s="74" customFormat="1" ht="75">
      <c r="B196" s="432">
        <f t="shared" ref="B196:B207" si="7">+B195+0.01</f>
        <v>9.01</v>
      </c>
      <c r="C196" s="489" t="s">
        <v>499</v>
      </c>
      <c r="D196" s="492">
        <v>75</v>
      </c>
      <c r="E196" s="493" t="s">
        <v>275</v>
      </c>
      <c r="F196" s="494"/>
      <c r="G196" s="490">
        <f t="shared" si="5"/>
        <v>0</v>
      </c>
      <c r="H196" s="434"/>
      <c r="I196" s="78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  <c r="AH196" s="79"/>
      <c r="AI196" s="79"/>
      <c r="AJ196" s="79"/>
      <c r="AK196" s="79"/>
      <c r="AL196" s="79"/>
      <c r="AM196" s="79"/>
      <c r="AN196" s="79"/>
      <c r="AO196" s="79"/>
      <c r="AP196" s="79"/>
      <c r="AQ196" s="79"/>
      <c r="AR196" s="79"/>
      <c r="AS196" s="79"/>
      <c r="AT196" s="79"/>
      <c r="AU196" s="79"/>
      <c r="AV196" s="79"/>
      <c r="AW196" s="79"/>
      <c r="AX196" s="79"/>
      <c r="AY196" s="79"/>
      <c r="AZ196" s="79"/>
      <c r="BA196" s="79"/>
      <c r="BB196" s="79"/>
      <c r="BC196" s="79"/>
      <c r="BD196" s="79"/>
      <c r="BE196" s="79"/>
      <c r="BF196" s="79"/>
      <c r="BG196" s="79"/>
      <c r="BH196" s="79"/>
      <c r="BI196" s="79"/>
      <c r="BJ196" s="79"/>
      <c r="BK196" s="79"/>
      <c r="BL196" s="79"/>
      <c r="BM196" s="79"/>
      <c r="BN196" s="79"/>
      <c r="BO196" s="79"/>
      <c r="BP196" s="79"/>
      <c r="BQ196" s="79"/>
      <c r="BR196" s="79"/>
      <c r="BS196" s="79"/>
      <c r="BT196" s="79"/>
      <c r="BU196" s="79"/>
      <c r="BV196" s="79"/>
      <c r="BW196" s="79"/>
      <c r="BX196" s="79"/>
      <c r="BY196" s="79"/>
      <c r="BZ196" s="79"/>
      <c r="CA196" s="79"/>
      <c r="CB196" s="79"/>
      <c r="CC196" s="79"/>
      <c r="CD196" s="79"/>
      <c r="CE196" s="79"/>
      <c r="CF196" s="79"/>
      <c r="CG196" s="79"/>
      <c r="CH196" s="79"/>
      <c r="CI196" s="79"/>
      <c r="CJ196" s="79"/>
      <c r="CK196" s="79"/>
      <c r="CL196" s="79"/>
      <c r="CM196" s="79"/>
      <c r="CN196" s="79"/>
      <c r="CO196" s="79"/>
      <c r="CP196" s="79"/>
      <c r="CQ196" s="79"/>
      <c r="CR196" s="79"/>
      <c r="CS196" s="79"/>
      <c r="CT196" s="79"/>
      <c r="CU196" s="79"/>
      <c r="CV196" s="79"/>
      <c r="CW196" s="79"/>
      <c r="CX196" s="79"/>
      <c r="CY196" s="79"/>
      <c r="CZ196" s="79"/>
      <c r="DA196" s="79"/>
      <c r="DB196" s="79"/>
      <c r="DC196" s="79"/>
      <c r="DD196" s="79"/>
      <c r="DE196" s="79"/>
      <c r="DF196" s="79"/>
    </row>
    <row r="197" spans="2:110" s="74" customFormat="1" ht="75">
      <c r="B197" s="432">
        <f t="shared" si="7"/>
        <v>9.02</v>
      </c>
      <c r="C197" s="489" t="s">
        <v>500</v>
      </c>
      <c r="D197" s="492">
        <v>100</v>
      </c>
      <c r="E197" s="493" t="s">
        <v>275</v>
      </c>
      <c r="F197" s="494"/>
      <c r="G197" s="490">
        <f t="shared" si="5"/>
        <v>0</v>
      </c>
      <c r="H197" s="434"/>
      <c r="I197" s="78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U197" s="79"/>
      <c r="AV197" s="79"/>
      <c r="AW197" s="79"/>
      <c r="AX197" s="79"/>
      <c r="AY197" s="79"/>
      <c r="AZ197" s="79"/>
      <c r="BA197" s="79"/>
      <c r="BB197" s="79"/>
      <c r="BC197" s="79"/>
      <c r="BD197" s="79"/>
      <c r="BE197" s="79"/>
      <c r="BF197" s="79"/>
      <c r="BG197" s="79"/>
      <c r="BH197" s="79"/>
      <c r="BI197" s="79"/>
      <c r="BJ197" s="79"/>
      <c r="BK197" s="79"/>
      <c r="BL197" s="79"/>
      <c r="BM197" s="79"/>
      <c r="BN197" s="79"/>
      <c r="BO197" s="79"/>
      <c r="BP197" s="79"/>
      <c r="BQ197" s="79"/>
      <c r="BR197" s="79"/>
      <c r="BS197" s="79"/>
      <c r="BT197" s="79"/>
      <c r="BU197" s="79"/>
      <c r="BV197" s="79"/>
      <c r="BW197" s="79"/>
      <c r="BX197" s="79"/>
      <c r="BY197" s="79"/>
      <c r="BZ197" s="79"/>
      <c r="CA197" s="79"/>
      <c r="CB197" s="79"/>
      <c r="CC197" s="79"/>
      <c r="CD197" s="79"/>
      <c r="CE197" s="79"/>
      <c r="CF197" s="79"/>
      <c r="CG197" s="79"/>
      <c r="CH197" s="79"/>
      <c r="CI197" s="79"/>
      <c r="CJ197" s="79"/>
      <c r="CK197" s="79"/>
      <c r="CL197" s="79"/>
      <c r="CM197" s="79"/>
      <c r="CN197" s="79"/>
      <c r="CO197" s="79"/>
      <c r="CP197" s="79"/>
      <c r="CQ197" s="79"/>
      <c r="CR197" s="79"/>
      <c r="CS197" s="79"/>
      <c r="CT197" s="79"/>
      <c r="CU197" s="79"/>
      <c r="CV197" s="79"/>
      <c r="CW197" s="79"/>
      <c r="CX197" s="79"/>
      <c r="CY197" s="79"/>
      <c r="CZ197" s="79"/>
      <c r="DA197" s="79"/>
      <c r="DB197" s="79"/>
      <c r="DC197" s="79"/>
      <c r="DD197" s="79"/>
      <c r="DE197" s="79"/>
      <c r="DF197" s="79"/>
    </row>
    <row r="198" spans="2:110" s="74" customFormat="1" ht="75">
      <c r="B198" s="432">
        <f t="shared" si="7"/>
        <v>9.0299999999999994</v>
      </c>
      <c r="C198" s="489" t="s">
        <v>501</v>
      </c>
      <c r="D198" s="492">
        <v>30</v>
      </c>
      <c r="E198" s="493" t="s">
        <v>275</v>
      </c>
      <c r="F198" s="494"/>
      <c r="G198" s="490">
        <f t="shared" si="5"/>
        <v>0</v>
      </c>
      <c r="H198" s="434"/>
      <c r="I198" s="78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  <c r="AD198" s="79"/>
      <c r="AE198" s="79"/>
      <c r="AF198" s="79"/>
      <c r="AG198" s="79"/>
      <c r="AH198" s="79"/>
      <c r="AI198" s="79"/>
      <c r="AJ198" s="79"/>
      <c r="AK198" s="79"/>
      <c r="AL198" s="79"/>
      <c r="AM198" s="79"/>
      <c r="AN198" s="79"/>
      <c r="AO198" s="79"/>
      <c r="AP198" s="79"/>
      <c r="AQ198" s="79"/>
      <c r="AR198" s="79"/>
      <c r="AS198" s="79"/>
      <c r="AT198" s="79"/>
      <c r="AU198" s="79"/>
      <c r="AV198" s="79"/>
      <c r="AW198" s="79"/>
      <c r="AX198" s="79"/>
      <c r="AY198" s="79"/>
      <c r="AZ198" s="79"/>
      <c r="BA198" s="79"/>
      <c r="BB198" s="79"/>
      <c r="BC198" s="79"/>
      <c r="BD198" s="79"/>
      <c r="BE198" s="79"/>
      <c r="BF198" s="79"/>
      <c r="BG198" s="79"/>
      <c r="BH198" s="79"/>
      <c r="BI198" s="79"/>
      <c r="BJ198" s="79"/>
      <c r="BK198" s="79"/>
      <c r="BL198" s="79"/>
      <c r="BM198" s="79"/>
      <c r="BN198" s="79"/>
      <c r="BO198" s="79"/>
      <c r="BP198" s="79"/>
      <c r="BQ198" s="79"/>
      <c r="BR198" s="79"/>
      <c r="BS198" s="79"/>
      <c r="BT198" s="79"/>
      <c r="BU198" s="79"/>
      <c r="BV198" s="79"/>
      <c r="BW198" s="79"/>
      <c r="BX198" s="79"/>
      <c r="BY198" s="79"/>
      <c r="BZ198" s="79"/>
      <c r="CA198" s="79"/>
      <c r="CB198" s="79"/>
      <c r="CC198" s="79"/>
      <c r="CD198" s="79"/>
      <c r="CE198" s="79"/>
      <c r="CF198" s="79"/>
      <c r="CG198" s="79"/>
      <c r="CH198" s="79"/>
      <c r="CI198" s="79"/>
      <c r="CJ198" s="79"/>
      <c r="CK198" s="79"/>
      <c r="CL198" s="79"/>
      <c r="CM198" s="79"/>
      <c r="CN198" s="79"/>
      <c r="CO198" s="79"/>
      <c r="CP198" s="79"/>
      <c r="CQ198" s="79"/>
      <c r="CR198" s="79"/>
      <c r="CS198" s="79"/>
      <c r="CT198" s="79"/>
      <c r="CU198" s="79"/>
      <c r="CV198" s="79"/>
      <c r="CW198" s="79"/>
      <c r="CX198" s="79"/>
      <c r="CY198" s="79"/>
      <c r="CZ198" s="79"/>
      <c r="DA198" s="79"/>
      <c r="DB198" s="79"/>
      <c r="DC198" s="79"/>
      <c r="DD198" s="79"/>
      <c r="DE198" s="79"/>
      <c r="DF198" s="79"/>
    </row>
    <row r="199" spans="2:110" s="74" customFormat="1" ht="75">
      <c r="B199" s="432">
        <f t="shared" si="7"/>
        <v>9.0399999999999991</v>
      </c>
      <c r="C199" s="489" t="s">
        <v>501</v>
      </c>
      <c r="D199" s="492">
        <v>30</v>
      </c>
      <c r="E199" s="493" t="s">
        <v>275</v>
      </c>
      <c r="F199" s="494"/>
      <c r="G199" s="490">
        <f t="shared" si="5"/>
        <v>0</v>
      </c>
      <c r="H199" s="434"/>
      <c r="I199" s="78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U199" s="79"/>
      <c r="AV199" s="79"/>
      <c r="AW199" s="79"/>
      <c r="AX199" s="79"/>
      <c r="AY199" s="79"/>
      <c r="AZ199" s="79"/>
      <c r="BA199" s="79"/>
      <c r="BB199" s="79"/>
      <c r="BC199" s="79"/>
      <c r="BD199" s="79"/>
      <c r="BE199" s="79"/>
      <c r="BF199" s="79"/>
      <c r="BG199" s="79"/>
      <c r="BH199" s="79"/>
      <c r="BI199" s="79"/>
      <c r="BJ199" s="79"/>
      <c r="BK199" s="79"/>
      <c r="BL199" s="79"/>
      <c r="BM199" s="79"/>
      <c r="BN199" s="79"/>
      <c r="BO199" s="79"/>
      <c r="BP199" s="79"/>
      <c r="BQ199" s="79"/>
      <c r="BR199" s="79"/>
      <c r="BS199" s="79"/>
      <c r="BT199" s="79"/>
      <c r="BU199" s="79"/>
      <c r="BV199" s="79"/>
      <c r="BW199" s="79"/>
      <c r="BX199" s="79"/>
      <c r="BY199" s="79"/>
      <c r="BZ199" s="79"/>
      <c r="CA199" s="79"/>
      <c r="CB199" s="79"/>
      <c r="CC199" s="79"/>
      <c r="CD199" s="79"/>
      <c r="CE199" s="79"/>
      <c r="CF199" s="79"/>
      <c r="CG199" s="79"/>
      <c r="CH199" s="79"/>
      <c r="CI199" s="79"/>
      <c r="CJ199" s="79"/>
      <c r="CK199" s="79"/>
      <c r="CL199" s="79"/>
      <c r="CM199" s="79"/>
      <c r="CN199" s="79"/>
      <c r="CO199" s="79"/>
      <c r="CP199" s="79"/>
      <c r="CQ199" s="79"/>
      <c r="CR199" s="79"/>
      <c r="CS199" s="79"/>
      <c r="CT199" s="79"/>
      <c r="CU199" s="79"/>
      <c r="CV199" s="79"/>
      <c r="CW199" s="79"/>
      <c r="CX199" s="79"/>
      <c r="CY199" s="79"/>
      <c r="CZ199" s="79"/>
      <c r="DA199" s="79"/>
      <c r="DB199" s="79"/>
      <c r="DC199" s="79"/>
      <c r="DD199" s="79"/>
      <c r="DE199" s="79"/>
      <c r="DF199" s="79"/>
    </row>
    <row r="200" spans="2:110" s="74" customFormat="1" ht="75">
      <c r="B200" s="432">
        <f t="shared" si="7"/>
        <v>9.0499999999999989</v>
      </c>
      <c r="C200" s="489" t="s">
        <v>502</v>
      </c>
      <c r="D200" s="492">
        <v>40</v>
      </c>
      <c r="E200" s="493" t="s">
        <v>275</v>
      </c>
      <c r="F200" s="494"/>
      <c r="G200" s="490">
        <f t="shared" si="5"/>
        <v>0</v>
      </c>
      <c r="H200" s="434"/>
      <c r="I200" s="78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  <c r="AH200" s="79"/>
      <c r="AI200" s="79"/>
      <c r="AJ200" s="79"/>
      <c r="AK200" s="79"/>
      <c r="AL200" s="79"/>
      <c r="AM200" s="79"/>
      <c r="AN200" s="79"/>
      <c r="AO200" s="79"/>
      <c r="AP200" s="79"/>
      <c r="AQ200" s="79"/>
      <c r="AR200" s="79"/>
      <c r="AS200" s="79"/>
      <c r="AT200" s="79"/>
      <c r="AU200" s="79"/>
      <c r="AV200" s="79"/>
      <c r="AW200" s="79"/>
      <c r="AX200" s="79"/>
      <c r="AY200" s="79"/>
      <c r="AZ200" s="79"/>
      <c r="BA200" s="79"/>
      <c r="BB200" s="79"/>
      <c r="BC200" s="79"/>
      <c r="BD200" s="79"/>
      <c r="BE200" s="79"/>
      <c r="BF200" s="79"/>
      <c r="BG200" s="79"/>
      <c r="BH200" s="79"/>
      <c r="BI200" s="79"/>
      <c r="BJ200" s="79"/>
      <c r="BK200" s="79"/>
      <c r="BL200" s="79"/>
      <c r="BM200" s="79"/>
      <c r="BN200" s="79"/>
      <c r="BO200" s="79"/>
      <c r="BP200" s="79"/>
      <c r="BQ200" s="79"/>
      <c r="BR200" s="79"/>
      <c r="BS200" s="79"/>
      <c r="BT200" s="79"/>
      <c r="BU200" s="79"/>
      <c r="BV200" s="79"/>
      <c r="BW200" s="79"/>
      <c r="BX200" s="79"/>
      <c r="BY200" s="79"/>
      <c r="BZ200" s="79"/>
      <c r="CA200" s="79"/>
      <c r="CB200" s="79"/>
      <c r="CC200" s="79"/>
      <c r="CD200" s="79"/>
      <c r="CE200" s="79"/>
      <c r="CF200" s="79"/>
      <c r="CG200" s="79"/>
      <c r="CH200" s="79"/>
      <c r="CI200" s="79"/>
      <c r="CJ200" s="79"/>
      <c r="CK200" s="79"/>
      <c r="CL200" s="79"/>
      <c r="CM200" s="79"/>
      <c r="CN200" s="79"/>
      <c r="CO200" s="79"/>
      <c r="CP200" s="79"/>
      <c r="CQ200" s="79"/>
      <c r="CR200" s="79"/>
      <c r="CS200" s="79"/>
      <c r="CT200" s="79"/>
      <c r="CU200" s="79"/>
      <c r="CV200" s="79"/>
      <c r="CW200" s="79"/>
      <c r="CX200" s="79"/>
      <c r="CY200" s="79"/>
      <c r="CZ200" s="79"/>
      <c r="DA200" s="79"/>
      <c r="DB200" s="79"/>
      <c r="DC200" s="79"/>
      <c r="DD200" s="79"/>
      <c r="DE200" s="79"/>
      <c r="DF200" s="79"/>
    </row>
    <row r="201" spans="2:110" s="74" customFormat="1" ht="75">
      <c r="B201" s="432">
        <f t="shared" si="7"/>
        <v>9.0599999999999987</v>
      </c>
      <c r="C201" s="489" t="s">
        <v>503</v>
      </c>
      <c r="D201" s="492">
        <v>50</v>
      </c>
      <c r="E201" s="493" t="s">
        <v>275</v>
      </c>
      <c r="F201" s="494"/>
      <c r="G201" s="490">
        <f t="shared" si="5"/>
        <v>0</v>
      </c>
      <c r="H201" s="434"/>
      <c r="I201" s="78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U201" s="79"/>
      <c r="AV201" s="79"/>
      <c r="AW201" s="79"/>
      <c r="AX201" s="79"/>
      <c r="AY201" s="79"/>
      <c r="AZ201" s="79"/>
      <c r="BA201" s="79"/>
      <c r="BB201" s="79"/>
      <c r="BC201" s="79"/>
      <c r="BD201" s="79"/>
      <c r="BE201" s="79"/>
      <c r="BF201" s="79"/>
      <c r="BG201" s="79"/>
      <c r="BH201" s="79"/>
      <c r="BI201" s="79"/>
      <c r="BJ201" s="79"/>
      <c r="BK201" s="79"/>
      <c r="BL201" s="79"/>
      <c r="BM201" s="79"/>
      <c r="BN201" s="79"/>
      <c r="BO201" s="79"/>
      <c r="BP201" s="79"/>
      <c r="BQ201" s="79"/>
      <c r="BR201" s="79"/>
      <c r="BS201" s="79"/>
      <c r="BT201" s="79"/>
      <c r="BU201" s="79"/>
      <c r="BV201" s="79"/>
      <c r="BW201" s="79"/>
      <c r="BX201" s="79"/>
      <c r="BY201" s="79"/>
      <c r="BZ201" s="79"/>
      <c r="CA201" s="79"/>
      <c r="CB201" s="79"/>
      <c r="CC201" s="79"/>
      <c r="CD201" s="79"/>
      <c r="CE201" s="79"/>
      <c r="CF201" s="79"/>
      <c r="CG201" s="79"/>
      <c r="CH201" s="79"/>
      <c r="CI201" s="79"/>
      <c r="CJ201" s="79"/>
      <c r="CK201" s="79"/>
      <c r="CL201" s="79"/>
      <c r="CM201" s="79"/>
      <c r="CN201" s="79"/>
      <c r="CO201" s="79"/>
      <c r="CP201" s="79"/>
      <c r="CQ201" s="79"/>
      <c r="CR201" s="79"/>
      <c r="CS201" s="79"/>
      <c r="CT201" s="79"/>
      <c r="CU201" s="79"/>
      <c r="CV201" s="79"/>
      <c r="CW201" s="79"/>
      <c r="CX201" s="79"/>
      <c r="CY201" s="79"/>
      <c r="CZ201" s="79"/>
      <c r="DA201" s="79"/>
      <c r="DB201" s="79"/>
      <c r="DC201" s="79"/>
      <c r="DD201" s="79"/>
      <c r="DE201" s="79"/>
      <c r="DF201" s="79"/>
    </row>
    <row r="202" spans="2:110" s="74" customFormat="1" ht="75">
      <c r="B202" s="432">
        <f t="shared" si="7"/>
        <v>9.0699999999999985</v>
      </c>
      <c r="C202" s="489" t="s">
        <v>503</v>
      </c>
      <c r="D202" s="492">
        <v>55</v>
      </c>
      <c r="E202" s="493" t="s">
        <v>275</v>
      </c>
      <c r="F202" s="494"/>
      <c r="G202" s="490">
        <f t="shared" si="5"/>
        <v>0</v>
      </c>
      <c r="H202" s="434"/>
      <c r="I202" s="78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79"/>
      <c r="AL202" s="79"/>
      <c r="AM202" s="79"/>
      <c r="AN202" s="79"/>
      <c r="AO202" s="79"/>
      <c r="AP202" s="79"/>
      <c r="AQ202" s="79"/>
      <c r="AR202" s="79"/>
      <c r="AS202" s="79"/>
      <c r="AT202" s="79"/>
      <c r="AU202" s="79"/>
      <c r="AV202" s="79"/>
      <c r="AW202" s="79"/>
      <c r="AX202" s="79"/>
      <c r="AY202" s="79"/>
      <c r="AZ202" s="79"/>
      <c r="BA202" s="79"/>
      <c r="BB202" s="79"/>
      <c r="BC202" s="79"/>
      <c r="BD202" s="79"/>
      <c r="BE202" s="79"/>
      <c r="BF202" s="79"/>
      <c r="BG202" s="79"/>
      <c r="BH202" s="79"/>
      <c r="BI202" s="79"/>
      <c r="BJ202" s="79"/>
      <c r="BK202" s="79"/>
      <c r="BL202" s="79"/>
      <c r="BM202" s="79"/>
      <c r="BN202" s="79"/>
      <c r="BO202" s="79"/>
      <c r="BP202" s="79"/>
      <c r="BQ202" s="79"/>
      <c r="BR202" s="79"/>
      <c r="BS202" s="79"/>
      <c r="BT202" s="79"/>
      <c r="BU202" s="79"/>
      <c r="BV202" s="79"/>
      <c r="BW202" s="79"/>
      <c r="BX202" s="79"/>
      <c r="BY202" s="79"/>
      <c r="BZ202" s="79"/>
      <c r="CA202" s="79"/>
      <c r="CB202" s="79"/>
      <c r="CC202" s="79"/>
      <c r="CD202" s="79"/>
      <c r="CE202" s="79"/>
      <c r="CF202" s="79"/>
      <c r="CG202" s="79"/>
      <c r="CH202" s="79"/>
      <c r="CI202" s="79"/>
      <c r="CJ202" s="79"/>
      <c r="CK202" s="79"/>
      <c r="CL202" s="79"/>
      <c r="CM202" s="79"/>
      <c r="CN202" s="79"/>
      <c r="CO202" s="79"/>
      <c r="CP202" s="79"/>
      <c r="CQ202" s="79"/>
      <c r="CR202" s="79"/>
      <c r="CS202" s="79"/>
      <c r="CT202" s="79"/>
      <c r="CU202" s="79"/>
      <c r="CV202" s="79"/>
      <c r="CW202" s="79"/>
      <c r="CX202" s="79"/>
      <c r="CY202" s="79"/>
      <c r="CZ202" s="79"/>
      <c r="DA202" s="79"/>
      <c r="DB202" s="79"/>
      <c r="DC202" s="79"/>
      <c r="DD202" s="79"/>
      <c r="DE202" s="79"/>
      <c r="DF202" s="79"/>
    </row>
    <row r="203" spans="2:110" s="74" customFormat="1" ht="75">
      <c r="B203" s="432">
        <f t="shared" si="7"/>
        <v>9.0799999999999983</v>
      </c>
      <c r="C203" s="489" t="s">
        <v>504</v>
      </c>
      <c r="D203" s="492">
        <v>53</v>
      </c>
      <c r="E203" s="493" t="s">
        <v>275</v>
      </c>
      <c r="F203" s="494"/>
      <c r="G203" s="490">
        <f t="shared" si="5"/>
        <v>0</v>
      </c>
      <c r="H203" s="434"/>
      <c r="I203" s="78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U203" s="79"/>
      <c r="AV203" s="79"/>
      <c r="AW203" s="79"/>
      <c r="AX203" s="79"/>
      <c r="AY203" s="79"/>
      <c r="AZ203" s="79"/>
      <c r="BA203" s="79"/>
      <c r="BB203" s="79"/>
      <c r="BC203" s="79"/>
      <c r="BD203" s="79"/>
      <c r="BE203" s="79"/>
      <c r="BF203" s="79"/>
      <c r="BG203" s="79"/>
      <c r="BH203" s="79"/>
      <c r="BI203" s="79"/>
      <c r="BJ203" s="79"/>
      <c r="BK203" s="79"/>
      <c r="BL203" s="79"/>
      <c r="BM203" s="79"/>
      <c r="BN203" s="79"/>
      <c r="BO203" s="79"/>
      <c r="BP203" s="79"/>
      <c r="BQ203" s="79"/>
      <c r="BR203" s="79"/>
      <c r="BS203" s="79"/>
      <c r="BT203" s="79"/>
      <c r="BU203" s="79"/>
      <c r="BV203" s="79"/>
      <c r="BW203" s="79"/>
      <c r="BX203" s="79"/>
      <c r="BY203" s="79"/>
      <c r="BZ203" s="79"/>
      <c r="CA203" s="79"/>
      <c r="CB203" s="79"/>
      <c r="CC203" s="79"/>
      <c r="CD203" s="79"/>
      <c r="CE203" s="79"/>
      <c r="CF203" s="79"/>
      <c r="CG203" s="79"/>
      <c r="CH203" s="79"/>
      <c r="CI203" s="79"/>
      <c r="CJ203" s="79"/>
      <c r="CK203" s="79"/>
      <c r="CL203" s="79"/>
      <c r="CM203" s="79"/>
      <c r="CN203" s="79"/>
      <c r="CO203" s="79"/>
      <c r="CP203" s="79"/>
      <c r="CQ203" s="79"/>
      <c r="CR203" s="79"/>
      <c r="CS203" s="79"/>
      <c r="CT203" s="79"/>
      <c r="CU203" s="79"/>
      <c r="CV203" s="79"/>
      <c r="CW203" s="79"/>
      <c r="CX203" s="79"/>
      <c r="CY203" s="79"/>
      <c r="CZ203" s="79"/>
      <c r="DA203" s="79"/>
      <c r="DB203" s="79"/>
      <c r="DC203" s="79"/>
      <c r="DD203" s="79"/>
      <c r="DE203" s="79"/>
      <c r="DF203" s="79"/>
    </row>
    <row r="204" spans="2:110" s="74" customFormat="1" ht="75">
      <c r="B204" s="432">
        <f t="shared" si="7"/>
        <v>9.0899999999999981</v>
      </c>
      <c r="C204" s="489" t="s">
        <v>505</v>
      </c>
      <c r="D204" s="492">
        <v>90</v>
      </c>
      <c r="E204" s="493" t="s">
        <v>275</v>
      </c>
      <c r="F204" s="494"/>
      <c r="G204" s="490">
        <f t="shared" ref="G204:G267" si="8">ROUND(F204*D204,2)</f>
        <v>0</v>
      </c>
      <c r="H204" s="434"/>
      <c r="I204" s="78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  <c r="AW204" s="79"/>
      <c r="AX204" s="79"/>
      <c r="AY204" s="79"/>
      <c r="AZ204" s="79"/>
      <c r="BA204" s="79"/>
      <c r="BB204" s="79"/>
      <c r="BC204" s="79"/>
      <c r="BD204" s="79"/>
      <c r="BE204" s="79"/>
      <c r="BF204" s="79"/>
      <c r="BG204" s="79"/>
      <c r="BH204" s="79"/>
      <c r="BI204" s="79"/>
      <c r="BJ204" s="79"/>
      <c r="BK204" s="79"/>
      <c r="BL204" s="79"/>
      <c r="BM204" s="79"/>
      <c r="BN204" s="79"/>
      <c r="BO204" s="79"/>
      <c r="BP204" s="79"/>
      <c r="BQ204" s="79"/>
      <c r="BR204" s="79"/>
      <c r="BS204" s="79"/>
      <c r="BT204" s="79"/>
      <c r="BU204" s="79"/>
      <c r="BV204" s="79"/>
      <c r="BW204" s="79"/>
      <c r="BX204" s="79"/>
      <c r="BY204" s="79"/>
      <c r="BZ204" s="79"/>
      <c r="CA204" s="79"/>
      <c r="CB204" s="79"/>
      <c r="CC204" s="79"/>
      <c r="CD204" s="79"/>
      <c r="CE204" s="79"/>
      <c r="CF204" s="79"/>
      <c r="CG204" s="79"/>
      <c r="CH204" s="79"/>
      <c r="CI204" s="79"/>
      <c r="CJ204" s="79"/>
      <c r="CK204" s="79"/>
      <c r="CL204" s="79"/>
      <c r="CM204" s="79"/>
      <c r="CN204" s="79"/>
      <c r="CO204" s="79"/>
      <c r="CP204" s="79"/>
      <c r="CQ204" s="79"/>
      <c r="CR204" s="79"/>
      <c r="CS204" s="79"/>
      <c r="CT204" s="79"/>
      <c r="CU204" s="79"/>
      <c r="CV204" s="79"/>
      <c r="CW204" s="79"/>
      <c r="CX204" s="79"/>
      <c r="CY204" s="79"/>
      <c r="CZ204" s="79"/>
      <c r="DA204" s="79"/>
      <c r="DB204" s="79"/>
      <c r="DC204" s="79"/>
      <c r="DD204" s="79"/>
      <c r="DE204" s="79"/>
      <c r="DF204" s="79"/>
    </row>
    <row r="205" spans="2:110" s="74" customFormat="1" ht="75">
      <c r="B205" s="432">
        <f t="shared" si="7"/>
        <v>9.0999999999999979</v>
      </c>
      <c r="C205" s="489" t="s">
        <v>506</v>
      </c>
      <c r="D205" s="492">
        <v>35</v>
      </c>
      <c r="E205" s="493" t="s">
        <v>275</v>
      </c>
      <c r="F205" s="494"/>
      <c r="G205" s="490">
        <f t="shared" si="8"/>
        <v>0</v>
      </c>
      <c r="H205" s="434"/>
      <c r="I205" s="78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79"/>
      <c r="AL205" s="79"/>
      <c r="AM205" s="79"/>
      <c r="AN205" s="79"/>
      <c r="AO205" s="79"/>
      <c r="AP205" s="79"/>
      <c r="AQ205" s="79"/>
      <c r="AR205" s="79"/>
      <c r="AS205" s="79"/>
      <c r="AT205" s="79"/>
      <c r="AU205" s="79"/>
      <c r="AV205" s="79"/>
      <c r="AW205" s="79"/>
      <c r="AX205" s="79"/>
      <c r="AY205" s="79"/>
      <c r="AZ205" s="79"/>
      <c r="BA205" s="79"/>
      <c r="BB205" s="79"/>
      <c r="BC205" s="79"/>
      <c r="BD205" s="79"/>
      <c r="BE205" s="79"/>
      <c r="BF205" s="79"/>
      <c r="BG205" s="79"/>
      <c r="BH205" s="79"/>
      <c r="BI205" s="79"/>
      <c r="BJ205" s="79"/>
      <c r="BK205" s="79"/>
      <c r="BL205" s="79"/>
      <c r="BM205" s="79"/>
      <c r="BN205" s="79"/>
      <c r="BO205" s="79"/>
      <c r="BP205" s="79"/>
      <c r="BQ205" s="79"/>
      <c r="BR205" s="79"/>
      <c r="BS205" s="79"/>
      <c r="BT205" s="79"/>
      <c r="BU205" s="79"/>
      <c r="BV205" s="79"/>
      <c r="BW205" s="79"/>
      <c r="BX205" s="79"/>
      <c r="BY205" s="79"/>
      <c r="BZ205" s="79"/>
      <c r="CA205" s="79"/>
      <c r="CB205" s="79"/>
      <c r="CC205" s="79"/>
      <c r="CD205" s="79"/>
      <c r="CE205" s="79"/>
      <c r="CF205" s="79"/>
      <c r="CG205" s="79"/>
      <c r="CH205" s="79"/>
      <c r="CI205" s="79"/>
      <c r="CJ205" s="79"/>
      <c r="CK205" s="79"/>
      <c r="CL205" s="79"/>
      <c r="CM205" s="79"/>
      <c r="CN205" s="79"/>
      <c r="CO205" s="79"/>
      <c r="CP205" s="79"/>
      <c r="CQ205" s="79"/>
      <c r="CR205" s="79"/>
      <c r="CS205" s="79"/>
      <c r="CT205" s="79"/>
      <c r="CU205" s="79"/>
      <c r="CV205" s="79"/>
      <c r="CW205" s="79"/>
      <c r="CX205" s="79"/>
      <c r="CY205" s="79"/>
      <c r="CZ205" s="79"/>
      <c r="DA205" s="79"/>
      <c r="DB205" s="79"/>
      <c r="DC205" s="79"/>
      <c r="DD205" s="79"/>
      <c r="DE205" s="79"/>
      <c r="DF205" s="79"/>
    </row>
    <row r="206" spans="2:110" s="74" customFormat="1" ht="75">
      <c r="B206" s="432">
        <f t="shared" si="7"/>
        <v>9.1099999999999977</v>
      </c>
      <c r="C206" s="489" t="s">
        <v>507</v>
      </c>
      <c r="D206" s="492">
        <v>70</v>
      </c>
      <c r="E206" s="493" t="s">
        <v>275</v>
      </c>
      <c r="F206" s="494"/>
      <c r="G206" s="490">
        <f t="shared" si="8"/>
        <v>0</v>
      </c>
      <c r="H206" s="434"/>
      <c r="I206" s="78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U206" s="79"/>
      <c r="AV206" s="79"/>
      <c r="AW206" s="79"/>
      <c r="AX206" s="79"/>
      <c r="AY206" s="79"/>
      <c r="AZ206" s="79"/>
      <c r="BA206" s="79"/>
      <c r="BB206" s="79"/>
      <c r="BC206" s="79"/>
      <c r="BD206" s="79"/>
      <c r="BE206" s="79"/>
      <c r="BF206" s="79"/>
      <c r="BG206" s="79"/>
      <c r="BH206" s="79"/>
      <c r="BI206" s="79"/>
      <c r="BJ206" s="79"/>
      <c r="BK206" s="79"/>
      <c r="BL206" s="79"/>
      <c r="BM206" s="79"/>
      <c r="BN206" s="79"/>
      <c r="BO206" s="79"/>
      <c r="BP206" s="79"/>
      <c r="BQ206" s="79"/>
      <c r="BR206" s="79"/>
      <c r="BS206" s="79"/>
      <c r="BT206" s="79"/>
      <c r="BU206" s="79"/>
      <c r="BV206" s="79"/>
      <c r="BW206" s="79"/>
      <c r="BX206" s="79"/>
      <c r="BY206" s="79"/>
      <c r="BZ206" s="79"/>
      <c r="CA206" s="79"/>
      <c r="CB206" s="79"/>
      <c r="CC206" s="79"/>
      <c r="CD206" s="79"/>
      <c r="CE206" s="79"/>
      <c r="CF206" s="79"/>
      <c r="CG206" s="79"/>
      <c r="CH206" s="79"/>
      <c r="CI206" s="79"/>
      <c r="CJ206" s="79"/>
      <c r="CK206" s="79"/>
      <c r="CL206" s="79"/>
      <c r="CM206" s="79"/>
      <c r="CN206" s="79"/>
      <c r="CO206" s="79"/>
      <c r="CP206" s="79"/>
      <c r="CQ206" s="79"/>
      <c r="CR206" s="79"/>
      <c r="CS206" s="79"/>
      <c r="CT206" s="79"/>
      <c r="CU206" s="79"/>
      <c r="CV206" s="79"/>
      <c r="CW206" s="79"/>
      <c r="CX206" s="79"/>
      <c r="CY206" s="79"/>
      <c r="CZ206" s="79"/>
      <c r="DA206" s="79"/>
      <c r="DB206" s="79"/>
      <c r="DC206" s="79"/>
      <c r="DD206" s="79"/>
      <c r="DE206" s="79"/>
      <c r="DF206" s="79"/>
    </row>
    <row r="207" spans="2:110" s="74" customFormat="1" ht="75">
      <c r="B207" s="432">
        <f t="shared" si="7"/>
        <v>9.1199999999999974</v>
      </c>
      <c r="C207" s="489" t="s">
        <v>508</v>
      </c>
      <c r="D207" s="492">
        <v>35</v>
      </c>
      <c r="E207" s="493" t="s">
        <v>275</v>
      </c>
      <c r="F207" s="494"/>
      <c r="G207" s="490">
        <f t="shared" si="8"/>
        <v>0</v>
      </c>
      <c r="H207" s="434"/>
      <c r="I207" s="78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  <c r="AC207" s="79"/>
      <c r="AD207" s="79"/>
      <c r="AE207" s="79"/>
      <c r="AF207" s="79"/>
      <c r="AG207" s="79"/>
      <c r="AH207" s="79"/>
      <c r="AI207" s="79"/>
      <c r="AJ207" s="79"/>
      <c r="AK207" s="79"/>
      <c r="AL207" s="79"/>
      <c r="AM207" s="79"/>
      <c r="AN207" s="79"/>
      <c r="AO207" s="79"/>
      <c r="AP207" s="79"/>
      <c r="AQ207" s="79"/>
      <c r="AR207" s="79"/>
      <c r="AS207" s="79"/>
      <c r="AT207" s="79"/>
      <c r="AU207" s="79"/>
      <c r="AV207" s="79"/>
      <c r="AW207" s="79"/>
      <c r="AX207" s="79"/>
      <c r="AY207" s="79"/>
      <c r="AZ207" s="79"/>
      <c r="BA207" s="79"/>
      <c r="BB207" s="79"/>
      <c r="BC207" s="79"/>
      <c r="BD207" s="79"/>
      <c r="BE207" s="79"/>
      <c r="BF207" s="79"/>
      <c r="BG207" s="79"/>
      <c r="BH207" s="79"/>
      <c r="BI207" s="79"/>
      <c r="BJ207" s="79"/>
      <c r="BK207" s="79"/>
      <c r="BL207" s="79"/>
      <c r="BM207" s="79"/>
      <c r="BN207" s="79"/>
      <c r="BO207" s="79"/>
      <c r="BP207" s="79"/>
      <c r="BQ207" s="79"/>
      <c r="BR207" s="79"/>
      <c r="BS207" s="79"/>
      <c r="BT207" s="79"/>
      <c r="BU207" s="79"/>
      <c r="BV207" s="79"/>
      <c r="BW207" s="79"/>
      <c r="BX207" s="79"/>
      <c r="BY207" s="79"/>
      <c r="BZ207" s="79"/>
      <c r="CA207" s="79"/>
      <c r="CB207" s="79"/>
      <c r="CC207" s="79"/>
      <c r="CD207" s="79"/>
      <c r="CE207" s="79"/>
      <c r="CF207" s="79"/>
      <c r="CG207" s="79"/>
      <c r="CH207" s="79"/>
      <c r="CI207" s="79"/>
      <c r="CJ207" s="79"/>
      <c r="CK207" s="79"/>
      <c r="CL207" s="79"/>
      <c r="CM207" s="79"/>
      <c r="CN207" s="79"/>
      <c r="CO207" s="79"/>
      <c r="CP207" s="79"/>
      <c r="CQ207" s="79"/>
      <c r="CR207" s="79"/>
      <c r="CS207" s="79"/>
      <c r="CT207" s="79"/>
      <c r="CU207" s="79"/>
      <c r="CV207" s="79"/>
      <c r="CW207" s="79"/>
      <c r="CX207" s="79"/>
      <c r="CY207" s="79"/>
      <c r="CZ207" s="79"/>
      <c r="DA207" s="79"/>
      <c r="DB207" s="79"/>
      <c r="DC207" s="79"/>
      <c r="DD207" s="79"/>
      <c r="DE207" s="79"/>
      <c r="DF207" s="79"/>
    </row>
    <row r="208" spans="2:110" s="74" customFormat="1">
      <c r="B208" s="432"/>
      <c r="C208" s="489"/>
      <c r="D208" s="492"/>
      <c r="E208" s="493"/>
      <c r="F208" s="494"/>
      <c r="G208" s="490">
        <f t="shared" si="8"/>
        <v>0</v>
      </c>
      <c r="H208" s="434">
        <f>SUM(G196:G208)</f>
        <v>0</v>
      </c>
      <c r="I208" s="78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U208" s="79"/>
      <c r="AV208" s="79"/>
      <c r="AW208" s="79"/>
      <c r="AX208" s="79"/>
      <c r="AY208" s="79"/>
      <c r="AZ208" s="79"/>
      <c r="BA208" s="79"/>
      <c r="BB208" s="79"/>
      <c r="BC208" s="79"/>
      <c r="BD208" s="79"/>
      <c r="BE208" s="79"/>
      <c r="BF208" s="79"/>
      <c r="BG208" s="79"/>
      <c r="BH208" s="79"/>
      <c r="BI208" s="79"/>
      <c r="BJ208" s="79"/>
      <c r="BK208" s="79"/>
      <c r="BL208" s="79"/>
      <c r="BM208" s="79"/>
      <c r="BN208" s="79"/>
      <c r="BO208" s="79"/>
      <c r="BP208" s="79"/>
      <c r="BQ208" s="79"/>
      <c r="BR208" s="79"/>
      <c r="BS208" s="79"/>
      <c r="BT208" s="79"/>
      <c r="BU208" s="79"/>
      <c r="BV208" s="79"/>
      <c r="BW208" s="79"/>
      <c r="BX208" s="79"/>
      <c r="BY208" s="79"/>
      <c r="BZ208" s="79"/>
      <c r="CA208" s="79"/>
      <c r="CB208" s="79"/>
      <c r="CC208" s="79"/>
      <c r="CD208" s="79"/>
      <c r="CE208" s="79"/>
      <c r="CF208" s="79"/>
      <c r="CG208" s="79"/>
      <c r="CH208" s="79"/>
      <c r="CI208" s="79"/>
      <c r="CJ208" s="79"/>
      <c r="CK208" s="79"/>
      <c r="CL208" s="79"/>
      <c r="CM208" s="79"/>
      <c r="CN208" s="79"/>
      <c r="CO208" s="79"/>
      <c r="CP208" s="79"/>
      <c r="CQ208" s="79"/>
      <c r="CR208" s="79"/>
      <c r="CS208" s="79"/>
      <c r="CT208" s="79"/>
      <c r="CU208" s="79"/>
      <c r="CV208" s="79"/>
      <c r="CW208" s="79"/>
      <c r="CX208" s="79"/>
      <c r="CY208" s="79"/>
      <c r="CZ208" s="79"/>
      <c r="DA208" s="79"/>
      <c r="DB208" s="79"/>
      <c r="DC208" s="79"/>
      <c r="DD208" s="79"/>
      <c r="DE208" s="79"/>
      <c r="DF208" s="79"/>
    </row>
    <row r="209" spans="2:110" s="74" customFormat="1">
      <c r="B209" s="435">
        <v>10</v>
      </c>
      <c r="C209" s="488" t="s">
        <v>509</v>
      </c>
      <c r="D209" s="492"/>
      <c r="E209" s="493"/>
      <c r="F209" s="494"/>
      <c r="G209" s="490">
        <f t="shared" si="8"/>
        <v>0</v>
      </c>
      <c r="H209" s="434"/>
      <c r="I209" s="78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  <c r="AC209" s="79"/>
      <c r="AD209" s="79"/>
      <c r="AE209" s="79"/>
      <c r="AF209" s="79"/>
      <c r="AG209" s="79"/>
      <c r="AH209" s="79"/>
      <c r="AI209" s="79"/>
      <c r="AJ209" s="79"/>
      <c r="AK209" s="79"/>
      <c r="AL209" s="79"/>
      <c r="AM209" s="79"/>
      <c r="AN209" s="79"/>
      <c r="AO209" s="79"/>
      <c r="AP209" s="79"/>
      <c r="AQ209" s="79"/>
      <c r="AR209" s="79"/>
      <c r="AS209" s="79"/>
      <c r="AT209" s="79"/>
      <c r="AU209" s="79"/>
      <c r="AV209" s="79"/>
      <c r="AW209" s="79"/>
      <c r="AX209" s="79"/>
      <c r="AY209" s="79"/>
      <c r="AZ209" s="79"/>
      <c r="BA209" s="79"/>
      <c r="BB209" s="79"/>
      <c r="BC209" s="79"/>
      <c r="BD209" s="79"/>
      <c r="BE209" s="79"/>
      <c r="BF209" s="79"/>
      <c r="BG209" s="79"/>
      <c r="BH209" s="79"/>
      <c r="BI209" s="79"/>
      <c r="BJ209" s="79"/>
      <c r="BK209" s="79"/>
      <c r="BL209" s="79"/>
      <c r="BM209" s="79"/>
      <c r="BN209" s="79"/>
      <c r="BO209" s="79"/>
      <c r="BP209" s="79"/>
      <c r="BQ209" s="79"/>
      <c r="BR209" s="79"/>
      <c r="BS209" s="79"/>
      <c r="BT209" s="79"/>
      <c r="BU209" s="79"/>
      <c r="BV209" s="79"/>
      <c r="BW209" s="79"/>
      <c r="BX209" s="79"/>
      <c r="BY209" s="79"/>
      <c r="BZ209" s="79"/>
      <c r="CA209" s="79"/>
      <c r="CB209" s="79"/>
      <c r="CC209" s="79"/>
      <c r="CD209" s="79"/>
      <c r="CE209" s="79"/>
      <c r="CF209" s="79"/>
      <c r="CG209" s="79"/>
      <c r="CH209" s="79"/>
      <c r="CI209" s="79"/>
      <c r="CJ209" s="79"/>
      <c r="CK209" s="79"/>
      <c r="CL209" s="79"/>
      <c r="CM209" s="79"/>
      <c r="CN209" s="79"/>
      <c r="CO209" s="79"/>
      <c r="CP209" s="79"/>
      <c r="CQ209" s="79"/>
      <c r="CR209" s="79"/>
      <c r="CS209" s="79"/>
      <c r="CT209" s="79"/>
      <c r="CU209" s="79"/>
      <c r="CV209" s="79"/>
      <c r="CW209" s="79"/>
      <c r="CX209" s="79"/>
      <c r="CY209" s="79"/>
      <c r="CZ209" s="79"/>
      <c r="DA209" s="79"/>
      <c r="DB209" s="79"/>
      <c r="DC209" s="79"/>
      <c r="DD209" s="79"/>
      <c r="DE209" s="79"/>
      <c r="DF209" s="79"/>
    </row>
    <row r="210" spans="2:110" s="74" customFormat="1" ht="75">
      <c r="B210" s="432">
        <f t="shared" ref="B210:B273" si="9">+B209+0.01</f>
        <v>10.01</v>
      </c>
      <c r="C210" s="489" t="s">
        <v>510</v>
      </c>
      <c r="D210" s="492">
        <v>65</v>
      </c>
      <c r="E210" s="493" t="s">
        <v>275</v>
      </c>
      <c r="F210" s="494"/>
      <c r="G210" s="490">
        <f t="shared" si="8"/>
        <v>0</v>
      </c>
      <c r="H210" s="434"/>
      <c r="I210" s="78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U210" s="79"/>
      <c r="AV210" s="79"/>
      <c r="AW210" s="79"/>
      <c r="AX210" s="79"/>
      <c r="AY210" s="79"/>
      <c r="AZ210" s="79"/>
      <c r="BA210" s="79"/>
      <c r="BB210" s="79"/>
      <c r="BC210" s="79"/>
      <c r="BD210" s="79"/>
      <c r="BE210" s="79"/>
      <c r="BF210" s="79"/>
      <c r="BG210" s="79"/>
      <c r="BH210" s="79"/>
      <c r="BI210" s="79"/>
      <c r="BJ210" s="79"/>
      <c r="BK210" s="79"/>
      <c r="BL210" s="79"/>
      <c r="BM210" s="79"/>
      <c r="BN210" s="79"/>
      <c r="BO210" s="79"/>
      <c r="BP210" s="79"/>
      <c r="BQ210" s="79"/>
      <c r="BR210" s="79"/>
      <c r="BS210" s="79"/>
      <c r="BT210" s="79"/>
      <c r="BU210" s="79"/>
      <c r="BV210" s="79"/>
      <c r="BW210" s="79"/>
      <c r="BX210" s="79"/>
      <c r="BY210" s="79"/>
      <c r="BZ210" s="79"/>
      <c r="CA210" s="79"/>
      <c r="CB210" s="79"/>
      <c r="CC210" s="79"/>
      <c r="CD210" s="79"/>
      <c r="CE210" s="79"/>
      <c r="CF210" s="79"/>
      <c r="CG210" s="79"/>
      <c r="CH210" s="79"/>
      <c r="CI210" s="79"/>
      <c r="CJ210" s="79"/>
      <c r="CK210" s="79"/>
      <c r="CL210" s="79"/>
      <c r="CM210" s="79"/>
      <c r="CN210" s="79"/>
      <c r="CO210" s="79"/>
      <c r="CP210" s="79"/>
      <c r="CQ210" s="79"/>
      <c r="CR210" s="79"/>
      <c r="CS210" s="79"/>
      <c r="CT210" s="79"/>
      <c r="CU210" s="79"/>
      <c r="CV210" s="79"/>
      <c r="CW210" s="79"/>
      <c r="CX210" s="79"/>
      <c r="CY210" s="79"/>
      <c r="CZ210" s="79"/>
      <c r="DA210" s="79"/>
      <c r="DB210" s="79"/>
      <c r="DC210" s="79"/>
      <c r="DD210" s="79"/>
      <c r="DE210" s="79"/>
      <c r="DF210" s="79"/>
    </row>
    <row r="211" spans="2:110" s="74" customFormat="1" ht="75">
      <c r="B211" s="432">
        <f t="shared" si="9"/>
        <v>10.02</v>
      </c>
      <c r="C211" s="489" t="s">
        <v>511</v>
      </c>
      <c r="D211" s="492">
        <v>90</v>
      </c>
      <c r="E211" s="493" t="s">
        <v>275</v>
      </c>
      <c r="F211" s="494"/>
      <c r="G211" s="490">
        <f t="shared" si="8"/>
        <v>0</v>
      </c>
      <c r="H211" s="434"/>
      <c r="I211" s="78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79"/>
      <c r="AL211" s="79"/>
      <c r="AM211" s="79"/>
      <c r="AN211" s="79"/>
      <c r="AO211" s="79"/>
      <c r="AP211" s="79"/>
      <c r="AQ211" s="79"/>
      <c r="AR211" s="79"/>
      <c r="AS211" s="79"/>
      <c r="AT211" s="79"/>
      <c r="AU211" s="79"/>
      <c r="AV211" s="79"/>
      <c r="AW211" s="79"/>
      <c r="AX211" s="79"/>
      <c r="AY211" s="79"/>
      <c r="AZ211" s="79"/>
      <c r="BA211" s="79"/>
      <c r="BB211" s="79"/>
      <c r="BC211" s="79"/>
      <c r="BD211" s="79"/>
      <c r="BE211" s="79"/>
      <c r="BF211" s="79"/>
      <c r="BG211" s="79"/>
      <c r="BH211" s="79"/>
      <c r="BI211" s="79"/>
      <c r="BJ211" s="79"/>
      <c r="BK211" s="79"/>
      <c r="BL211" s="79"/>
      <c r="BM211" s="79"/>
      <c r="BN211" s="79"/>
      <c r="BO211" s="79"/>
      <c r="BP211" s="79"/>
      <c r="BQ211" s="79"/>
      <c r="BR211" s="79"/>
      <c r="BS211" s="79"/>
      <c r="BT211" s="79"/>
      <c r="BU211" s="79"/>
      <c r="BV211" s="79"/>
      <c r="BW211" s="79"/>
      <c r="BX211" s="79"/>
      <c r="BY211" s="79"/>
      <c r="BZ211" s="79"/>
      <c r="CA211" s="79"/>
      <c r="CB211" s="79"/>
      <c r="CC211" s="79"/>
      <c r="CD211" s="79"/>
      <c r="CE211" s="79"/>
      <c r="CF211" s="79"/>
      <c r="CG211" s="79"/>
      <c r="CH211" s="79"/>
      <c r="CI211" s="79"/>
      <c r="CJ211" s="79"/>
      <c r="CK211" s="79"/>
      <c r="CL211" s="79"/>
      <c r="CM211" s="79"/>
      <c r="CN211" s="79"/>
      <c r="CO211" s="79"/>
      <c r="CP211" s="79"/>
      <c r="CQ211" s="79"/>
      <c r="CR211" s="79"/>
      <c r="CS211" s="79"/>
      <c r="CT211" s="79"/>
      <c r="CU211" s="79"/>
      <c r="CV211" s="79"/>
      <c r="CW211" s="79"/>
      <c r="CX211" s="79"/>
      <c r="CY211" s="79"/>
      <c r="CZ211" s="79"/>
      <c r="DA211" s="79"/>
      <c r="DB211" s="79"/>
      <c r="DC211" s="79"/>
      <c r="DD211" s="79"/>
      <c r="DE211" s="79"/>
      <c r="DF211" s="79"/>
    </row>
    <row r="212" spans="2:110" s="74" customFormat="1" ht="75">
      <c r="B212" s="432">
        <f t="shared" si="9"/>
        <v>10.029999999999999</v>
      </c>
      <c r="C212" s="489" t="s">
        <v>511</v>
      </c>
      <c r="D212" s="492">
        <v>140</v>
      </c>
      <c r="E212" s="493" t="s">
        <v>275</v>
      </c>
      <c r="F212" s="494"/>
      <c r="G212" s="490">
        <f t="shared" si="8"/>
        <v>0</v>
      </c>
      <c r="H212" s="434"/>
      <c r="I212" s="78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U212" s="79"/>
      <c r="AV212" s="79"/>
      <c r="AW212" s="79"/>
      <c r="AX212" s="79"/>
      <c r="AY212" s="79"/>
      <c r="AZ212" s="79"/>
      <c r="BA212" s="79"/>
      <c r="BB212" s="79"/>
      <c r="BC212" s="79"/>
      <c r="BD212" s="79"/>
      <c r="BE212" s="79"/>
      <c r="BF212" s="79"/>
      <c r="BG212" s="79"/>
      <c r="BH212" s="79"/>
      <c r="BI212" s="79"/>
      <c r="BJ212" s="79"/>
      <c r="BK212" s="79"/>
      <c r="BL212" s="79"/>
      <c r="BM212" s="79"/>
      <c r="BN212" s="79"/>
      <c r="BO212" s="79"/>
      <c r="BP212" s="79"/>
      <c r="BQ212" s="79"/>
      <c r="BR212" s="79"/>
      <c r="BS212" s="79"/>
      <c r="BT212" s="79"/>
      <c r="BU212" s="79"/>
      <c r="BV212" s="79"/>
      <c r="BW212" s="79"/>
      <c r="BX212" s="79"/>
      <c r="BY212" s="79"/>
      <c r="BZ212" s="79"/>
      <c r="CA212" s="79"/>
      <c r="CB212" s="79"/>
      <c r="CC212" s="79"/>
      <c r="CD212" s="79"/>
      <c r="CE212" s="79"/>
      <c r="CF212" s="79"/>
      <c r="CG212" s="79"/>
      <c r="CH212" s="79"/>
      <c r="CI212" s="79"/>
      <c r="CJ212" s="79"/>
      <c r="CK212" s="79"/>
      <c r="CL212" s="79"/>
      <c r="CM212" s="79"/>
      <c r="CN212" s="79"/>
      <c r="CO212" s="79"/>
      <c r="CP212" s="79"/>
      <c r="CQ212" s="79"/>
      <c r="CR212" s="79"/>
      <c r="CS212" s="79"/>
      <c r="CT212" s="79"/>
      <c r="CU212" s="79"/>
      <c r="CV212" s="79"/>
      <c r="CW212" s="79"/>
      <c r="CX212" s="79"/>
      <c r="CY212" s="79"/>
      <c r="CZ212" s="79"/>
      <c r="DA212" s="79"/>
      <c r="DB212" s="79"/>
      <c r="DC212" s="79"/>
      <c r="DD212" s="79"/>
      <c r="DE212" s="79"/>
      <c r="DF212" s="79"/>
    </row>
    <row r="213" spans="2:110" s="74" customFormat="1" ht="75">
      <c r="B213" s="432">
        <f t="shared" si="9"/>
        <v>10.039999999999999</v>
      </c>
      <c r="C213" s="489" t="s">
        <v>512</v>
      </c>
      <c r="D213" s="492">
        <v>100</v>
      </c>
      <c r="E213" s="493" t="s">
        <v>275</v>
      </c>
      <c r="F213" s="494"/>
      <c r="G213" s="490">
        <f t="shared" si="8"/>
        <v>0</v>
      </c>
      <c r="H213" s="434"/>
      <c r="I213" s="78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  <c r="AC213" s="79"/>
      <c r="AD213" s="79"/>
      <c r="AE213" s="79"/>
      <c r="AF213" s="79"/>
      <c r="AG213" s="79"/>
      <c r="AH213" s="79"/>
      <c r="AI213" s="79"/>
      <c r="AJ213" s="79"/>
      <c r="AK213" s="79"/>
      <c r="AL213" s="79"/>
      <c r="AM213" s="79"/>
      <c r="AN213" s="79"/>
      <c r="AO213" s="79"/>
      <c r="AP213" s="79"/>
      <c r="AQ213" s="79"/>
      <c r="AR213" s="79"/>
      <c r="AS213" s="79"/>
      <c r="AT213" s="79"/>
      <c r="AU213" s="79"/>
      <c r="AV213" s="79"/>
      <c r="AW213" s="79"/>
      <c r="AX213" s="79"/>
      <c r="AY213" s="79"/>
      <c r="AZ213" s="79"/>
      <c r="BA213" s="79"/>
      <c r="BB213" s="79"/>
      <c r="BC213" s="79"/>
      <c r="BD213" s="79"/>
      <c r="BE213" s="79"/>
      <c r="BF213" s="79"/>
      <c r="BG213" s="79"/>
      <c r="BH213" s="79"/>
      <c r="BI213" s="79"/>
      <c r="BJ213" s="79"/>
      <c r="BK213" s="79"/>
      <c r="BL213" s="79"/>
      <c r="BM213" s="79"/>
      <c r="BN213" s="79"/>
      <c r="BO213" s="79"/>
      <c r="BP213" s="79"/>
      <c r="BQ213" s="79"/>
      <c r="BR213" s="79"/>
      <c r="BS213" s="79"/>
      <c r="BT213" s="79"/>
      <c r="BU213" s="79"/>
      <c r="BV213" s="79"/>
      <c r="BW213" s="79"/>
      <c r="BX213" s="79"/>
      <c r="BY213" s="79"/>
      <c r="BZ213" s="79"/>
      <c r="CA213" s="79"/>
      <c r="CB213" s="79"/>
      <c r="CC213" s="79"/>
      <c r="CD213" s="79"/>
      <c r="CE213" s="79"/>
      <c r="CF213" s="79"/>
      <c r="CG213" s="79"/>
      <c r="CH213" s="79"/>
      <c r="CI213" s="79"/>
      <c r="CJ213" s="79"/>
      <c r="CK213" s="79"/>
      <c r="CL213" s="79"/>
      <c r="CM213" s="79"/>
      <c r="CN213" s="79"/>
      <c r="CO213" s="79"/>
      <c r="CP213" s="79"/>
      <c r="CQ213" s="79"/>
      <c r="CR213" s="79"/>
      <c r="CS213" s="79"/>
      <c r="CT213" s="79"/>
      <c r="CU213" s="79"/>
      <c r="CV213" s="79"/>
      <c r="CW213" s="79"/>
      <c r="CX213" s="79"/>
      <c r="CY213" s="79"/>
      <c r="CZ213" s="79"/>
      <c r="DA213" s="79"/>
      <c r="DB213" s="79"/>
      <c r="DC213" s="79"/>
      <c r="DD213" s="79"/>
      <c r="DE213" s="79"/>
      <c r="DF213" s="79"/>
    </row>
    <row r="214" spans="2:110" s="74" customFormat="1" ht="75">
      <c r="B214" s="432">
        <f t="shared" si="9"/>
        <v>10.049999999999999</v>
      </c>
      <c r="C214" s="489" t="s">
        <v>512</v>
      </c>
      <c r="D214" s="492">
        <v>100</v>
      </c>
      <c r="E214" s="493" t="s">
        <v>275</v>
      </c>
      <c r="F214" s="494"/>
      <c r="G214" s="490">
        <f t="shared" si="8"/>
        <v>0</v>
      </c>
      <c r="H214" s="434"/>
      <c r="I214" s="78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U214" s="79"/>
      <c r="AV214" s="79"/>
      <c r="AW214" s="79"/>
      <c r="AX214" s="79"/>
      <c r="AY214" s="79"/>
      <c r="AZ214" s="79"/>
      <c r="BA214" s="79"/>
      <c r="BB214" s="79"/>
      <c r="BC214" s="79"/>
      <c r="BD214" s="79"/>
      <c r="BE214" s="79"/>
      <c r="BF214" s="79"/>
      <c r="BG214" s="79"/>
      <c r="BH214" s="79"/>
      <c r="BI214" s="79"/>
      <c r="BJ214" s="79"/>
      <c r="BK214" s="79"/>
      <c r="BL214" s="79"/>
      <c r="BM214" s="79"/>
      <c r="BN214" s="79"/>
      <c r="BO214" s="79"/>
      <c r="BP214" s="79"/>
      <c r="BQ214" s="79"/>
      <c r="BR214" s="79"/>
      <c r="BS214" s="79"/>
      <c r="BT214" s="79"/>
      <c r="BU214" s="79"/>
      <c r="BV214" s="79"/>
      <c r="BW214" s="79"/>
      <c r="BX214" s="79"/>
      <c r="BY214" s="79"/>
      <c r="BZ214" s="79"/>
      <c r="CA214" s="79"/>
      <c r="CB214" s="79"/>
      <c r="CC214" s="79"/>
      <c r="CD214" s="79"/>
      <c r="CE214" s="79"/>
      <c r="CF214" s="79"/>
      <c r="CG214" s="79"/>
      <c r="CH214" s="79"/>
      <c r="CI214" s="79"/>
      <c r="CJ214" s="79"/>
      <c r="CK214" s="79"/>
      <c r="CL214" s="79"/>
      <c r="CM214" s="79"/>
      <c r="CN214" s="79"/>
      <c r="CO214" s="79"/>
      <c r="CP214" s="79"/>
      <c r="CQ214" s="79"/>
      <c r="CR214" s="79"/>
      <c r="CS214" s="79"/>
      <c r="CT214" s="79"/>
      <c r="CU214" s="79"/>
      <c r="CV214" s="79"/>
      <c r="CW214" s="79"/>
      <c r="CX214" s="79"/>
      <c r="CY214" s="79"/>
      <c r="CZ214" s="79"/>
      <c r="DA214" s="79"/>
      <c r="DB214" s="79"/>
      <c r="DC214" s="79"/>
      <c r="DD214" s="79"/>
      <c r="DE214" s="79"/>
      <c r="DF214" s="79"/>
    </row>
    <row r="215" spans="2:110" s="74" customFormat="1" ht="75">
      <c r="B215" s="432">
        <f t="shared" si="9"/>
        <v>10.059999999999999</v>
      </c>
      <c r="C215" s="489" t="s">
        <v>511</v>
      </c>
      <c r="D215" s="492">
        <v>145</v>
      </c>
      <c r="E215" s="493" t="s">
        <v>275</v>
      </c>
      <c r="F215" s="494"/>
      <c r="G215" s="490">
        <f t="shared" si="8"/>
        <v>0</v>
      </c>
      <c r="H215" s="434"/>
      <c r="I215" s="78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  <c r="AC215" s="79"/>
      <c r="AD215" s="79"/>
      <c r="AE215" s="79"/>
      <c r="AF215" s="79"/>
      <c r="AG215" s="79"/>
      <c r="AH215" s="79"/>
      <c r="AI215" s="79"/>
      <c r="AJ215" s="79"/>
      <c r="AK215" s="79"/>
      <c r="AL215" s="79"/>
      <c r="AM215" s="79"/>
      <c r="AN215" s="79"/>
      <c r="AO215" s="79"/>
      <c r="AP215" s="79"/>
      <c r="AQ215" s="79"/>
      <c r="AR215" s="79"/>
      <c r="AS215" s="79"/>
      <c r="AT215" s="79"/>
      <c r="AU215" s="79"/>
      <c r="AV215" s="79"/>
      <c r="AW215" s="79"/>
      <c r="AX215" s="79"/>
      <c r="AY215" s="79"/>
      <c r="AZ215" s="79"/>
      <c r="BA215" s="79"/>
      <c r="BB215" s="79"/>
      <c r="BC215" s="79"/>
      <c r="BD215" s="79"/>
      <c r="BE215" s="79"/>
      <c r="BF215" s="79"/>
      <c r="BG215" s="79"/>
      <c r="BH215" s="79"/>
      <c r="BI215" s="79"/>
      <c r="BJ215" s="79"/>
      <c r="BK215" s="79"/>
      <c r="BL215" s="79"/>
      <c r="BM215" s="79"/>
      <c r="BN215" s="79"/>
      <c r="BO215" s="79"/>
      <c r="BP215" s="79"/>
      <c r="BQ215" s="79"/>
      <c r="BR215" s="79"/>
      <c r="BS215" s="79"/>
      <c r="BT215" s="79"/>
      <c r="BU215" s="79"/>
      <c r="BV215" s="79"/>
      <c r="BW215" s="79"/>
      <c r="BX215" s="79"/>
      <c r="BY215" s="79"/>
      <c r="BZ215" s="79"/>
      <c r="CA215" s="79"/>
      <c r="CB215" s="79"/>
      <c r="CC215" s="79"/>
      <c r="CD215" s="79"/>
      <c r="CE215" s="79"/>
      <c r="CF215" s="79"/>
      <c r="CG215" s="79"/>
      <c r="CH215" s="79"/>
      <c r="CI215" s="79"/>
      <c r="CJ215" s="79"/>
      <c r="CK215" s="79"/>
      <c r="CL215" s="79"/>
      <c r="CM215" s="79"/>
      <c r="CN215" s="79"/>
      <c r="CO215" s="79"/>
      <c r="CP215" s="79"/>
      <c r="CQ215" s="79"/>
      <c r="CR215" s="79"/>
      <c r="CS215" s="79"/>
      <c r="CT215" s="79"/>
      <c r="CU215" s="79"/>
      <c r="CV215" s="79"/>
      <c r="CW215" s="79"/>
      <c r="CX215" s="79"/>
      <c r="CY215" s="79"/>
      <c r="CZ215" s="79"/>
      <c r="DA215" s="79"/>
      <c r="DB215" s="79"/>
      <c r="DC215" s="79"/>
      <c r="DD215" s="79"/>
      <c r="DE215" s="79"/>
      <c r="DF215" s="79"/>
    </row>
    <row r="216" spans="2:110" s="74" customFormat="1" ht="75">
      <c r="B216" s="432">
        <f t="shared" si="9"/>
        <v>10.069999999999999</v>
      </c>
      <c r="C216" s="489" t="s">
        <v>512</v>
      </c>
      <c r="D216" s="492">
        <v>80</v>
      </c>
      <c r="E216" s="493" t="s">
        <v>275</v>
      </c>
      <c r="F216" s="494"/>
      <c r="G216" s="490">
        <f t="shared" si="8"/>
        <v>0</v>
      </c>
      <c r="H216" s="434"/>
      <c r="I216" s="78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U216" s="79"/>
      <c r="AV216" s="79"/>
      <c r="AW216" s="79"/>
      <c r="AX216" s="79"/>
      <c r="AY216" s="79"/>
      <c r="AZ216" s="79"/>
      <c r="BA216" s="79"/>
      <c r="BB216" s="79"/>
      <c r="BC216" s="79"/>
      <c r="BD216" s="79"/>
      <c r="BE216" s="79"/>
      <c r="BF216" s="79"/>
      <c r="BG216" s="79"/>
      <c r="BH216" s="79"/>
      <c r="BI216" s="79"/>
      <c r="BJ216" s="79"/>
      <c r="BK216" s="79"/>
      <c r="BL216" s="79"/>
      <c r="BM216" s="79"/>
      <c r="BN216" s="79"/>
      <c r="BO216" s="79"/>
      <c r="BP216" s="79"/>
      <c r="BQ216" s="79"/>
      <c r="BR216" s="79"/>
      <c r="BS216" s="79"/>
      <c r="BT216" s="79"/>
      <c r="BU216" s="79"/>
      <c r="BV216" s="79"/>
      <c r="BW216" s="79"/>
      <c r="BX216" s="79"/>
      <c r="BY216" s="79"/>
      <c r="BZ216" s="79"/>
      <c r="CA216" s="79"/>
      <c r="CB216" s="79"/>
      <c r="CC216" s="79"/>
      <c r="CD216" s="79"/>
      <c r="CE216" s="79"/>
      <c r="CF216" s="79"/>
      <c r="CG216" s="79"/>
      <c r="CH216" s="79"/>
      <c r="CI216" s="79"/>
      <c r="CJ216" s="79"/>
      <c r="CK216" s="79"/>
      <c r="CL216" s="79"/>
      <c r="CM216" s="79"/>
      <c r="CN216" s="79"/>
      <c r="CO216" s="79"/>
      <c r="CP216" s="79"/>
      <c r="CQ216" s="79"/>
      <c r="CR216" s="79"/>
      <c r="CS216" s="79"/>
      <c r="CT216" s="79"/>
      <c r="CU216" s="79"/>
      <c r="CV216" s="79"/>
      <c r="CW216" s="79"/>
      <c r="CX216" s="79"/>
      <c r="CY216" s="79"/>
      <c r="CZ216" s="79"/>
      <c r="DA216" s="79"/>
      <c r="DB216" s="79"/>
      <c r="DC216" s="79"/>
      <c r="DD216" s="79"/>
      <c r="DE216" s="79"/>
      <c r="DF216" s="79"/>
    </row>
    <row r="217" spans="2:110" s="74" customFormat="1" ht="75">
      <c r="B217" s="432">
        <f t="shared" si="9"/>
        <v>10.079999999999998</v>
      </c>
      <c r="C217" s="489" t="s">
        <v>513</v>
      </c>
      <c r="D217" s="492">
        <v>110</v>
      </c>
      <c r="E217" s="493" t="s">
        <v>275</v>
      </c>
      <c r="F217" s="494"/>
      <c r="G217" s="490">
        <f t="shared" si="8"/>
        <v>0</v>
      </c>
      <c r="H217" s="434"/>
      <c r="I217" s="78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  <c r="AH217" s="79"/>
      <c r="AI217" s="79"/>
      <c r="AJ217" s="79"/>
      <c r="AK217" s="79"/>
      <c r="AL217" s="79"/>
      <c r="AM217" s="79"/>
      <c r="AN217" s="79"/>
      <c r="AO217" s="79"/>
      <c r="AP217" s="79"/>
      <c r="AQ217" s="79"/>
      <c r="AR217" s="79"/>
      <c r="AS217" s="79"/>
      <c r="AT217" s="79"/>
      <c r="AU217" s="79"/>
      <c r="AV217" s="79"/>
      <c r="AW217" s="79"/>
      <c r="AX217" s="79"/>
      <c r="AY217" s="79"/>
      <c r="AZ217" s="79"/>
      <c r="BA217" s="79"/>
      <c r="BB217" s="79"/>
      <c r="BC217" s="79"/>
      <c r="BD217" s="79"/>
      <c r="BE217" s="79"/>
      <c r="BF217" s="79"/>
      <c r="BG217" s="79"/>
      <c r="BH217" s="79"/>
      <c r="BI217" s="79"/>
      <c r="BJ217" s="79"/>
      <c r="BK217" s="79"/>
      <c r="BL217" s="79"/>
      <c r="BM217" s="79"/>
      <c r="BN217" s="79"/>
      <c r="BO217" s="79"/>
      <c r="BP217" s="79"/>
      <c r="BQ217" s="79"/>
      <c r="BR217" s="79"/>
      <c r="BS217" s="79"/>
      <c r="BT217" s="79"/>
      <c r="BU217" s="79"/>
      <c r="BV217" s="79"/>
      <c r="BW217" s="79"/>
      <c r="BX217" s="79"/>
      <c r="BY217" s="79"/>
      <c r="BZ217" s="79"/>
      <c r="CA217" s="79"/>
      <c r="CB217" s="79"/>
      <c r="CC217" s="79"/>
      <c r="CD217" s="79"/>
      <c r="CE217" s="79"/>
      <c r="CF217" s="79"/>
      <c r="CG217" s="79"/>
      <c r="CH217" s="79"/>
      <c r="CI217" s="79"/>
      <c r="CJ217" s="79"/>
      <c r="CK217" s="79"/>
      <c r="CL217" s="79"/>
      <c r="CM217" s="79"/>
      <c r="CN217" s="79"/>
      <c r="CO217" s="79"/>
      <c r="CP217" s="79"/>
      <c r="CQ217" s="79"/>
      <c r="CR217" s="79"/>
      <c r="CS217" s="79"/>
      <c r="CT217" s="79"/>
      <c r="CU217" s="79"/>
      <c r="CV217" s="79"/>
      <c r="CW217" s="79"/>
      <c r="CX217" s="79"/>
      <c r="CY217" s="79"/>
      <c r="CZ217" s="79"/>
      <c r="DA217" s="79"/>
      <c r="DB217" s="79"/>
      <c r="DC217" s="79"/>
      <c r="DD217" s="79"/>
      <c r="DE217" s="79"/>
      <c r="DF217" s="79"/>
    </row>
    <row r="218" spans="2:110" s="74" customFormat="1" ht="75">
      <c r="B218" s="432">
        <f t="shared" si="9"/>
        <v>10.089999999999998</v>
      </c>
      <c r="C218" s="489" t="s">
        <v>514</v>
      </c>
      <c r="D218" s="492">
        <v>85</v>
      </c>
      <c r="E218" s="493" t="s">
        <v>275</v>
      </c>
      <c r="F218" s="494"/>
      <c r="G218" s="490">
        <f t="shared" si="8"/>
        <v>0</v>
      </c>
      <c r="H218" s="434"/>
      <c r="I218" s="78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79"/>
      <c r="AL218" s="79"/>
      <c r="AM218" s="79"/>
      <c r="AN218" s="79"/>
      <c r="AO218" s="79"/>
      <c r="AP218" s="79"/>
      <c r="AQ218" s="79"/>
      <c r="AR218" s="79"/>
      <c r="AS218" s="79"/>
      <c r="AT218" s="79"/>
      <c r="AU218" s="79"/>
      <c r="AV218" s="79"/>
      <c r="AW218" s="79"/>
      <c r="AX218" s="79"/>
      <c r="AY218" s="79"/>
      <c r="AZ218" s="79"/>
      <c r="BA218" s="79"/>
      <c r="BB218" s="79"/>
      <c r="BC218" s="79"/>
      <c r="BD218" s="79"/>
      <c r="BE218" s="79"/>
      <c r="BF218" s="79"/>
      <c r="BG218" s="79"/>
      <c r="BH218" s="79"/>
      <c r="BI218" s="79"/>
      <c r="BJ218" s="79"/>
      <c r="BK218" s="79"/>
      <c r="BL218" s="79"/>
      <c r="BM218" s="79"/>
      <c r="BN218" s="79"/>
      <c r="BO218" s="79"/>
      <c r="BP218" s="79"/>
      <c r="BQ218" s="79"/>
      <c r="BR218" s="79"/>
      <c r="BS218" s="79"/>
      <c r="BT218" s="79"/>
      <c r="BU218" s="79"/>
      <c r="BV218" s="79"/>
      <c r="BW218" s="79"/>
      <c r="BX218" s="79"/>
      <c r="BY218" s="79"/>
      <c r="BZ218" s="79"/>
      <c r="CA218" s="79"/>
      <c r="CB218" s="79"/>
      <c r="CC218" s="79"/>
      <c r="CD218" s="79"/>
      <c r="CE218" s="79"/>
      <c r="CF218" s="79"/>
      <c r="CG218" s="79"/>
      <c r="CH218" s="79"/>
      <c r="CI218" s="79"/>
      <c r="CJ218" s="79"/>
      <c r="CK218" s="79"/>
      <c r="CL218" s="79"/>
      <c r="CM218" s="79"/>
      <c r="CN218" s="79"/>
      <c r="CO218" s="79"/>
      <c r="CP218" s="79"/>
      <c r="CQ218" s="79"/>
      <c r="CR218" s="79"/>
      <c r="CS218" s="79"/>
      <c r="CT218" s="79"/>
      <c r="CU218" s="79"/>
      <c r="CV218" s="79"/>
      <c r="CW218" s="79"/>
      <c r="CX218" s="79"/>
      <c r="CY218" s="79"/>
      <c r="CZ218" s="79"/>
      <c r="DA218" s="79"/>
      <c r="DB218" s="79"/>
      <c r="DC218" s="79"/>
      <c r="DD218" s="79"/>
      <c r="DE218" s="79"/>
      <c r="DF218" s="79"/>
    </row>
    <row r="219" spans="2:110" s="74" customFormat="1" ht="75">
      <c r="B219" s="432">
        <f t="shared" si="9"/>
        <v>10.099999999999998</v>
      </c>
      <c r="C219" s="489" t="s">
        <v>514</v>
      </c>
      <c r="D219" s="492">
        <v>90</v>
      </c>
      <c r="E219" s="493" t="s">
        <v>275</v>
      </c>
      <c r="F219" s="494"/>
      <c r="G219" s="490">
        <f t="shared" si="8"/>
        <v>0</v>
      </c>
      <c r="H219" s="434"/>
      <c r="I219" s="78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U219" s="79"/>
      <c r="AV219" s="79"/>
      <c r="AW219" s="79"/>
      <c r="AX219" s="79"/>
      <c r="AY219" s="79"/>
      <c r="AZ219" s="79"/>
      <c r="BA219" s="79"/>
      <c r="BB219" s="79"/>
      <c r="BC219" s="79"/>
      <c r="BD219" s="79"/>
      <c r="BE219" s="79"/>
      <c r="BF219" s="79"/>
      <c r="BG219" s="79"/>
      <c r="BH219" s="79"/>
      <c r="BI219" s="79"/>
      <c r="BJ219" s="79"/>
      <c r="BK219" s="79"/>
      <c r="BL219" s="79"/>
      <c r="BM219" s="79"/>
      <c r="BN219" s="79"/>
      <c r="BO219" s="79"/>
      <c r="BP219" s="79"/>
      <c r="BQ219" s="79"/>
      <c r="BR219" s="79"/>
      <c r="BS219" s="79"/>
      <c r="BT219" s="79"/>
      <c r="BU219" s="79"/>
      <c r="BV219" s="79"/>
      <c r="BW219" s="79"/>
      <c r="BX219" s="79"/>
      <c r="BY219" s="79"/>
      <c r="BZ219" s="79"/>
      <c r="CA219" s="79"/>
      <c r="CB219" s="79"/>
      <c r="CC219" s="79"/>
      <c r="CD219" s="79"/>
      <c r="CE219" s="79"/>
      <c r="CF219" s="79"/>
      <c r="CG219" s="79"/>
      <c r="CH219" s="79"/>
      <c r="CI219" s="79"/>
      <c r="CJ219" s="79"/>
      <c r="CK219" s="79"/>
      <c r="CL219" s="79"/>
      <c r="CM219" s="79"/>
      <c r="CN219" s="79"/>
      <c r="CO219" s="79"/>
      <c r="CP219" s="79"/>
      <c r="CQ219" s="79"/>
      <c r="CR219" s="79"/>
      <c r="CS219" s="79"/>
      <c r="CT219" s="79"/>
      <c r="CU219" s="79"/>
      <c r="CV219" s="79"/>
      <c r="CW219" s="79"/>
      <c r="CX219" s="79"/>
      <c r="CY219" s="79"/>
      <c r="CZ219" s="79"/>
      <c r="DA219" s="79"/>
      <c r="DB219" s="79"/>
      <c r="DC219" s="79"/>
      <c r="DD219" s="79"/>
      <c r="DE219" s="79"/>
      <c r="DF219" s="79"/>
    </row>
    <row r="220" spans="2:110" s="74" customFormat="1" ht="75">
      <c r="B220" s="432">
        <f t="shared" si="9"/>
        <v>10.109999999999998</v>
      </c>
      <c r="C220" s="489" t="s">
        <v>515</v>
      </c>
      <c r="D220" s="492">
        <v>100</v>
      </c>
      <c r="E220" s="493" t="s">
        <v>275</v>
      </c>
      <c r="F220" s="494"/>
      <c r="G220" s="490">
        <f t="shared" si="8"/>
        <v>0</v>
      </c>
      <c r="H220" s="434"/>
      <c r="I220" s="78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79"/>
      <c r="AL220" s="79"/>
      <c r="AM220" s="79"/>
      <c r="AN220" s="79"/>
      <c r="AO220" s="79"/>
      <c r="AP220" s="79"/>
      <c r="AQ220" s="79"/>
      <c r="AR220" s="79"/>
      <c r="AS220" s="79"/>
      <c r="AT220" s="79"/>
      <c r="AU220" s="79"/>
      <c r="AV220" s="79"/>
      <c r="AW220" s="79"/>
      <c r="AX220" s="79"/>
      <c r="AY220" s="79"/>
      <c r="AZ220" s="79"/>
      <c r="BA220" s="79"/>
      <c r="BB220" s="79"/>
      <c r="BC220" s="79"/>
      <c r="BD220" s="79"/>
      <c r="BE220" s="79"/>
      <c r="BF220" s="79"/>
      <c r="BG220" s="79"/>
      <c r="BH220" s="79"/>
      <c r="BI220" s="79"/>
      <c r="BJ220" s="79"/>
      <c r="BK220" s="79"/>
      <c r="BL220" s="79"/>
      <c r="BM220" s="79"/>
      <c r="BN220" s="79"/>
      <c r="BO220" s="79"/>
      <c r="BP220" s="79"/>
      <c r="BQ220" s="79"/>
      <c r="BR220" s="79"/>
      <c r="BS220" s="79"/>
      <c r="BT220" s="79"/>
      <c r="BU220" s="79"/>
      <c r="BV220" s="79"/>
      <c r="BW220" s="79"/>
      <c r="BX220" s="79"/>
      <c r="BY220" s="79"/>
      <c r="BZ220" s="79"/>
      <c r="CA220" s="79"/>
      <c r="CB220" s="79"/>
      <c r="CC220" s="79"/>
      <c r="CD220" s="79"/>
      <c r="CE220" s="79"/>
      <c r="CF220" s="79"/>
      <c r="CG220" s="79"/>
      <c r="CH220" s="79"/>
      <c r="CI220" s="79"/>
      <c r="CJ220" s="79"/>
      <c r="CK220" s="79"/>
      <c r="CL220" s="79"/>
      <c r="CM220" s="79"/>
      <c r="CN220" s="79"/>
      <c r="CO220" s="79"/>
      <c r="CP220" s="79"/>
      <c r="CQ220" s="79"/>
      <c r="CR220" s="79"/>
      <c r="CS220" s="79"/>
      <c r="CT220" s="79"/>
      <c r="CU220" s="79"/>
      <c r="CV220" s="79"/>
      <c r="CW220" s="79"/>
      <c r="CX220" s="79"/>
      <c r="CY220" s="79"/>
      <c r="CZ220" s="79"/>
      <c r="DA220" s="79"/>
      <c r="DB220" s="79"/>
      <c r="DC220" s="79"/>
      <c r="DD220" s="79"/>
      <c r="DE220" s="79"/>
      <c r="DF220" s="79"/>
    </row>
    <row r="221" spans="2:110" s="74" customFormat="1" ht="75">
      <c r="B221" s="432">
        <f t="shared" si="9"/>
        <v>10.119999999999997</v>
      </c>
      <c r="C221" s="489" t="s">
        <v>516</v>
      </c>
      <c r="D221" s="492">
        <v>85</v>
      </c>
      <c r="E221" s="493" t="s">
        <v>275</v>
      </c>
      <c r="F221" s="494"/>
      <c r="G221" s="490">
        <f t="shared" si="8"/>
        <v>0</v>
      </c>
      <c r="H221" s="434"/>
      <c r="I221" s="78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U221" s="79"/>
      <c r="AV221" s="79"/>
      <c r="AW221" s="79"/>
      <c r="AX221" s="79"/>
      <c r="AY221" s="79"/>
      <c r="AZ221" s="79"/>
      <c r="BA221" s="79"/>
      <c r="BB221" s="79"/>
      <c r="BC221" s="79"/>
      <c r="BD221" s="79"/>
      <c r="BE221" s="79"/>
      <c r="BF221" s="79"/>
      <c r="BG221" s="79"/>
      <c r="BH221" s="79"/>
      <c r="BI221" s="79"/>
      <c r="BJ221" s="79"/>
      <c r="BK221" s="79"/>
      <c r="BL221" s="79"/>
      <c r="BM221" s="79"/>
      <c r="BN221" s="79"/>
      <c r="BO221" s="79"/>
      <c r="BP221" s="79"/>
      <c r="BQ221" s="79"/>
      <c r="BR221" s="79"/>
      <c r="BS221" s="79"/>
      <c r="BT221" s="79"/>
      <c r="BU221" s="79"/>
      <c r="BV221" s="79"/>
      <c r="BW221" s="79"/>
      <c r="BX221" s="79"/>
      <c r="BY221" s="79"/>
      <c r="BZ221" s="79"/>
      <c r="CA221" s="79"/>
      <c r="CB221" s="79"/>
      <c r="CC221" s="79"/>
      <c r="CD221" s="79"/>
      <c r="CE221" s="79"/>
      <c r="CF221" s="79"/>
      <c r="CG221" s="79"/>
      <c r="CH221" s="79"/>
      <c r="CI221" s="79"/>
      <c r="CJ221" s="79"/>
      <c r="CK221" s="79"/>
      <c r="CL221" s="79"/>
      <c r="CM221" s="79"/>
      <c r="CN221" s="79"/>
      <c r="CO221" s="79"/>
      <c r="CP221" s="79"/>
      <c r="CQ221" s="79"/>
      <c r="CR221" s="79"/>
      <c r="CS221" s="79"/>
      <c r="CT221" s="79"/>
      <c r="CU221" s="79"/>
      <c r="CV221" s="79"/>
      <c r="CW221" s="79"/>
      <c r="CX221" s="79"/>
      <c r="CY221" s="79"/>
      <c r="CZ221" s="79"/>
      <c r="DA221" s="79"/>
      <c r="DB221" s="79"/>
      <c r="DC221" s="79"/>
      <c r="DD221" s="79"/>
      <c r="DE221" s="79"/>
      <c r="DF221" s="79"/>
    </row>
    <row r="222" spans="2:110" s="74" customFormat="1">
      <c r="B222" s="432">
        <f t="shared" si="9"/>
        <v>10.129999999999997</v>
      </c>
      <c r="C222" s="489"/>
      <c r="D222" s="492"/>
      <c r="E222" s="493"/>
      <c r="F222" s="494"/>
      <c r="G222" s="490">
        <f t="shared" si="8"/>
        <v>0</v>
      </c>
      <c r="H222" s="434">
        <f>SUM(G210:G221)</f>
        <v>0</v>
      </c>
      <c r="I222" s="78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  <c r="AH222" s="79"/>
      <c r="AI222" s="79"/>
      <c r="AJ222" s="79"/>
      <c r="AK222" s="79"/>
      <c r="AL222" s="79"/>
      <c r="AM222" s="79"/>
      <c r="AN222" s="79"/>
      <c r="AO222" s="79"/>
      <c r="AP222" s="79"/>
      <c r="AQ222" s="79"/>
      <c r="AR222" s="79"/>
      <c r="AS222" s="79"/>
      <c r="AT222" s="79"/>
      <c r="AU222" s="79"/>
      <c r="AV222" s="79"/>
      <c r="AW222" s="79"/>
      <c r="AX222" s="79"/>
      <c r="AY222" s="79"/>
      <c r="AZ222" s="79"/>
      <c r="BA222" s="79"/>
      <c r="BB222" s="79"/>
      <c r="BC222" s="79"/>
      <c r="BD222" s="79"/>
      <c r="BE222" s="79"/>
      <c r="BF222" s="79"/>
      <c r="BG222" s="79"/>
      <c r="BH222" s="79"/>
      <c r="BI222" s="79"/>
      <c r="BJ222" s="79"/>
      <c r="BK222" s="79"/>
      <c r="BL222" s="79"/>
      <c r="BM222" s="79"/>
      <c r="BN222" s="79"/>
      <c r="BO222" s="79"/>
      <c r="BP222" s="79"/>
      <c r="BQ222" s="79"/>
      <c r="BR222" s="79"/>
      <c r="BS222" s="79"/>
      <c r="BT222" s="79"/>
      <c r="BU222" s="79"/>
      <c r="BV222" s="79"/>
      <c r="BW222" s="79"/>
      <c r="BX222" s="79"/>
      <c r="BY222" s="79"/>
      <c r="BZ222" s="79"/>
      <c r="CA222" s="79"/>
      <c r="CB222" s="79"/>
      <c r="CC222" s="79"/>
      <c r="CD222" s="79"/>
      <c r="CE222" s="79"/>
      <c r="CF222" s="79"/>
      <c r="CG222" s="79"/>
      <c r="CH222" s="79"/>
      <c r="CI222" s="79"/>
      <c r="CJ222" s="79"/>
      <c r="CK222" s="79"/>
      <c r="CL222" s="79"/>
      <c r="CM222" s="79"/>
      <c r="CN222" s="79"/>
      <c r="CO222" s="79"/>
      <c r="CP222" s="79"/>
      <c r="CQ222" s="79"/>
      <c r="CR222" s="79"/>
      <c r="CS222" s="79"/>
      <c r="CT222" s="79"/>
      <c r="CU222" s="79"/>
      <c r="CV222" s="79"/>
      <c r="CW222" s="79"/>
      <c r="CX222" s="79"/>
      <c r="CY222" s="79"/>
      <c r="CZ222" s="79"/>
      <c r="DA222" s="79"/>
      <c r="DB222" s="79"/>
      <c r="DC222" s="79"/>
      <c r="DD222" s="79"/>
      <c r="DE222" s="79"/>
      <c r="DF222" s="79"/>
    </row>
    <row r="223" spans="2:110" s="74" customFormat="1">
      <c r="B223" s="432">
        <f t="shared" si="9"/>
        <v>10.139999999999997</v>
      </c>
      <c r="C223" s="488" t="s">
        <v>517</v>
      </c>
      <c r="D223" s="492"/>
      <c r="E223" s="493"/>
      <c r="F223" s="494"/>
      <c r="G223" s="490">
        <f t="shared" si="8"/>
        <v>0</v>
      </c>
      <c r="H223" s="434"/>
      <c r="I223" s="78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U223" s="79"/>
      <c r="AV223" s="79"/>
      <c r="AW223" s="79"/>
      <c r="AX223" s="79"/>
      <c r="AY223" s="79"/>
      <c r="AZ223" s="79"/>
      <c r="BA223" s="79"/>
      <c r="BB223" s="79"/>
      <c r="BC223" s="79"/>
      <c r="BD223" s="79"/>
      <c r="BE223" s="79"/>
      <c r="BF223" s="79"/>
      <c r="BG223" s="79"/>
      <c r="BH223" s="79"/>
      <c r="BI223" s="79"/>
      <c r="BJ223" s="79"/>
      <c r="BK223" s="79"/>
      <c r="BL223" s="79"/>
      <c r="BM223" s="79"/>
      <c r="BN223" s="79"/>
      <c r="BO223" s="79"/>
      <c r="BP223" s="79"/>
      <c r="BQ223" s="79"/>
      <c r="BR223" s="79"/>
      <c r="BS223" s="79"/>
      <c r="BT223" s="79"/>
      <c r="BU223" s="79"/>
      <c r="BV223" s="79"/>
      <c r="BW223" s="79"/>
      <c r="BX223" s="79"/>
      <c r="BY223" s="79"/>
      <c r="BZ223" s="79"/>
      <c r="CA223" s="79"/>
      <c r="CB223" s="79"/>
      <c r="CC223" s="79"/>
      <c r="CD223" s="79"/>
      <c r="CE223" s="79"/>
      <c r="CF223" s="79"/>
      <c r="CG223" s="79"/>
      <c r="CH223" s="79"/>
      <c r="CI223" s="79"/>
      <c r="CJ223" s="79"/>
      <c r="CK223" s="79"/>
      <c r="CL223" s="79"/>
      <c r="CM223" s="79"/>
      <c r="CN223" s="79"/>
      <c r="CO223" s="79"/>
      <c r="CP223" s="79"/>
      <c r="CQ223" s="79"/>
      <c r="CR223" s="79"/>
      <c r="CS223" s="79"/>
      <c r="CT223" s="79"/>
      <c r="CU223" s="79"/>
      <c r="CV223" s="79"/>
      <c r="CW223" s="79"/>
      <c r="CX223" s="79"/>
      <c r="CY223" s="79"/>
      <c r="CZ223" s="79"/>
      <c r="DA223" s="79"/>
      <c r="DB223" s="79"/>
      <c r="DC223" s="79"/>
      <c r="DD223" s="79"/>
      <c r="DE223" s="79"/>
      <c r="DF223" s="79"/>
    </row>
    <row r="224" spans="2:110" s="74" customFormat="1" ht="75">
      <c r="B224" s="432">
        <f t="shared" si="9"/>
        <v>10.149999999999997</v>
      </c>
      <c r="C224" s="489" t="s">
        <v>518</v>
      </c>
      <c r="D224" s="492">
        <v>40</v>
      </c>
      <c r="E224" s="493" t="s">
        <v>275</v>
      </c>
      <c r="F224" s="494"/>
      <c r="G224" s="490">
        <f t="shared" si="8"/>
        <v>0</v>
      </c>
      <c r="H224" s="434"/>
      <c r="I224" s="78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  <c r="AC224" s="79"/>
      <c r="AD224" s="79"/>
      <c r="AE224" s="79"/>
      <c r="AF224" s="79"/>
      <c r="AG224" s="79"/>
      <c r="AH224" s="79"/>
      <c r="AI224" s="79"/>
      <c r="AJ224" s="79"/>
      <c r="AK224" s="79"/>
      <c r="AL224" s="79"/>
      <c r="AM224" s="79"/>
      <c r="AN224" s="79"/>
      <c r="AO224" s="79"/>
      <c r="AP224" s="79"/>
      <c r="AQ224" s="79"/>
      <c r="AR224" s="79"/>
      <c r="AS224" s="79"/>
      <c r="AT224" s="79"/>
      <c r="AU224" s="79"/>
      <c r="AV224" s="79"/>
      <c r="AW224" s="79"/>
      <c r="AX224" s="79"/>
      <c r="AY224" s="79"/>
      <c r="AZ224" s="79"/>
      <c r="BA224" s="79"/>
      <c r="BB224" s="79"/>
      <c r="BC224" s="79"/>
      <c r="BD224" s="79"/>
      <c r="BE224" s="79"/>
      <c r="BF224" s="79"/>
      <c r="BG224" s="79"/>
      <c r="BH224" s="79"/>
      <c r="BI224" s="79"/>
      <c r="BJ224" s="79"/>
      <c r="BK224" s="79"/>
      <c r="BL224" s="79"/>
      <c r="BM224" s="79"/>
      <c r="BN224" s="79"/>
      <c r="BO224" s="79"/>
      <c r="BP224" s="79"/>
      <c r="BQ224" s="79"/>
      <c r="BR224" s="79"/>
      <c r="BS224" s="79"/>
      <c r="BT224" s="79"/>
      <c r="BU224" s="79"/>
      <c r="BV224" s="79"/>
      <c r="BW224" s="79"/>
      <c r="BX224" s="79"/>
      <c r="BY224" s="79"/>
      <c r="BZ224" s="79"/>
      <c r="CA224" s="79"/>
      <c r="CB224" s="79"/>
      <c r="CC224" s="79"/>
      <c r="CD224" s="79"/>
      <c r="CE224" s="79"/>
      <c r="CF224" s="79"/>
      <c r="CG224" s="79"/>
      <c r="CH224" s="79"/>
      <c r="CI224" s="79"/>
      <c r="CJ224" s="79"/>
      <c r="CK224" s="79"/>
      <c r="CL224" s="79"/>
      <c r="CM224" s="79"/>
      <c r="CN224" s="79"/>
      <c r="CO224" s="79"/>
      <c r="CP224" s="79"/>
      <c r="CQ224" s="79"/>
      <c r="CR224" s="79"/>
      <c r="CS224" s="79"/>
      <c r="CT224" s="79"/>
      <c r="CU224" s="79"/>
      <c r="CV224" s="79"/>
      <c r="CW224" s="79"/>
      <c r="CX224" s="79"/>
      <c r="CY224" s="79"/>
      <c r="CZ224" s="79"/>
      <c r="DA224" s="79"/>
      <c r="DB224" s="79"/>
      <c r="DC224" s="79"/>
      <c r="DD224" s="79"/>
      <c r="DE224" s="79"/>
      <c r="DF224" s="79"/>
    </row>
    <row r="225" spans="2:110" s="74" customFormat="1" ht="75">
      <c r="B225" s="432">
        <f t="shared" si="9"/>
        <v>10.159999999999997</v>
      </c>
      <c r="C225" s="489" t="s">
        <v>518</v>
      </c>
      <c r="D225" s="492">
        <v>40</v>
      </c>
      <c r="E225" s="493" t="s">
        <v>275</v>
      </c>
      <c r="F225" s="494"/>
      <c r="G225" s="490">
        <f t="shared" si="8"/>
        <v>0</v>
      </c>
      <c r="H225" s="434"/>
      <c r="I225" s="78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U225" s="79"/>
      <c r="AV225" s="79"/>
      <c r="AW225" s="79"/>
      <c r="AX225" s="79"/>
      <c r="AY225" s="79"/>
      <c r="AZ225" s="79"/>
      <c r="BA225" s="79"/>
      <c r="BB225" s="79"/>
      <c r="BC225" s="79"/>
      <c r="BD225" s="79"/>
      <c r="BE225" s="79"/>
      <c r="BF225" s="79"/>
      <c r="BG225" s="79"/>
      <c r="BH225" s="79"/>
      <c r="BI225" s="79"/>
      <c r="BJ225" s="79"/>
      <c r="BK225" s="79"/>
      <c r="BL225" s="79"/>
      <c r="BM225" s="79"/>
      <c r="BN225" s="79"/>
      <c r="BO225" s="79"/>
      <c r="BP225" s="79"/>
      <c r="BQ225" s="79"/>
      <c r="BR225" s="79"/>
      <c r="BS225" s="79"/>
      <c r="BT225" s="79"/>
      <c r="BU225" s="79"/>
      <c r="BV225" s="79"/>
      <c r="BW225" s="79"/>
      <c r="BX225" s="79"/>
      <c r="BY225" s="79"/>
      <c r="BZ225" s="79"/>
      <c r="CA225" s="79"/>
      <c r="CB225" s="79"/>
      <c r="CC225" s="79"/>
      <c r="CD225" s="79"/>
      <c r="CE225" s="79"/>
      <c r="CF225" s="79"/>
      <c r="CG225" s="79"/>
      <c r="CH225" s="79"/>
      <c r="CI225" s="79"/>
      <c r="CJ225" s="79"/>
      <c r="CK225" s="79"/>
      <c r="CL225" s="79"/>
      <c r="CM225" s="79"/>
      <c r="CN225" s="79"/>
      <c r="CO225" s="79"/>
      <c r="CP225" s="79"/>
      <c r="CQ225" s="79"/>
      <c r="CR225" s="79"/>
      <c r="CS225" s="79"/>
      <c r="CT225" s="79"/>
      <c r="CU225" s="79"/>
      <c r="CV225" s="79"/>
      <c r="CW225" s="79"/>
      <c r="CX225" s="79"/>
      <c r="CY225" s="79"/>
      <c r="CZ225" s="79"/>
      <c r="DA225" s="79"/>
      <c r="DB225" s="79"/>
      <c r="DC225" s="79"/>
      <c r="DD225" s="79"/>
      <c r="DE225" s="79"/>
      <c r="DF225" s="79"/>
    </row>
    <row r="226" spans="2:110" s="74" customFormat="1" ht="75">
      <c r="B226" s="432">
        <f t="shared" si="9"/>
        <v>10.169999999999996</v>
      </c>
      <c r="C226" s="489" t="s">
        <v>518</v>
      </c>
      <c r="D226" s="492">
        <v>65</v>
      </c>
      <c r="E226" s="493" t="s">
        <v>275</v>
      </c>
      <c r="F226" s="494"/>
      <c r="G226" s="490">
        <f t="shared" si="8"/>
        <v>0</v>
      </c>
      <c r="H226" s="434"/>
      <c r="I226" s="78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  <c r="AV226" s="79"/>
      <c r="AW226" s="79"/>
      <c r="AX226" s="79"/>
      <c r="AY226" s="79"/>
      <c r="AZ226" s="79"/>
      <c r="BA226" s="79"/>
      <c r="BB226" s="79"/>
      <c r="BC226" s="79"/>
      <c r="BD226" s="79"/>
      <c r="BE226" s="79"/>
      <c r="BF226" s="79"/>
      <c r="BG226" s="79"/>
      <c r="BH226" s="79"/>
      <c r="BI226" s="79"/>
      <c r="BJ226" s="79"/>
      <c r="BK226" s="79"/>
      <c r="BL226" s="79"/>
      <c r="BM226" s="79"/>
      <c r="BN226" s="79"/>
      <c r="BO226" s="79"/>
      <c r="BP226" s="79"/>
      <c r="BQ226" s="79"/>
      <c r="BR226" s="79"/>
      <c r="BS226" s="79"/>
      <c r="BT226" s="79"/>
      <c r="BU226" s="79"/>
      <c r="BV226" s="79"/>
      <c r="BW226" s="79"/>
      <c r="BX226" s="79"/>
      <c r="BY226" s="79"/>
      <c r="BZ226" s="79"/>
      <c r="CA226" s="79"/>
      <c r="CB226" s="79"/>
      <c r="CC226" s="79"/>
      <c r="CD226" s="79"/>
      <c r="CE226" s="79"/>
      <c r="CF226" s="79"/>
      <c r="CG226" s="79"/>
      <c r="CH226" s="79"/>
      <c r="CI226" s="79"/>
      <c r="CJ226" s="79"/>
      <c r="CK226" s="79"/>
      <c r="CL226" s="79"/>
      <c r="CM226" s="79"/>
      <c r="CN226" s="79"/>
      <c r="CO226" s="79"/>
      <c r="CP226" s="79"/>
      <c r="CQ226" s="79"/>
      <c r="CR226" s="79"/>
      <c r="CS226" s="79"/>
      <c r="CT226" s="79"/>
      <c r="CU226" s="79"/>
      <c r="CV226" s="79"/>
      <c r="CW226" s="79"/>
      <c r="CX226" s="79"/>
      <c r="CY226" s="79"/>
      <c r="CZ226" s="79"/>
      <c r="DA226" s="79"/>
      <c r="DB226" s="79"/>
      <c r="DC226" s="79"/>
      <c r="DD226" s="79"/>
      <c r="DE226" s="79"/>
      <c r="DF226" s="79"/>
    </row>
    <row r="227" spans="2:110" s="74" customFormat="1" ht="75">
      <c r="B227" s="432">
        <f t="shared" si="9"/>
        <v>10.179999999999996</v>
      </c>
      <c r="C227" s="489" t="s">
        <v>518</v>
      </c>
      <c r="D227" s="492">
        <v>65</v>
      </c>
      <c r="E227" s="493" t="s">
        <v>275</v>
      </c>
      <c r="F227" s="494"/>
      <c r="G227" s="490">
        <f t="shared" si="8"/>
        <v>0</v>
      </c>
      <c r="H227" s="434"/>
      <c r="I227" s="78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U227" s="79"/>
      <c r="AV227" s="79"/>
      <c r="AW227" s="79"/>
      <c r="AX227" s="79"/>
      <c r="AY227" s="79"/>
      <c r="AZ227" s="79"/>
      <c r="BA227" s="79"/>
      <c r="BB227" s="79"/>
      <c r="BC227" s="79"/>
      <c r="BD227" s="79"/>
      <c r="BE227" s="79"/>
      <c r="BF227" s="79"/>
      <c r="BG227" s="79"/>
      <c r="BH227" s="79"/>
      <c r="BI227" s="79"/>
      <c r="BJ227" s="79"/>
      <c r="BK227" s="79"/>
      <c r="BL227" s="79"/>
      <c r="BM227" s="79"/>
      <c r="BN227" s="79"/>
      <c r="BO227" s="79"/>
      <c r="BP227" s="79"/>
      <c r="BQ227" s="79"/>
      <c r="BR227" s="79"/>
      <c r="BS227" s="79"/>
      <c r="BT227" s="79"/>
      <c r="BU227" s="79"/>
      <c r="BV227" s="79"/>
      <c r="BW227" s="79"/>
      <c r="BX227" s="79"/>
      <c r="BY227" s="79"/>
      <c r="BZ227" s="79"/>
      <c r="CA227" s="79"/>
      <c r="CB227" s="79"/>
      <c r="CC227" s="79"/>
      <c r="CD227" s="79"/>
      <c r="CE227" s="79"/>
      <c r="CF227" s="79"/>
      <c r="CG227" s="79"/>
      <c r="CH227" s="79"/>
      <c r="CI227" s="79"/>
      <c r="CJ227" s="79"/>
      <c r="CK227" s="79"/>
      <c r="CL227" s="79"/>
      <c r="CM227" s="79"/>
      <c r="CN227" s="79"/>
      <c r="CO227" s="79"/>
      <c r="CP227" s="79"/>
      <c r="CQ227" s="79"/>
      <c r="CR227" s="79"/>
      <c r="CS227" s="79"/>
      <c r="CT227" s="79"/>
      <c r="CU227" s="79"/>
      <c r="CV227" s="79"/>
      <c r="CW227" s="79"/>
      <c r="CX227" s="79"/>
      <c r="CY227" s="79"/>
      <c r="CZ227" s="79"/>
      <c r="DA227" s="79"/>
      <c r="DB227" s="79"/>
      <c r="DC227" s="79"/>
      <c r="DD227" s="79"/>
      <c r="DE227" s="79"/>
      <c r="DF227" s="79"/>
    </row>
    <row r="228" spans="2:110" s="74" customFormat="1" ht="75">
      <c r="B228" s="432">
        <f t="shared" si="9"/>
        <v>10.189999999999996</v>
      </c>
      <c r="C228" s="489" t="s">
        <v>518</v>
      </c>
      <c r="D228" s="492">
        <v>65</v>
      </c>
      <c r="E228" s="493" t="s">
        <v>275</v>
      </c>
      <c r="F228" s="494"/>
      <c r="G228" s="490">
        <f t="shared" si="8"/>
        <v>0</v>
      </c>
      <c r="H228" s="434"/>
      <c r="I228" s="78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  <c r="AP228" s="79"/>
      <c r="AQ228" s="79"/>
      <c r="AR228" s="79"/>
      <c r="AS228" s="79"/>
      <c r="AT228" s="79"/>
      <c r="AU228" s="79"/>
      <c r="AV228" s="79"/>
      <c r="AW228" s="79"/>
      <c r="AX228" s="79"/>
      <c r="AY228" s="79"/>
      <c r="AZ228" s="79"/>
      <c r="BA228" s="79"/>
      <c r="BB228" s="79"/>
      <c r="BC228" s="79"/>
      <c r="BD228" s="79"/>
      <c r="BE228" s="79"/>
      <c r="BF228" s="79"/>
      <c r="BG228" s="79"/>
      <c r="BH228" s="79"/>
      <c r="BI228" s="79"/>
      <c r="BJ228" s="79"/>
      <c r="BK228" s="79"/>
      <c r="BL228" s="79"/>
      <c r="BM228" s="79"/>
      <c r="BN228" s="79"/>
      <c r="BO228" s="79"/>
      <c r="BP228" s="79"/>
      <c r="BQ228" s="79"/>
      <c r="BR228" s="79"/>
      <c r="BS228" s="79"/>
      <c r="BT228" s="79"/>
      <c r="BU228" s="79"/>
      <c r="BV228" s="79"/>
      <c r="BW228" s="79"/>
      <c r="BX228" s="79"/>
      <c r="BY228" s="79"/>
      <c r="BZ228" s="79"/>
      <c r="CA228" s="79"/>
      <c r="CB228" s="79"/>
      <c r="CC228" s="79"/>
      <c r="CD228" s="79"/>
      <c r="CE228" s="79"/>
      <c r="CF228" s="79"/>
      <c r="CG228" s="79"/>
      <c r="CH228" s="79"/>
      <c r="CI228" s="79"/>
      <c r="CJ228" s="79"/>
      <c r="CK228" s="79"/>
      <c r="CL228" s="79"/>
      <c r="CM228" s="79"/>
      <c r="CN228" s="79"/>
      <c r="CO228" s="79"/>
      <c r="CP228" s="79"/>
      <c r="CQ228" s="79"/>
      <c r="CR228" s="79"/>
      <c r="CS228" s="79"/>
      <c r="CT228" s="79"/>
      <c r="CU228" s="79"/>
      <c r="CV228" s="79"/>
      <c r="CW228" s="79"/>
      <c r="CX228" s="79"/>
      <c r="CY228" s="79"/>
      <c r="CZ228" s="79"/>
      <c r="DA228" s="79"/>
      <c r="DB228" s="79"/>
      <c r="DC228" s="79"/>
      <c r="DD228" s="79"/>
      <c r="DE228" s="79"/>
      <c r="DF228" s="79"/>
    </row>
    <row r="229" spans="2:110" s="74" customFormat="1" ht="75">
      <c r="B229" s="432">
        <f t="shared" si="9"/>
        <v>10.199999999999996</v>
      </c>
      <c r="C229" s="489" t="s">
        <v>518</v>
      </c>
      <c r="D229" s="492">
        <v>65</v>
      </c>
      <c r="E229" s="493" t="s">
        <v>275</v>
      </c>
      <c r="F229" s="494"/>
      <c r="G229" s="490">
        <f t="shared" si="8"/>
        <v>0</v>
      </c>
      <c r="H229" s="434"/>
      <c r="I229" s="78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U229" s="79"/>
      <c r="AV229" s="79"/>
      <c r="AW229" s="79"/>
      <c r="AX229" s="79"/>
      <c r="AY229" s="79"/>
      <c r="AZ229" s="79"/>
      <c r="BA229" s="79"/>
      <c r="BB229" s="79"/>
      <c r="BC229" s="79"/>
      <c r="BD229" s="79"/>
      <c r="BE229" s="79"/>
      <c r="BF229" s="79"/>
      <c r="BG229" s="79"/>
      <c r="BH229" s="79"/>
      <c r="BI229" s="79"/>
      <c r="BJ229" s="79"/>
      <c r="BK229" s="79"/>
      <c r="BL229" s="79"/>
      <c r="BM229" s="79"/>
      <c r="BN229" s="79"/>
      <c r="BO229" s="79"/>
      <c r="BP229" s="79"/>
      <c r="BQ229" s="79"/>
      <c r="BR229" s="79"/>
      <c r="BS229" s="79"/>
      <c r="BT229" s="79"/>
      <c r="BU229" s="79"/>
      <c r="BV229" s="79"/>
      <c r="BW229" s="79"/>
      <c r="BX229" s="79"/>
      <c r="BY229" s="79"/>
      <c r="BZ229" s="79"/>
      <c r="CA229" s="79"/>
      <c r="CB229" s="79"/>
      <c r="CC229" s="79"/>
      <c r="CD229" s="79"/>
      <c r="CE229" s="79"/>
      <c r="CF229" s="79"/>
      <c r="CG229" s="79"/>
      <c r="CH229" s="79"/>
      <c r="CI229" s="79"/>
      <c r="CJ229" s="79"/>
      <c r="CK229" s="79"/>
      <c r="CL229" s="79"/>
      <c r="CM229" s="79"/>
      <c r="CN229" s="79"/>
      <c r="CO229" s="79"/>
      <c r="CP229" s="79"/>
      <c r="CQ229" s="79"/>
      <c r="CR229" s="79"/>
      <c r="CS229" s="79"/>
      <c r="CT229" s="79"/>
      <c r="CU229" s="79"/>
      <c r="CV229" s="79"/>
      <c r="CW229" s="79"/>
      <c r="CX229" s="79"/>
      <c r="CY229" s="79"/>
      <c r="CZ229" s="79"/>
      <c r="DA229" s="79"/>
      <c r="DB229" s="79"/>
      <c r="DC229" s="79"/>
      <c r="DD229" s="79"/>
      <c r="DE229" s="79"/>
      <c r="DF229" s="79"/>
    </row>
    <row r="230" spans="2:110" s="74" customFormat="1" ht="75">
      <c r="B230" s="432">
        <f t="shared" si="9"/>
        <v>10.209999999999996</v>
      </c>
      <c r="C230" s="489" t="s">
        <v>519</v>
      </c>
      <c r="D230" s="492">
        <v>45</v>
      </c>
      <c r="E230" s="493" t="s">
        <v>275</v>
      </c>
      <c r="F230" s="494"/>
      <c r="G230" s="490">
        <f t="shared" si="8"/>
        <v>0</v>
      </c>
      <c r="H230" s="434"/>
      <c r="I230" s="78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79"/>
      <c r="AC230" s="79"/>
      <c r="AD230" s="79"/>
      <c r="AE230" s="79"/>
      <c r="AF230" s="79"/>
      <c r="AG230" s="79"/>
      <c r="AH230" s="79"/>
      <c r="AI230" s="79"/>
      <c r="AJ230" s="79"/>
      <c r="AK230" s="79"/>
      <c r="AL230" s="79"/>
      <c r="AM230" s="79"/>
      <c r="AN230" s="79"/>
      <c r="AO230" s="79"/>
      <c r="AP230" s="79"/>
      <c r="AQ230" s="79"/>
      <c r="AR230" s="79"/>
      <c r="AS230" s="79"/>
      <c r="AT230" s="79"/>
      <c r="AU230" s="79"/>
      <c r="AV230" s="79"/>
      <c r="AW230" s="79"/>
      <c r="AX230" s="79"/>
      <c r="AY230" s="79"/>
      <c r="AZ230" s="79"/>
      <c r="BA230" s="79"/>
      <c r="BB230" s="79"/>
      <c r="BC230" s="79"/>
      <c r="BD230" s="79"/>
      <c r="BE230" s="79"/>
      <c r="BF230" s="79"/>
      <c r="BG230" s="79"/>
      <c r="BH230" s="79"/>
      <c r="BI230" s="79"/>
      <c r="BJ230" s="79"/>
      <c r="BK230" s="79"/>
      <c r="BL230" s="79"/>
      <c r="BM230" s="79"/>
      <c r="BN230" s="79"/>
      <c r="BO230" s="79"/>
      <c r="BP230" s="79"/>
      <c r="BQ230" s="79"/>
      <c r="BR230" s="79"/>
      <c r="BS230" s="79"/>
      <c r="BT230" s="79"/>
      <c r="BU230" s="79"/>
      <c r="BV230" s="79"/>
      <c r="BW230" s="79"/>
      <c r="BX230" s="79"/>
      <c r="BY230" s="79"/>
      <c r="BZ230" s="79"/>
      <c r="CA230" s="79"/>
      <c r="CB230" s="79"/>
      <c r="CC230" s="79"/>
      <c r="CD230" s="79"/>
      <c r="CE230" s="79"/>
      <c r="CF230" s="79"/>
      <c r="CG230" s="79"/>
      <c r="CH230" s="79"/>
      <c r="CI230" s="79"/>
      <c r="CJ230" s="79"/>
      <c r="CK230" s="79"/>
      <c r="CL230" s="79"/>
      <c r="CM230" s="79"/>
      <c r="CN230" s="79"/>
      <c r="CO230" s="79"/>
      <c r="CP230" s="79"/>
      <c r="CQ230" s="79"/>
      <c r="CR230" s="79"/>
      <c r="CS230" s="79"/>
      <c r="CT230" s="79"/>
      <c r="CU230" s="79"/>
      <c r="CV230" s="79"/>
      <c r="CW230" s="79"/>
      <c r="CX230" s="79"/>
      <c r="CY230" s="79"/>
      <c r="CZ230" s="79"/>
      <c r="DA230" s="79"/>
      <c r="DB230" s="79"/>
      <c r="DC230" s="79"/>
      <c r="DD230" s="79"/>
      <c r="DE230" s="79"/>
      <c r="DF230" s="79"/>
    </row>
    <row r="231" spans="2:110" s="74" customFormat="1">
      <c r="B231" s="432"/>
      <c r="C231" s="489"/>
      <c r="D231" s="492"/>
      <c r="E231" s="493"/>
      <c r="F231" s="494"/>
      <c r="G231" s="490">
        <f t="shared" si="8"/>
        <v>0</v>
      </c>
      <c r="H231" s="434">
        <f>SUM(G224:G230)</f>
        <v>0</v>
      </c>
      <c r="I231" s="78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79"/>
      <c r="AL231" s="79"/>
      <c r="AM231" s="79"/>
      <c r="AN231" s="79"/>
      <c r="AO231" s="79"/>
      <c r="AP231" s="79"/>
      <c r="AQ231" s="79"/>
      <c r="AR231" s="79"/>
      <c r="AS231" s="79"/>
      <c r="AT231" s="79"/>
      <c r="AU231" s="79"/>
      <c r="AV231" s="79"/>
      <c r="AW231" s="79"/>
      <c r="AX231" s="79"/>
      <c r="AY231" s="79"/>
      <c r="AZ231" s="79"/>
      <c r="BA231" s="79"/>
      <c r="BB231" s="79"/>
      <c r="BC231" s="79"/>
      <c r="BD231" s="79"/>
      <c r="BE231" s="79"/>
      <c r="BF231" s="79"/>
      <c r="BG231" s="79"/>
      <c r="BH231" s="79"/>
      <c r="BI231" s="79"/>
      <c r="BJ231" s="79"/>
      <c r="BK231" s="79"/>
      <c r="BL231" s="79"/>
      <c r="BM231" s="79"/>
      <c r="BN231" s="79"/>
      <c r="BO231" s="79"/>
      <c r="BP231" s="79"/>
      <c r="BQ231" s="79"/>
      <c r="BR231" s="79"/>
      <c r="BS231" s="79"/>
      <c r="BT231" s="79"/>
      <c r="BU231" s="79"/>
      <c r="BV231" s="79"/>
      <c r="BW231" s="79"/>
      <c r="BX231" s="79"/>
      <c r="BY231" s="79"/>
      <c r="BZ231" s="79"/>
      <c r="CA231" s="79"/>
      <c r="CB231" s="79"/>
      <c r="CC231" s="79"/>
      <c r="CD231" s="79"/>
      <c r="CE231" s="79"/>
      <c r="CF231" s="79"/>
      <c r="CG231" s="79"/>
      <c r="CH231" s="79"/>
      <c r="CI231" s="79"/>
      <c r="CJ231" s="79"/>
      <c r="CK231" s="79"/>
      <c r="CL231" s="79"/>
      <c r="CM231" s="79"/>
      <c r="CN231" s="79"/>
      <c r="CO231" s="79"/>
      <c r="CP231" s="79"/>
      <c r="CQ231" s="79"/>
      <c r="CR231" s="79"/>
      <c r="CS231" s="79"/>
      <c r="CT231" s="79"/>
      <c r="CU231" s="79"/>
      <c r="CV231" s="79"/>
      <c r="CW231" s="79"/>
      <c r="CX231" s="79"/>
      <c r="CY231" s="79"/>
      <c r="CZ231" s="79"/>
      <c r="DA231" s="79"/>
      <c r="DB231" s="79"/>
      <c r="DC231" s="79"/>
      <c r="DD231" s="79"/>
      <c r="DE231" s="79"/>
      <c r="DF231" s="79"/>
    </row>
    <row r="232" spans="2:110" s="74" customFormat="1">
      <c r="B232" s="432"/>
      <c r="C232" s="489"/>
      <c r="D232" s="492"/>
      <c r="E232" s="493"/>
      <c r="F232" s="494"/>
      <c r="G232" s="490">
        <f t="shared" si="8"/>
        <v>0</v>
      </c>
      <c r="H232" s="434"/>
      <c r="I232" s="78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  <c r="AU232" s="79"/>
      <c r="AV232" s="79"/>
      <c r="AW232" s="79"/>
      <c r="AX232" s="79"/>
      <c r="AY232" s="79"/>
      <c r="AZ232" s="79"/>
      <c r="BA232" s="79"/>
      <c r="BB232" s="79"/>
      <c r="BC232" s="79"/>
      <c r="BD232" s="79"/>
      <c r="BE232" s="79"/>
      <c r="BF232" s="79"/>
      <c r="BG232" s="79"/>
      <c r="BH232" s="79"/>
      <c r="BI232" s="79"/>
      <c r="BJ232" s="79"/>
      <c r="BK232" s="79"/>
      <c r="BL232" s="79"/>
      <c r="BM232" s="79"/>
      <c r="BN232" s="79"/>
      <c r="BO232" s="79"/>
      <c r="BP232" s="79"/>
      <c r="BQ232" s="79"/>
      <c r="BR232" s="79"/>
      <c r="BS232" s="79"/>
      <c r="BT232" s="79"/>
      <c r="BU232" s="79"/>
      <c r="BV232" s="79"/>
      <c r="BW232" s="79"/>
      <c r="BX232" s="79"/>
      <c r="BY232" s="79"/>
      <c r="BZ232" s="79"/>
      <c r="CA232" s="79"/>
      <c r="CB232" s="79"/>
      <c r="CC232" s="79"/>
      <c r="CD232" s="79"/>
      <c r="CE232" s="79"/>
      <c r="CF232" s="79"/>
      <c r="CG232" s="79"/>
      <c r="CH232" s="79"/>
      <c r="CI232" s="79"/>
      <c r="CJ232" s="79"/>
      <c r="CK232" s="79"/>
      <c r="CL232" s="79"/>
      <c r="CM232" s="79"/>
      <c r="CN232" s="79"/>
      <c r="CO232" s="79"/>
      <c r="CP232" s="79"/>
      <c r="CQ232" s="79"/>
      <c r="CR232" s="79"/>
      <c r="CS232" s="79"/>
      <c r="CT232" s="79"/>
      <c r="CU232" s="79"/>
      <c r="CV232" s="79"/>
      <c r="CW232" s="79"/>
      <c r="CX232" s="79"/>
      <c r="CY232" s="79"/>
      <c r="CZ232" s="79"/>
      <c r="DA232" s="79"/>
      <c r="DB232" s="79"/>
      <c r="DC232" s="79"/>
      <c r="DD232" s="79"/>
      <c r="DE232" s="79"/>
      <c r="DF232" s="79"/>
    </row>
    <row r="233" spans="2:110" s="74" customFormat="1" ht="37.5">
      <c r="B233" s="432"/>
      <c r="C233" s="488" t="s">
        <v>214</v>
      </c>
      <c r="D233" s="492"/>
      <c r="E233" s="493"/>
      <c r="F233" s="494"/>
      <c r="G233" s="490">
        <f t="shared" si="8"/>
        <v>0</v>
      </c>
      <c r="H233" s="434"/>
      <c r="I233" s="78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79"/>
      <c r="AC233" s="79"/>
      <c r="AD233" s="79"/>
      <c r="AE233" s="79"/>
      <c r="AF233" s="79"/>
      <c r="AG233" s="79"/>
      <c r="AH233" s="79"/>
      <c r="AI233" s="79"/>
      <c r="AJ233" s="79"/>
      <c r="AK233" s="79"/>
      <c r="AL233" s="79"/>
      <c r="AM233" s="79"/>
      <c r="AN233" s="79"/>
      <c r="AO233" s="79"/>
      <c r="AP233" s="79"/>
      <c r="AQ233" s="79"/>
      <c r="AR233" s="79"/>
      <c r="AS233" s="79"/>
      <c r="AT233" s="79"/>
      <c r="AU233" s="79"/>
      <c r="AV233" s="79"/>
      <c r="AW233" s="79"/>
      <c r="AX233" s="79"/>
      <c r="AY233" s="79"/>
      <c r="AZ233" s="79"/>
      <c r="BA233" s="79"/>
      <c r="BB233" s="79"/>
      <c r="BC233" s="79"/>
      <c r="BD233" s="79"/>
      <c r="BE233" s="79"/>
      <c r="BF233" s="79"/>
      <c r="BG233" s="79"/>
      <c r="BH233" s="79"/>
      <c r="BI233" s="79"/>
      <c r="BJ233" s="79"/>
      <c r="BK233" s="79"/>
      <c r="BL233" s="79"/>
      <c r="BM233" s="79"/>
      <c r="BN233" s="79"/>
      <c r="BO233" s="79"/>
      <c r="BP233" s="79"/>
      <c r="BQ233" s="79"/>
      <c r="BR233" s="79"/>
      <c r="BS233" s="79"/>
      <c r="BT233" s="79"/>
      <c r="BU233" s="79"/>
      <c r="BV233" s="79"/>
      <c r="BW233" s="79"/>
      <c r="BX233" s="79"/>
      <c r="BY233" s="79"/>
      <c r="BZ233" s="79"/>
      <c r="CA233" s="79"/>
      <c r="CB233" s="79"/>
      <c r="CC233" s="79"/>
      <c r="CD233" s="79"/>
      <c r="CE233" s="79"/>
      <c r="CF233" s="79"/>
      <c r="CG233" s="79"/>
      <c r="CH233" s="79"/>
      <c r="CI233" s="79"/>
      <c r="CJ233" s="79"/>
      <c r="CK233" s="79"/>
      <c r="CL233" s="79"/>
      <c r="CM233" s="79"/>
      <c r="CN233" s="79"/>
      <c r="CO233" s="79"/>
      <c r="CP233" s="79"/>
      <c r="CQ233" s="79"/>
      <c r="CR233" s="79"/>
      <c r="CS233" s="79"/>
      <c r="CT233" s="79"/>
      <c r="CU233" s="79"/>
      <c r="CV233" s="79"/>
      <c r="CW233" s="79"/>
      <c r="CX233" s="79"/>
      <c r="CY233" s="79"/>
      <c r="CZ233" s="79"/>
      <c r="DA233" s="79"/>
      <c r="DB233" s="79"/>
      <c r="DC233" s="79"/>
      <c r="DD233" s="79"/>
      <c r="DE233" s="79"/>
      <c r="DF233" s="79"/>
    </row>
    <row r="234" spans="2:110" s="74" customFormat="1">
      <c r="B234" s="435">
        <v>1</v>
      </c>
      <c r="C234" s="488" t="s">
        <v>520</v>
      </c>
      <c r="D234" s="492"/>
      <c r="E234" s="493"/>
      <c r="F234" s="494"/>
      <c r="G234" s="490">
        <f t="shared" si="8"/>
        <v>0</v>
      </c>
      <c r="H234" s="434"/>
      <c r="I234" s="78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U234" s="79"/>
      <c r="AV234" s="79"/>
      <c r="AW234" s="79"/>
      <c r="AX234" s="79"/>
      <c r="AY234" s="79"/>
      <c r="AZ234" s="79"/>
      <c r="BA234" s="79"/>
      <c r="BB234" s="79"/>
      <c r="BC234" s="79"/>
      <c r="BD234" s="79"/>
      <c r="BE234" s="79"/>
      <c r="BF234" s="79"/>
      <c r="BG234" s="79"/>
      <c r="BH234" s="79"/>
      <c r="BI234" s="79"/>
      <c r="BJ234" s="79"/>
      <c r="BK234" s="79"/>
      <c r="BL234" s="79"/>
      <c r="BM234" s="79"/>
      <c r="BN234" s="79"/>
      <c r="BO234" s="79"/>
      <c r="BP234" s="79"/>
      <c r="BQ234" s="79"/>
      <c r="BR234" s="79"/>
      <c r="BS234" s="79"/>
      <c r="BT234" s="79"/>
      <c r="BU234" s="79"/>
      <c r="BV234" s="79"/>
      <c r="BW234" s="79"/>
      <c r="BX234" s="79"/>
      <c r="BY234" s="79"/>
      <c r="BZ234" s="79"/>
      <c r="CA234" s="79"/>
      <c r="CB234" s="79"/>
      <c r="CC234" s="79"/>
      <c r="CD234" s="79"/>
      <c r="CE234" s="79"/>
      <c r="CF234" s="79"/>
      <c r="CG234" s="79"/>
      <c r="CH234" s="79"/>
      <c r="CI234" s="79"/>
      <c r="CJ234" s="79"/>
      <c r="CK234" s="79"/>
      <c r="CL234" s="79"/>
      <c r="CM234" s="79"/>
      <c r="CN234" s="79"/>
      <c r="CO234" s="79"/>
      <c r="CP234" s="79"/>
      <c r="CQ234" s="79"/>
      <c r="CR234" s="79"/>
      <c r="CS234" s="79"/>
      <c r="CT234" s="79"/>
      <c r="CU234" s="79"/>
      <c r="CV234" s="79"/>
      <c r="CW234" s="79"/>
      <c r="CX234" s="79"/>
      <c r="CY234" s="79"/>
      <c r="CZ234" s="79"/>
      <c r="DA234" s="79"/>
      <c r="DB234" s="79"/>
      <c r="DC234" s="79"/>
      <c r="DD234" s="79"/>
      <c r="DE234" s="79"/>
      <c r="DF234" s="79"/>
    </row>
    <row r="235" spans="2:110" s="74" customFormat="1" ht="75">
      <c r="B235" s="432">
        <f t="shared" si="9"/>
        <v>1.01</v>
      </c>
      <c r="C235" s="489" t="s">
        <v>521</v>
      </c>
      <c r="D235" s="492">
        <v>85</v>
      </c>
      <c r="E235" s="493" t="s">
        <v>275</v>
      </c>
      <c r="F235" s="494"/>
      <c r="G235" s="490">
        <f t="shared" si="8"/>
        <v>0</v>
      </c>
      <c r="H235" s="434"/>
      <c r="I235" s="78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79"/>
      <c r="AC235" s="79"/>
      <c r="AD235" s="79"/>
      <c r="AE235" s="79"/>
      <c r="AF235" s="79"/>
      <c r="AG235" s="79"/>
      <c r="AH235" s="79"/>
      <c r="AI235" s="79"/>
      <c r="AJ235" s="79"/>
      <c r="AK235" s="79"/>
      <c r="AL235" s="79"/>
      <c r="AM235" s="79"/>
      <c r="AN235" s="79"/>
      <c r="AO235" s="79"/>
      <c r="AP235" s="79"/>
      <c r="AQ235" s="79"/>
      <c r="AR235" s="79"/>
      <c r="AS235" s="79"/>
      <c r="AT235" s="79"/>
      <c r="AU235" s="79"/>
      <c r="AV235" s="79"/>
      <c r="AW235" s="79"/>
      <c r="AX235" s="79"/>
      <c r="AY235" s="79"/>
      <c r="AZ235" s="79"/>
      <c r="BA235" s="79"/>
      <c r="BB235" s="79"/>
      <c r="BC235" s="79"/>
      <c r="BD235" s="79"/>
      <c r="BE235" s="79"/>
      <c r="BF235" s="79"/>
      <c r="BG235" s="79"/>
      <c r="BH235" s="79"/>
      <c r="BI235" s="79"/>
      <c r="BJ235" s="79"/>
      <c r="BK235" s="79"/>
      <c r="BL235" s="79"/>
      <c r="BM235" s="79"/>
      <c r="BN235" s="79"/>
      <c r="BO235" s="79"/>
      <c r="BP235" s="79"/>
      <c r="BQ235" s="79"/>
      <c r="BR235" s="79"/>
      <c r="BS235" s="79"/>
      <c r="BT235" s="79"/>
      <c r="BU235" s="79"/>
      <c r="BV235" s="79"/>
      <c r="BW235" s="79"/>
      <c r="BX235" s="79"/>
      <c r="BY235" s="79"/>
      <c r="BZ235" s="79"/>
      <c r="CA235" s="79"/>
      <c r="CB235" s="79"/>
      <c r="CC235" s="79"/>
      <c r="CD235" s="79"/>
      <c r="CE235" s="79"/>
      <c r="CF235" s="79"/>
      <c r="CG235" s="79"/>
      <c r="CH235" s="79"/>
      <c r="CI235" s="79"/>
      <c r="CJ235" s="79"/>
      <c r="CK235" s="79"/>
      <c r="CL235" s="79"/>
      <c r="CM235" s="79"/>
      <c r="CN235" s="79"/>
      <c r="CO235" s="79"/>
      <c r="CP235" s="79"/>
      <c r="CQ235" s="79"/>
      <c r="CR235" s="79"/>
      <c r="CS235" s="79"/>
      <c r="CT235" s="79"/>
      <c r="CU235" s="79"/>
      <c r="CV235" s="79"/>
      <c r="CW235" s="79"/>
      <c r="CX235" s="79"/>
      <c r="CY235" s="79"/>
      <c r="CZ235" s="79"/>
      <c r="DA235" s="79"/>
      <c r="DB235" s="79"/>
      <c r="DC235" s="79"/>
      <c r="DD235" s="79"/>
      <c r="DE235" s="79"/>
      <c r="DF235" s="79"/>
    </row>
    <row r="236" spans="2:110" s="74" customFormat="1" ht="75">
      <c r="B236" s="432">
        <f t="shared" si="9"/>
        <v>1.02</v>
      </c>
      <c r="C236" s="489" t="s">
        <v>522</v>
      </c>
      <c r="D236" s="492">
        <v>55</v>
      </c>
      <c r="E236" s="493" t="s">
        <v>275</v>
      </c>
      <c r="F236" s="494"/>
      <c r="G236" s="490">
        <f t="shared" si="8"/>
        <v>0</v>
      </c>
      <c r="H236" s="434"/>
      <c r="I236" s="78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79"/>
      <c r="AC236" s="79"/>
      <c r="AD236" s="79"/>
      <c r="AE236" s="79"/>
      <c r="AF236" s="79"/>
      <c r="AG236" s="79"/>
      <c r="AH236" s="79"/>
      <c r="AI236" s="79"/>
      <c r="AJ236" s="79"/>
      <c r="AK236" s="79"/>
      <c r="AL236" s="79"/>
      <c r="AM236" s="79"/>
      <c r="AN236" s="79"/>
      <c r="AO236" s="79"/>
      <c r="AP236" s="79"/>
      <c r="AQ236" s="79"/>
      <c r="AR236" s="79"/>
      <c r="AS236" s="79"/>
      <c r="AT236" s="79"/>
      <c r="AU236" s="79"/>
      <c r="AV236" s="79"/>
      <c r="AW236" s="79"/>
      <c r="AX236" s="79"/>
      <c r="AY236" s="79"/>
      <c r="AZ236" s="79"/>
      <c r="BA236" s="79"/>
      <c r="BB236" s="79"/>
      <c r="BC236" s="79"/>
      <c r="BD236" s="79"/>
      <c r="BE236" s="79"/>
      <c r="BF236" s="79"/>
      <c r="BG236" s="79"/>
      <c r="BH236" s="79"/>
      <c r="BI236" s="79"/>
      <c r="BJ236" s="79"/>
      <c r="BK236" s="79"/>
      <c r="BL236" s="79"/>
      <c r="BM236" s="79"/>
      <c r="BN236" s="79"/>
      <c r="BO236" s="79"/>
      <c r="BP236" s="79"/>
      <c r="BQ236" s="79"/>
      <c r="BR236" s="79"/>
      <c r="BS236" s="79"/>
      <c r="BT236" s="79"/>
      <c r="BU236" s="79"/>
      <c r="BV236" s="79"/>
      <c r="BW236" s="79"/>
      <c r="BX236" s="79"/>
      <c r="BY236" s="79"/>
      <c r="BZ236" s="79"/>
      <c r="CA236" s="79"/>
      <c r="CB236" s="79"/>
      <c r="CC236" s="79"/>
      <c r="CD236" s="79"/>
      <c r="CE236" s="79"/>
      <c r="CF236" s="79"/>
      <c r="CG236" s="79"/>
      <c r="CH236" s="79"/>
      <c r="CI236" s="79"/>
      <c r="CJ236" s="79"/>
      <c r="CK236" s="79"/>
      <c r="CL236" s="79"/>
      <c r="CM236" s="79"/>
      <c r="CN236" s="79"/>
      <c r="CO236" s="79"/>
      <c r="CP236" s="79"/>
      <c r="CQ236" s="79"/>
      <c r="CR236" s="79"/>
      <c r="CS236" s="79"/>
      <c r="CT236" s="79"/>
      <c r="CU236" s="79"/>
      <c r="CV236" s="79"/>
      <c r="CW236" s="79"/>
      <c r="CX236" s="79"/>
      <c r="CY236" s="79"/>
      <c r="CZ236" s="79"/>
      <c r="DA236" s="79"/>
      <c r="DB236" s="79"/>
      <c r="DC236" s="79"/>
      <c r="DD236" s="79"/>
      <c r="DE236" s="79"/>
      <c r="DF236" s="79"/>
    </row>
    <row r="237" spans="2:110" s="74" customFormat="1" ht="75">
      <c r="B237" s="432">
        <f t="shared" si="9"/>
        <v>1.03</v>
      </c>
      <c r="C237" s="489" t="s">
        <v>522</v>
      </c>
      <c r="D237" s="492">
        <v>115</v>
      </c>
      <c r="E237" s="493" t="s">
        <v>275</v>
      </c>
      <c r="F237" s="494"/>
      <c r="G237" s="490">
        <f t="shared" si="8"/>
        <v>0</v>
      </c>
      <c r="H237" s="434"/>
      <c r="I237" s="78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79"/>
      <c r="AC237" s="79"/>
      <c r="AD237" s="79"/>
      <c r="AE237" s="79"/>
      <c r="AF237" s="79"/>
      <c r="AG237" s="79"/>
      <c r="AH237" s="79"/>
      <c r="AI237" s="79"/>
      <c r="AJ237" s="79"/>
      <c r="AK237" s="79"/>
      <c r="AL237" s="79"/>
      <c r="AM237" s="79"/>
      <c r="AN237" s="79"/>
      <c r="AO237" s="79"/>
      <c r="AP237" s="79"/>
      <c r="AQ237" s="79"/>
      <c r="AR237" s="79"/>
      <c r="AS237" s="79"/>
      <c r="AT237" s="79"/>
      <c r="AU237" s="79"/>
      <c r="AV237" s="79"/>
      <c r="AW237" s="79"/>
      <c r="AX237" s="79"/>
      <c r="AY237" s="79"/>
      <c r="AZ237" s="79"/>
      <c r="BA237" s="79"/>
      <c r="BB237" s="79"/>
      <c r="BC237" s="79"/>
      <c r="BD237" s="79"/>
      <c r="BE237" s="79"/>
      <c r="BF237" s="79"/>
      <c r="BG237" s="79"/>
      <c r="BH237" s="79"/>
      <c r="BI237" s="79"/>
      <c r="BJ237" s="79"/>
      <c r="BK237" s="79"/>
      <c r="BL237" s="79"/>
      <c r="BM237" s="79"/>
      <c r="BN237" s="79"/>
      <c r="BO237" s="79"/>
      <c r="BP237" s="79"/>
      <c r="BQ237" s="79"/>
      <c r="BR237" s="79"/>
      <c r="BS237" s="79"/>
      <c r="BT237" s="79"/>
      <c r="BU237" s="79"/>
      <c r="BV237" s="79"/>
      <c r="BW237" s="79"/>
      <c r="BX237" s="79"/>
      <c r="BY237" s="79"/>
      <c r="BZ237" s="79"/>
      <c r="CA237" s="79"/>
      <c r="CB237" s="79"/>
      <c r="CC237" s="79"/>
      <c r="CD237" s="79"/>
      <c r="CE237" s="79"/>
      <c r="CF237" s="79"/>
      <c r="CG237" s="79"/>
      <c r="CH237" s="79"/>
      <c r="CI237" s="79"/>
      <c r="CJ237" s="79"/>
      <c r="CK237" s="79"/>
      <c r="CL237" s="79"/>
      <c r="CM237" s="79"/>
      <c r="CN237" s="79"/>
      <c r="CO237" s="79"/>
      <c r="CP237" s="79"/>
      <c r="CQ237" s="79"/>
      <c r="CR237" s="79"/>
      <c r="CS237" s="79"/>
      <c r="CT237" s="79"/>
      <c r="CU237" s="79"/>
      <c r="CV237" s="79"/>
      <c r="CW237" s="79"/>
      <c r="CX237" s="79"/>
      <c r="CY237" s="79"/>
      <c r="CZ237" s="79"/>
      <c r="DA237" s="79"/>
      <c r="DB237" s="79"/>
      <c r="DC237" s="79"/>
      <c r="DD237" s="79"/>
      <c r="DE237" s="79"/>
      <c r="DF237" s="79"/>
    </row>
    <row r="238" spans="2:110" s="74" customFormat="1" ht="75">
      <c r="B238" s="432">
        <f t="shared" si="9"/>
        <v>1.04</v>
      </c>
      <c r="C238" s="489" t="s">
        <v>523</v>
      </c>
      <c r="D238" s="492">
        <v>115</v>
      </c>
      <c r="E238" s="493" t="s">
        <v>275</v>
      </c>
      <c r="F238" s="494"/>
      <c r="G238" s="490">
        <f t="shared" si="8"/>
        <v>0</v>
      </c>
      <c r="H238" s="434"/>
      <c r="I238" s="78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79"/>
      <c r="AC238" s="79"/>
      <c r="AD238" s="79"/>
      <c r="AE238" s="79"/>
      <c r="AF238" s="79"/>
      <c r="AG238" s="79"/>
      <c r="AH238" s="79"/>
      <c r="AI238" s="79"/>
      <c r="AJ238" s="79"/>
      <c r="AK238" s="79"/>
      <c r="AL238" s="79"/>
      <c r="AM238" s="79"/>
      <c r="AN238" s="79"/>
      <c r="AO238" s="79"/>
      <c r="AP238" s="79"/>
      <c r="AQ238" s="79"/>
      <c r="AR238" s="79"/>
      <c r="AS238" s="79"/>
      <c r="AT238" s="79"/>
      <c r="AU238" s="79"/>
      <c r="AV238" s="79"/>
      <c r="AW238" s="79"/>
      <c r="AX238" s="79"/>
      <c r="AY238" s="79"/>
      <c r="AZ238" s="79"/>
      <c r="BA238" s="79"/>
      <c r="BB238" s="79"/>
      <c r="BC238" s="79"/>
      <c r="BD238" s="79"/>
      <c r="BE238" s="79"/>
      <c r="BF238" s="79"/>
      <c r="BG238" s="79"/>
      <c r="BH238" s="79"/>
      <c r="BI238" s="79"/>
      <c r="BJ238" s="79"/>
      <c r="BK238" s="79"/>
      <c r="BL238" s="79"/>
      <c r="BM238" s="79"/>
      <c r="BN238" s="79"/>
      <c r="BO238" s="79"/>
      <c r="BP238" s="79"/>
      <c r="BQ238" s="79"/>
      <c r="BR238" s="79"/>
      <c r="BS238" s="79"/>
      <c r="BT238" s="79"/>
      <c r="BU238" s="79"/>
      <c r="BV238" s="79"/>
      <c r="BW238" s="79"/>
      <c r="BX238" s="79"/>
      <c r="BY238" s="79"/>
      <c r="BZ238" s="79"/>
      <c r="CA238" s="79"/>
      <c r="CB238" s="79"/>
      <c r="CC238" s="79"/>
      <c r="CD238" s="79"/>
      <c r="CE238" s="79"/>
      <c r="CF238" s="79"/>
      <c r="CG238" s="79"/>
      <c r="CH238" s="79"/>
      <c r="CI238" s="79"/>
      <c r="CJ238" s="79"/>
      <c r="CK238" s="79"/>
      <c r="CL238" s="79"/>
      <c r="CM238" s="79"/>
      <c r="CN238" s="79"/>
      <c r="CO238" s="79"/>
      <c r="CP238" s="79"/>
      <c r="CQ238" s="79"/>
      <c r="CR238" s="79"/>
      <c r="CS238" s="79"/>
      <c r="CT238" s="79"/>
      <c r="CU238" s="79"/>
      <c r="CV238" s="79"/>
      <c r="CW238" s="79"/>
      <c r="CX238" s="79"/>
      <c r="CY238" s="79"/>
      <c r="CZ238" s="79"/>
      <c r="DA238" s="79"/>
      <c r="DB238" s="79"/>
      <c r="DC238" s="79"/>
      <c r="DD238" s="79"/>
      <c r="DE238" s="79"/>
      <c r="DF238" s="79"/>
    </row>
    <row r="239" spans="2:110" s="74" customFormat="1" ht="75">
      <c r="B239" s="432">
        <f t="shared" si="9"/>
        <v>1.05</v>
      </c>
      <c r="C239" s="489" t="s">
        <v>524</v>
      </c>
      <c r="D239" s="492">
        <v>95</v>
      </c>
      <c r="E239" s="493" t="s">
        <v>275</v>
      </c>
      <c r="F239" s="494"/>
      <c r="G239" s="490">
        <f t="shared" si="8"/>
        <v>0</v>
      </c>
      <c r="H239" s="434"/>
      <c r="I239" s="78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79"/>
      <c r="AC239" s="79"/>
      <c r="AD239" s="79"/>
      <c r="AE239" s="79"/>
      <c r="AF239" s="79"/>
      <c r="AG239" s="79"/>
      <c r="AH239" s="79"/>
      <c r="AI239" s="79"/>
      <c r="AJ239" s="79"/>
      <c r="AK239" s="79"/>
      <c r="AL239" s="79"/>
      <c r="AM239" s="79"/>
      <c r="AN239" s="79"/>
      <c r="AO239" s="79"/>
      <c r="AP239" s="79"/>
      <c r="AQ239" s="79"/>
      <c r="AR239" s="79"/>
      <c r="AS239" s="79"/>
      <c r="AT239" s="79"/>
      <c r="AU239" s="79"/>
      <c r="AV239" s="79"/>
      <c r="AW239" s="79"/>
      <c r="AX239" s="79"/>
      <c r="AY239" s="79"/>
      <c r="AZ239" s="79"/>
      <c r="BA239" s="79"/>
      <c r="BB239" s="79"/>
      <c r="BC239" s="79"/>
      <c r="BD239" s="79"/>
      <c r="BE239" s="79"/>
      <c r="BF239" s="79"/>
      <c r="BG239" s="79"/>
      <c r="BH239" s="79"/>
      <c r="BI239" s="79"/>
      <c r="BJ239" s="79"/>
      <c r="BK239" s="79"/>
      <c r="BL239" s="79"/>
      <c r="BM239" s="79"/>
      <c r="BN239" s="79"/>
      <c r="BO239" s="79"/>
      <c r="BP239" s="79"/>
      <c r="BQ239" s="79"/>
      <c r="BR239" s="79"/>
      <c r="BS239" s="79"/>
      <c r="BT239" s="79"/>
      <c r="BU239" s="79"/>
      <c r="BV239" s="79"/>
      <c r="BW239" s="79"/>
      <c r="BX239" s="79"/>
      <c r="BY239" s="79"/>
      <c r="BZ239" s="79"/>
      <c r="CA239" s="79"/>
      <c r="CB239" s="79"/>
      <c r="CC239" s="79"/>
      <c r="CD239" s="79"/>
      <c r="CE239" s="79"/>
      <c r="CF239" s="79"/>
      <c r="CG239" s="79"/>
      <c r="CH239" s="79"/>
      <c r="CI239" s="79"/>
      <c r="CJ239" s="79"/>
      <c r="CK239" s="79"/>
      <c r="CL239" s="79"/>
      <c r="CM239" s="79"/>
      <c r="CN239" s="79"/>
      <c r="CO239" s="79"/>
      <c r="CP239" s="79"/>
      <c r="CQ239" s="79"/>
      <c r="CR239" s="79"/>
      <c r="CS239" s="79"/>
      <c r="CT239" s="79"/>
      <c r="CU239" s="79"/>
      <c r="CV239" s="79"/>
      <c r="CW239" s="79"/>
      <c r="CX239" s="79"/>
      <c r="CY239" s="79"/>
      <c r="CZ239" s="79"/>
      <c r="DA239" s="79"/>
      <c r="DB239" s="79"/>
      <c r="DC239" s="79"/>
      <c r="DD239" s="79"/>
      <c r="DE239" s="79"/>
      <c r="DF239" s="79"/>
    </row>
    <row r="240" spans="2:110" s="74" customFormat="1" ht="75">
      <c r="B240" s="432">
        <f t="shared" si="9"/>
        <v>1.06</v>
      </c>
      <c r="C240" s="489" t="s">
        <v>525</v>
      </c>
      <c r="D240" s="492">
        <v>65</v>
      </c>
      <c r="E240" s="493" t="s">
        <v>275</v>
      </c>
      <c r="F240" s="494"/>
      <c r="G240" s="490">
        <f t="shared" si="8"/>
        <v>0</v>
      </c>
      <c r="H240" s="434"/>
      <c r="I240" s="78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79"/>
      <c r="AC240" s="79"/>
      <c r="AD240" s="79"/>
      <c r="AE240" s="79"/>
      <c r="AF240" s="79"/>
      <c r="AG240" s="79"/>
      <c r="AH240" s="79"/>
      <c r="AI240" s="79"/>
      <c r="AJ240" s="79"/>
      <c r="AK240" s="79"/>
      <c r="AL240" s="79"/>
      <c r="AM240" s="79"/>
      <c r="AN240" s="79"/>
      <c r="AO240" s="79"/>
      <c r="AP240" s="79"/>
      <c r="AQ240" s="79"/>
      <c r="AR240" s="79"/>
      <c r="AS240" s="79"/>
      <c r="AT240" s="79"/>
      <c r="AU240" s="79"/>
      <c r="AV240" s="79"/>
      <c r="AW240" s="79"/>
      <c r="AX240" s="79"/>
      <c r="AY240" s="79"/>
      <c r="AZ240" s="79"/>
      <c r="BA240" s="79"/>
      <c r="BB240" s="79"/>
      <c r="BC240" s="79"/>
      <c r="BD240" s="79"/>
      <c r="BE240" s="79"/>
      <c r="BF240" s="79"/>
      <c r="BG240" s="79"/>
      <c r="BH240" s="79"/>
      <c r="BI240" s="79"/>
      <c r="BJ240" s="79"/>
      <c r="BK240" s="79"/>
      <c r="BL240" s="79"/>
      <c r="BM240" s="79"/>
      <c r="BN240" s="79"/>
      <c r="BO240" s="79"/>
      <c r="BP240" s="79"/>
      <c r="BQ240" s="79"/>
      <c r="BR240" s="79"/>
      <c r="BS240" s="79"/>
      <c r="BT240" s="79"/>
      <c r="BU240" s="79"/>
      <c r="BV240" s="79"/>
      <c r="BW240" s="79"/>
      <c r="BX240" s="79"/>
      <c r="BY240" s="79"/>
      <c r="BZ240" s="79"/>
      <c r="CA240" s="79"/>
      <c r="CB240" s="79"/>
      <c r="CC240" s="79"/>
      <c r="CD240" s="79"/>
      <c r="CE240" s="79"/>
      <c r="CF240" s="79"/>
      <c r="CG240" s="79"/>
      <c r="CH240" s="79"/>
      <c r="CI240" s="79"/>
      <c r="CJ240" s="79"/>
      <c r="CK240" s="79"/>
      <c r="CL240" s="79"/>
      <c r="CM240" s="79"/>
      <c r="CN240" s="79"/>
      <c r="CO240" s="79"/>
      <c r="CP240" s="79"/>
      <c r="CQ240" s="79"/>
      <c r="CR240" s="79"/>
      <c r="CS240" s="79"/>
      <c r="CT240" s="79"/>
      <c r="CU240" s="79"/>
      <c r="CV240" s="79"/>
      <c r="CW240" s="79"/>
      <c r="CX240" s="79"/>
      <c r="CY240" s="79"/>
      <c r="CZ240" s="79"/>
      <c r="DA240" s="79"/>
      <c r="DB240" s="79"/>
      <c r="DC240" s="79"/>
      <c r="DD240" s="79"/>
      <c r="DE240" s="79"/>
      <c r="DF240" s="79"/>
    </row>
    <row r="241" spans="2:110" s="74" customFormat="1" ht="75">
      <c r="B241" s="432">
        <f t="shared" si="9"/>
        <v>1.07</v>
      </c>
      <c r="C241" s="489" t="s">
        <v>526</v>
      </c>
      <c r="D241" s="492">
        <v>150</v>
      </c>
      <c r="E241" s="493" t="s">
        <v>275</v>
      </c>
      <c r="F241" s="494"/>
      <c r="G241" s="490">
        <f t="shared" si="8"/>
        <v>0</v>
      </c>
      <c r="H241" s="434"/>
      <c r="I241" s="78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79"/>
      <c r="AC241" s="79"/>
      <c r="AD241" s="79"/>
      <c r="AE241" s="79"/>
      <c r="AF241" s="79"/>
      <c r="AG241" s="79"/>
      <c r="AH241" s="79"/>
      <c r="AI241" s="79"/>
      <c r="AJ241" s="79"/>
      <c r="AK241" s="79"/>
      <c r="AL241" s="79"/>
      <c r="AM241" s="79"/>
      <c r="AN241" s="79"/>
      <c r="AO241" s="79"/>
      <c r="AP241" s="79"/>
      <c r="AQ241" s="79"/>
      <c r="AR241" s="79"/>
      <c r="AS241" s="79"/>
      <c r="AT241" s="79"/>
      <c r="AU241" s="79"/>
      <c r="AV241" s="79"/>
      <c r="AW241" s="79"/>
      <c r="AX241" s="79"/>
      <c r="AY241" s="79"/>
      <c r="AZ241" s="79"/>
      <c r="BA241" s="79"/>
      <c r="BB241" s="79"/>
      <c r="BC241" s="79"/>
      <c r="BD241" s="79"/>
      <c r="BE241" s="79"/>
      <c r="BF241" s="79"/>
      <c r="BG241" s="79"/>
      <c r="BH241" s="79"/>
      <c r="BI241" s="79"/>
      <c r="BJ241" s="79"/>
      <c r="BK241" s="79"/>
      <c r="BL241" s="79"/>
      <c r="BM241" s="79"/>
      <c r="BN241" s="79"/>
      <c r="BO241" s="79"/>
      <c r="BP241" s="79"/>
      <c r="BQ241" s="79"/>
      <c r="BR241" s="79"/>
      <c r="BS241" s="79"/>
      <c r="BT241" s="79"/>
      <c r="BU241" s="79"/>
      <c r="BV241" s="79"/>
      <c r="BW241" s="79"/>
      <c r="BX241" s="79"/>
      <c r="BY241" s="79"/>
      <c r="BZ241" s="79"/>
      <c r="CA241" s="79"/>
      <c r="CB241" s="79"/>
      <c r="CC241" s="79"/>
      <c r="CD241" s="79"/>
      <c r="CE241" s="79"/>
      <c r="CF241" s="79"/>
      <c r="CG241" s="79"/>
      <c r="CH241" s="79"/>
      <c r="CI241" s="79"/>
      <c r="CJ241" s="79"/>
      <c r="CK241" s="79"/>
      <c r="CL241" s="79"/>
      <c r="CM241" s="79"/>
      <c r="CN241" s="79"/>
      <c r="CO241" s="79"/>
      <c r="CP241" s="79"/>
      <c r="CQ241" s="79"/>
      <c r="CR241" s="79"/>
      <c r="CS241" s="79"/>
      <c r="CT241" s="79"/>
      <c r="CU241" s="79"/>
      <c r="CV241" s="79"/>
      <c r="CW241" s="79"/>
      <c r="CX241" s="79"/>
      <c r="CY241" s="79"/>
      <c r="CZ241" s="79"/>
      <c r="DA241" s="79"/>
      <c r="DB241" s="79"/>
      <c r="DC241" s="79"/>
      <c r="DD241" s="79"/>
      <c r="DE241" s="79"/>
      <c r="DF241" s="79"/>
    </row>
    <row r="242" spans="2:110" s="74" customFormat="1" ht="75">
      <c r="B242" s="432">
        <f t="shared" si="9"/>
        <v>1.08</v>
      </c>
      <c r="C242" s="489" t="s">
        <v>523</v>
      </c>
      <c r="D242" s="492">
        <v>120</v>
      </c>
      <c r="E242" s="493" t="s">
        <v>275</v>
      </c>
      <c r="F242" s="494"/>
      <c r="G242" s="490">
        <f t="shared" si="8"/>
        <v>0</v>
      </c>
      <c r="H242" s="434"/>
      <c r="I242" s="78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79"/>
      <c r="AC242" s="79"/>
      <c r="AD242" s="79"/>
      <c r="AE242" s="79"/>
      <c r="AF242" s="79"/>
      <c r="AG242" s="79"/>
      <c r="AH242" s="79"/>
      <c r="AI242" s="79"/>
      <c r="AJ242" s="79"/>
      <c r="AK242" s="79"/>
      <c r="AL242" s="79"/>
      <c r="AM242" s="79"/>
      <c r="AN242" s="79"/>
      <c r="AO242" s="79"/>
      <c r="AP242" s="79"/>
      <c r="AQ242" s="79"/>
      <c r="AR242" s="79"/>
      <c r="AS242" s="79"/>
      <c r="AT242" s="79"/>
      <c r="AU242" s="79"/>
      <c r="AV242" s="79"/>
      <c r="AW242" s="79"/>
      <c r="AX242" s="79"/>
      <c r="AY242" s="79"/>
      <c r="AZ242" s="79"/>
      <c r="BA242" s="79"/>
      <c r="BB242" s="79"/>
      <c r="BC242" s="79"/>
      <c r="BD242" s="79"/>
      <c r="BE242" s="79"/>
      <c r="BF242" s="79"/>
      <c r="BG242" s="79"/>
      <c r="BH242" s="79"/>
      <c r="BI242" s="79"/>
      <c r="BJ242" s="79"/>
      <c r="BK242" s="79"/>
      <c r="BL242" s="79"/>
      <c r="BM242" s="79"/>
      <c r="BN242" s="79"/>
      <c r="BO242" s="79"/>
      <c r="BP242" s="79"/>
      <c r="BQ242" s="79"/>
      <c r="BR242" s="79"/>
      <c r="BS242" s="79"/>
      <c r="BT242" s="79"/>
      <c r="BU242" s="79"/>
      <c r="BV242" s="79"/>
      <c r="BW242" s="79"/>
      <c r="BX242" s="79"/>
      <c r="BY242" s="79"/>
      <c r="BZ242" s="79"/>
      <c r="CA242" s="79"/>
      <c r="CB242" s="79"/>
      <c r="CC242" s="79"/>
      <c r="CD242" s="79"/>
      <c r="CE242" s="79"/>
      <c r="CF242" s="79"/>
      <c r="CG242" s="79"/>
      <c r="CH242" s="79"/>
      <c r="CI242" s="79"/>
      <c r="CJ242" s="79"/>
      <c r="CK242" s="79"/>
      <c r="CL242" s="79"/>
      <c r="CM242" s="79"/>
      <c r="CN242" s="79"/>
      <c r="CO242" s="79"/>
      <c r="CP242" s="79"/>
      <c r="CQ242" s="79"/>
      <c r="CR242" s="79"/>
      <c r="CS242" s="79"/>
      <c r="CT242" s="79"/>
      <c r="CU242" s="79"/>
      <c r="CV242" s="79"/>
      <c r="CW242" s="79"/>
      <c r="CX242" s="79"/>
      <c r="CY242" s="79"/>
      <c r="CZ242" s="79"/>
      <c r="DA242" s="79"/>
      <c r="DB242" s="79"/>
      <c r="DC242" s="79"/>
      <c r="DD242" s="79"/>
      <c r="DE242" s="79"/>
      <c r="DF242" s="79"/>
    </row>
    <row r="243" spans="2:110" s="74" customFormat="1" ht="56.25">
      <c r="B243" s="432">
        <f t="shared" si="9"/>
        <v>1.0900000000000001</v>
      </c>
      <c r="C243" s="489" t="s">
        <v>527</v>
      </c>
      <c r="D243" s="492">
        <v>170</v>
      </c>
      <c r="E243" s="493" t="s">
        <v>275</v>
      </c>
      <c r="F243" s="494"/>
      <c r="G243" s="490">
        <f t="shared" si="8"/>
        <v>0</v>
      </c>
      <c r="H243" s="434"/>
      <c r="I243" s="78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79"/>
      <c r="AC243" s="79"/>
      <c r="AD243" s="79"/>
      <c r="AE243" s="79"/>
      <c r="AF243" s="79"/>
      <c r="AG243" s="79"/>
      <c r="AH243" s="79"/>
      <c r="AI243" s="79"/>
      <c r="AJ243" s="79"/>
      <c r="AK243" s="79"/>
      <c r="AL243" s="79"/>
      <c r="AM243" s="79"/>
      <c r="AN243" s="79"/>
      <c r="AO243" s="79"/>
      <c r="AP243" s="79"/>
      <c r="AQ243" s="79"/>
      <c r="AR243" s="79"/>
      <c r="AS243" s="79"/>
      <c r="AT243" s="79"/>
      <c r="AU243" s="79"/>
      <c r="AV243" s="79"/>
      <c r="AW243" s="79"/>
      <c r="AX243" s="79"/>
      <c r="AY243" s="79"/>
      <c r="AZ243" s="79"/>
      <c r="BA243" s="79"/>
      <c r="BB243" s="79"/>
      <c r="BC243" s="79"/>
      <c r="BD243" s="79"/>
      <c r="BE243" s="79"/>
      <c r="BF243" s="79"/>
      <c r="BG243" s="79"/>
      <c r="BH243" s="79"/>
      <c r="BI243" s="79"/>
      <c r="BJ243" s="79"/>
      <c r="BK243" s="79"/>
      <c r="BL243" s="79"/>
      <c r="BM243" s="79"/>
      <c r="BN243" s="79"/>
      <c r="BO243" s="79"/>
      <c r="BP243" s="79"/>
      <c r="BQ243" s="79"/>
      <c r="BR243" s="79"/>
      <c r="BS243" s="79"/>
      <c r="BT243" s="79"/>
      <c r="BU243" s="79"/>
      <c r="BV243" s="79"/>
      <c r="BW243" s="79"/>
      <c r="BX243" s="79"/>
      <c r="BY243" s="79"/>
      <c r="BZ243" s="79"/>
      <c r="CA243" s="79"/>
      <c r="CB243" s="79"/>
      <c r="CC243" s="79"/>
      <c r="CD243" s="79"/>
      <c r="CE243" s="79"/>
      <c r="CF243" s="79"/>
      <c r="CG243" s="79"/>
      <c r="CH243" s="79"/>
      <c r="CI243" s="79"/>
      <c r="CJ243" s="79"/>
      <c r="CK243" s="79"/>
      <c r="CL243" s="79"/>
      <c r="CM243" s="79"/>
      <c r="CN243" s="79"/>
      <c r="CO243" s="79"/>
      <c r="CP243" s="79"/>
      <c r="CQ243" s="79"/>
      <c r="CR243" s="79"/>
      <c r="CS243" s="79"/>
      <c r="CT243" s="79"/>
      <c r="CU243" s="79"/>
      <c r="CV243" s="79"/>
      <c r="CW243" s="79"/>
      <c r="CX243" s="79"/>
      <c r="CY243" s="79"/>
      <c r="CZ243" s="79"/>
      <c r="DA243" s="79"/>
      <c r="DB243" s="79"/>
      <c r="DC243" s="79"/>
      <c r="DD243" s="79"/>
      <c r="DE243" s="79"/>
      <c r="DF243" s="79"/>
    </row>
    <row r="244" spans="2:110" s="74" customFormat="1" ht="75">
      <c r="B244" s="432">
        <f t="shared" si="9"/>
        <v>1.1000000000000001</v>
      </c>
      <c r="C244" s="489" t="s">
        <v>528</v>
      </c>
      <c r="D244" s="492">
        <v>75</v>
      </c>
      <c r="E244" s="493" t="s">
        <v>275</v>
      </c>
      <c r="F244" s="494"/>
      <c r="G244" s="490">
        <f t="shared" si="8"/>
        <v>0</v>
      </c>
      <c r="H244" s="434"/>
      <c r="I244" s="78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79"/>
      <c r="AC244" s="79"/>
      <c r="AD244" s="79"/>
      <c r="AE244" s="79"/>
      <c r="AF244" s="79"/>
      <c r="AG244" s="79"/>
      <c r="AH244" s="79"/>
      <c r="AI244" s="79"/>
      <c r="AJ244" s="79"/>
      <c r="AK244" s="79"/>
      <c r="AL244" s="79"/>
      <c r="AM244" s="79"/>
      <c r="AN244" s="79"/>
      <c r="AO244" s="79"/>
      <c r="AP244" s="79"/>
      <c r="AQ244" s="79"/>
      <c r="AR244" s="79"/>
      <c r="AS244" s="79"/>
      <c r="AT244" s="79"/>
      <c r="AU244" s="79"/>
      <c r="AV244" s="79"/>
      <c r="AW244" s="79"/>
      <c r="AX244" s="79"/>
      <c r="AY244" s="79"/>
      <c r="AZ244" s="79"/>
      <c r="BA244" s="79"/>
      <c r="BB244" s="79"/>
      <c r="BC244" s="79"/>
      <c r="BD244" s="79"/>
      <c r="BE244" s="79"/>
      <c r="BF244" s="79"/>
      <c r="BG244" s="79"/>
      <c r="BH244" s="79"/>
      <c r="BI244" s="79"/>
      <c r="BJ244" s="79"/>
      <c r="BK244" s="79"/>
      <c r="BL244" s="79"/>
      <c r="BM244" s="79"/>
      <c r="BN244" s="79"/>
      <c r="BO244" s="79"/>
      <c r="BP244" s="79"/>
      <c r="BQ244" s="79"/>
      <c r="BR244" s="79"/>
      <c r="BS244" s="79"/>
      <c r="BT244" s="79"/>
      <c r="BU244" s="79"/>
      <c r="BV244" s="79"/>
      <c r="BW244" s="79"/>
      <c r="BX244" s="79"/>
      <c r="BY244" s="79"/>
      <c r="BZ244" s="79"/>
      <c r="CA244" s="79"/>
      <c r="CB244" s="79"/>
      <c r="CC244" s="79"/>
      <c r="CD244" s="79"/>
      <c r="CE244" s="79"/>
      <c r="CF244" s="79"/>
      <c r="CG244" s="79"/>
      <c r="CH244" s="79"/>
      <c r="CI244" s="79"/>
      <c r="CJ244" s="79"/>
      <c r="CK244" s="79"/>
      <c r="CL244" s="79"/>
      <c r="CM244" s="79"/>
      <c r="CN244" s="79"/>
      <c r="CO244" s="79"/>
      <c r="CP244" s="79"/>
      <c r="CQ244" s="79"/>
      <c r="CR244" s="79"/>
      <c r="CS244" s="79"/>
      <c r="CT244" s="79"/>
      <c r="CU244" s="79"/>
      <c r="CV244" s="79"/>
      <c r="CW244" s="79"/>
      <c r="CX244" s="79"/>
      <c r="CY244" s="79"/>
      <c r="CZ244" s="79"/>
      <c r="DA244" s="79"/>
      <c r="DB244" s="79"/>
      <c r="DC244" s="79"/>
      <c r="DD244" s="79"/>
      <c r="DE244" s="79"/>
      <c r="DF244" s="79"/>
    </row>
    <row r="245" spans="2:110" s="74" customFormat="1" ht="75">
      <c r="B245" s="432">
        <f t="shared" si="9"/>
        <v>1.1100000000000001</v>
      </c>
      <c r="C245" s="489" t="s">
        <v>529</v>
      </c>
      <c r="D245" s="492">
        <v>115</v>
      </c>
      <c r="E245" s="493" t="s">
        <v>275</v>
      </c>
      <c r="F245" s="494"/>
      <c r="G245" s="490">
        <f t="shared" si="8"/>
        <v>0</v>
      </c>
      <c r="H245" s="434"/>
      <c r="I245" s="78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79"/>
      <c r="AC245" s="79"/>
      <c r="AD245" s="79"/>
      <c r="AE245" s="79"/>
      <c r="AF245" s="79"/>
      <c r="AG245" s="79"/>
      <c r="AH245" s="79"/>
      <c r="AI245" s="79"/>
      <c r="AJ245" s="79"/>
      <c r="AK245" s="79"/>
      <c r="AL245" s="79"/>
      <c r="AM245" s="79"/>
      <c r="AN245" s="79"/>
      <c r="AO245" s="79"/>
      <c r="AP245" s="79"/>
      <c r="AQ245" s="79"/>
      <c r="AR245" s="79"/>
      <c r="AS245" s="79"/>
      <c r="AT245" s="79"/>
      <c r="AU245" s="79"/>
      <c r="AV245" s="79"/>
      <c r="AW245" s="79"/>
      <c r="AX245" s="79"/>
      <c r="AY245" s="79"/>
      <c r="AZ245" s="79"/>
      <c r="BA245" s="79"/>
      <c r="BB245" s="79"/>
      <c r="BC245" s="79"/>
      <c r="BD245" s="79"/>
      <c r="BE245" s="79"/>
      <c r="BF245" s="79"/>
      <c r="BG245" s="79"/>
      <c r="BH245" s="79"/>
      <c r="BI245" s="79"/>
      <c r="BJ245" s="79"/>
      <c r="BK245" s="79"/>
      <c r="BL245" s="79"/>
      <c r="BM245" s="79"/>
      <c r="BN245" s="79"/>
      <c r="BO245" s="79"/>
      <c r="BP245" s="79"/>
      <c r="BQ245" s="79"/>
      <c r="BR245" s="79"/>
      <c r="BS245" s="79"/>
      <c r="BT245" s="79"/>
      <c r="BU245" s="79"/>
      <c r="BV245" s="79"/>
      <c r="BW245" s="79"/>
      <c r="BX245" s="79"/>
      <c r="BY245" s="79"/>
      <c r="BZ245" s="79"/>
      <c r="CA245" s="79"/>
      <c r="CB245" s="79"/>
      <c r="CC245" s="79"/>
      <c r="CD245" s="79"/>
      <c r="CE245" s="79"/>
      <c r="CF245" s="79"/>
      <c r="CG245" s="79"/>
      <c r="CH245" s="79"/>
      <c r="CI245" s="79"/>
      <c r="CJ245" s="79"/>
      <c r="CK245" s="79"/>
      <c r="CL245" s="79"/>
      <c r="CM245" s="79"/>
      <c r="CN245" s="79"/>
      <c r="CO245" s="79"/>
      <c r="CP245" s="79"/>
      <c r="CQ245" s="79"/>
      <c r="CR245" s="79"/>
      <c r="CS245" s="79"/>
      <c r="CT245" s="79"/>
      <c r="CU245" s="79"/>
      <c r="CV245" s="79"/>
      <c r="CW245" s="79"/>
      <c r="CX245" s="79"/>
      <c r="CY245" s="79"/>
      <c r="CZ245" s="79"/>
      <c r="DA245" s="79"/>
      <c r="DB245" s="79"/>
      <c r="DC245" s="79"/>
      <c r="DD245" s="79"/>
      <c r="DE245" s="79"/>
      <c r="DF245" s="79"/>
    </row>
    <row r="246" spans="2:110" s="74" customFormat="1" ht="75">
      <c r="B246" s="432">
        <f t="shared" si="9"/>
        <v>1.1200000000000001</v>
      </c>
      <c r="C246" s="489" t="s">
        <v>530</v>
      </c>
      <c r="D246" s="492">
        <v>65</v>
      </c>
      <c r="E246" s="493" t="s">
        <v>275</v>
      </c>
      <c r="F246" s="494"/>
      <c r="G246" s="490">
        <f t="shared" si="8"/>
        <v>0</v>
      </c>
      <c r="H246" s="434"/>
      <c r="I246" s="78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79"/>
      <c r="AL246" s="79"/>
      <c r="AM246" s="79"/>
      <c r="AN246" s="79"/>
      <c r="AO246" s="79"/>
      <c r="AP246" s="79"/>
      <c r="AQ246" s="79"/>
      <c r="AR246" s="79"/>
      <c r="AS246" s="79"/>
      <c r="AT246" s="79"/>
      <c r="AU246" s="79"/>
      <c r="AV246" s="79"/>
      <c r="AW246" s="79"/>
      <c r="AX246" s="79"/>
      <c r="AY246" s="79"/>
      <c r="AZ246" s="79"/>
      <c r="BA246" s="79"/>
      <c r="BB246" s="79"/>
      <c r="BC246" s="79"/>
      <c r="BD246" s="79"/>
      <c r="BE246" s="79"/>
      <c r="BF246" s="79"/>
      <c r="BG246" s="79"/>
      <c r="BH246" s="79"/>
      <c r="BI246" s="79"/>
      <c r="BJ246" s="79"/>
      <c r="BK246" s="79"/>
      <c r="BL246" s="79"/>
      <c r="BM246" s="79"/>
      <c r="BN246" s="79"/>
      <c r="BO246" s="79"/>
      <c r="BP246" s="79"/>
      <c r="BQ246" s="79"/>
      <c r="BR246" s="79"/>
      <c r="BS246" s="79"/>
      <c r="BT246" s="79"/>
      <c r="BU246" s="79"/>
      <c r="BV246" s="79"/>
      <c r="BW246" s="79"/>
      <c r="BX246" s="79"/>
      <c r="BY246" s="79"/>
      <c r="BZ246" s="79"/>
      <c r="CA246" s="79"/>
      <c r="CB246" s="79"/>
      <c r="CC246" s="79"/>
      <c r="CD246" s="79"/>
      <c r="CE246" s="79"/>
      <c r="CF246" s="79"/>
      <c r="CG246" s="79"/>
      <c r="CH246" s="79"/>
      <c r="CI246" s="79"/>
      <c r="CJ246" s="79"/>
      <c r="CK246" s="79"/>
      <c r="CL246" s="79"/>
      <c r="CM246" s="79"/>
      <c r="CN246" s="79"/>
      <c r="CO246" s="79"/>
      <c r="CP246" s="79"/>
      <c r="CQ246" s="79"/>
      <c r="CR246" s="79"/>
      <c r="CS246" s="79"/>
      <c r="CT246" s="79"/>
      <c r="CU246" s="79"/>
      <c r="CV246" s="79"/>
      <c r="CW246" s="79"/>
      <c r="CX246" s="79"/>
      <c r="CY246" s="79"/>
      <c r="CZ246" s="79"/>
      <c r="DA246" s="79"/>
      <c r="DB246" s="79"/>
      <c r="DC246" s="79"/>
      <c r="DD246" s="79"/>
      <c r="DE246" s="79"/>
      <c r="DF246" s="79"/>
    </row>
    <row r="247" spans="2:110" s="74" customFormat="1" ht="75">
      <c r="B247" s="432">
        <f t="shared" si="9"/>
        <v>1.1300000000000001</v>
      </c>
      <c r="C247" s="489" t="s">
        <v>531</v>
      </c>
      <c r="D247" s="492">
        <v>45</v>
      </c>
      <c r="E247" s="493" t="s">
        <v>275</v>
      </c>
      <c r="F247" s="494"/>
      <c r="G247" s="490">
        <f t="shared" si="8"/>
        <v>0</v>
      </c>
      <c r="H247" s="434"/>
      <c r="I247" s="78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79"/>
      <c r="AC247" s="79"/>
      <c r="AD247" s="79"/>
      <c r="AE247" s="79"/>
      <c r="AF247" s="79"/>
      <c r="AG247" s="79"/>
      <c r="AH247" s="79"/>
      <c r="AI247" s="79"/>
      <c r="AJ247" s="79"/>
      <c r="AK247" s="79"/>
      <c r="AL247" s="79"/>
      <c r="AM247" s="79"/>
      <c r="AN247" s="79"/>
      <c r="AO247" s="79"/>
      <c r="AP247" s="79"/>
      <c r="AQ247" s="79"/>
      <c r="AR247" s="79"/>
      <c r="AS247" s="79"/>
      <c r="AT247" s="79"/>
      <c r="AU247" s="79"/>
      <c r="AV247" s="79"/>
      <c r="AW247" s="79"/>
      <c r="AX247" s="79"/>
      <c r="AY247" s="79"/>
      <c r="AZ247" s="79"/>
      <c r="BA247" s="79"/>
      <c r="BB247" s="79"/>
      <c r="BC247" s="79"/>
      <c r="BD247" s="79"/>
      <c r="BE247" s="79"/>
      <c r="BF247" s="79"/>
      <c r="BG247" s="79"/>
      <c r="BH247" s="79"/>
      <c r="BI247" s="79"/>
      <c r="BJ247" s="79"/>
      <c r="BK247" s="79"/>
      <c r="BL247" s="79"/>
      <c r="BM247" s="79"/>
      <c r="BN247" s="79"/>
      <c r="BO247" s="79"/>
      <c r="BP247" s="79"/>
      <c r="BQ247" s="79"/>
      <c r="BR247" s="79"/>
      <c r="BS247" s="79"/>
      <c r="BT247" s="79"/>
      <c r="BU247" s="79"/>
      <c r="BV247" s="79"/>
      <c r="BW247" s="79"/>
      <c r="BX247" s="79"/>
      <c r="BY247" s="79"/>
      <c r="BZ247" s="79"/>
      <c r="CA247" s="79"/>
      <c r="CB247" s="79"/>
      <c r="CC247" s="79"/>
      <c r="CD247" s="79"/>
      <c r="CE247" s="79"/>
      <c r="CF247" s="79"/>
      <c r="CG247" s="79"/>
      <c r="CH247" s="79"/>
      <c r="CI247" s="79"/>
      <c r="CJ247" s="79"/>
      <c r="CK247" s="79"/>
      <c r="CL247" s="79"/>
      <c r="CM247" s="79"/>
      <c r="CN247" s="79"/>
      <c r="CO247" s="79"/>
      <c r="CP247" s="79"/>
      <c r="CQ247" s="79"/>
      <c r="CR247" s="79"/>
      <c r="CS247" s="79"/>
      <c r="CT247" s="79"/>
      <c r="CU247" s="79"/>
      <c r="CV247" s="79"/>
      <c r="CW247" s="79"/>
      <c r="CX247" s="79"/>
      <c r="CY247" s="79"/>
      <c r="CZ247" s="79"/>
      <c r="DA247" s="79"/>
      <c r="DB247" s="79"/>
      <c r="DC247" s="79"/>
      <c r="DD247" s="79"/>
      <c r="DE247" s="79"/>
      <c r="DF247" s="79"/>
    </row>
    <row r="248" spans="2:110" s="74" customFormat="1" ht="75">
      <c r="B248" s="432">
        <f t="shared" si="9"/>
        <v>1.1400000000000001</v>
      </c>
      <c r="C248" s="489" t="s">
        <v>532</v>
      </c>
      <c r="D248" s="492">
        <v>70</v>
      </c>
      <c r="E248" s="493" t="s">
        <v>275</v>
      </c>
      <c r="F248" s="494"/>
      <c r="G248" s="490">
        <f t="shared" si="8"/>
        <v>0</v>
      </c>
      <c r="H248" s="434"/>
      <c r="I248" s="78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  <c r="AV248" s="79"/>
      <c r="AW248" s="79"/>
      <c r="AX248" s="79"/>
      <c r="AY248" s="79"/>
      <c r="AZ248" s="79"/>
      <c r="BA248" s="79"/>
      <c r="BB248" s="79"/>
      <c r="BC248" s="79"/>
      <c r="BD248" s="79"/>
      <c r="BE248" s="79"/>
      <c r="BF248" s="79"/>
      <c r="BG248" s="79"/>
      <c r="BH248" s="79"/>
      <c r="BI248" s="79"/>
      <c r="BJ248" s="79"/>
      <c r="BK248" s="79"/>
      <c r="BL248" s="79"/>
      <c r="BM248" s="79"/>
      <c r="BN248" s="79"/>
      <c r="BO248" s="79"/>
      <c r="BP248" s="79"/>
      <c r="BQ248" s="79"/>
      <c r="BR248" s="79"/>
      <c r="BS248" s="79"/>
      <c r="BT248" s="79"/>
      <c r="BU248" s="79"/>
      <c r="BV248" s="79"/>
      <c r="BW248" s="79"/>
      <c r="BX248" s="79"/>
      <c r="BY248" s="79"/>
      <c r="BZ248" s="79"/>
      <c r="CA248" s="79"/>
      <c r="CB248" s="79"/>
      <c r="CC248" s="79"/>
      <c r="CD248" s="79"/>
      <c r="CE248" s="79"/>
      <c r="CF248" s="79"/>
      <c r="CG248" s="79"/>
      <c r="CH248" s="79"/>
      <c r="CI248" s="79"/>
      <c r="CJ248" s="79"/>
      <c r="CK248" s="79"/>
      <c r="CL248" s="79"/>
      <c r="CM248" s="79"/>
      <c r="CN248" s="79"/>
      <c r="CO248" s="79"/>
      <c r="CP248" s="79"/>
      <c r="CQ248" s="79"/>
      <c r="CR248" s="79"/>
      <c r="CS248" s="79"/>
      <c r="CT248" s="79"/>
      <c r="CU248" s="79"/>
      <c r="CV248" s="79"/>
      <c r="CW248" s="79"/>
      <c r="CX248" s="79"/>
      <c r="CY248" s="79"/>
      <c r="CZ248" s="79"/>
      <c r="DA248" s="79"/>
      <c r="DB248" s="79"/>
      <c r="DC248" s="79"/>
      <c r="DD248" s="79"/>
      <c r="DE248" s="79"/>
      <c r="DF248" s="79"/>
    </row>
    <row r="249" spans="2:110" s="74" customFormat="1" ht="75">
      <c r="B249" s="432">
        <f t="shared" si="9"/>
        <v>1.1500000000000001</v>
      </c>
      <c r="C249" s="489" t="s">
        <v>533</v>
      </c>
      <c r="D249" s="492">
        <v>115</v>
      </c>
      <c r="E249" s="493" t="s">
        <v>275</v>
      </c>
      <c r="F249" s="494"/>
      <c r="G249" s="490">
        <f t="shared" si="8"/>
        <v>0</v>
      </c>
      <c r="H249" s="434"/>
      <c r="I249" s="78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  <c r="AH249" s="79"/>
      <c r="AI249" s="79"/>
      <c r="AJ249" s="79"/>
      <c r="AK249" s="79"/>
      <c r="AL249" s="79"/>
      <c r="AM249" s="79"/>
      <c r="AN249" s="79"/>
      <c r="AO249" s="79"/>
      <c r="AP249" s="79"/>
      <c r="AQ249" s="79"/>
      <c r="AR249" s="79"/>
      <c r="AS249" s="79"/>
      <c r="AT249" s="79"/>
      <c r="AU249" s="79"/>
      <c r="AV249" s="79"/>
      <c r="AW249" s="79"/>
      <c r="AX249" s="79"/>
      <c r="AY249" s="79"/>
      <c r="AZ249" s="79"/>
      <c r="BA249" s="79"/>
      <c r="BB249" s="79"/>
      <c r="BC249" s="79"/>
      <c r="BD249" s="79"/>
      <c r="BE249" s="79"/>
      <c r="BF249" s="79"/>
      <c r="BG249" s="79"/>
      <c r="BH249" s="79"/>
      <c r="BI249" s="79"/>
      <c r="BJ249" s="79"/>
      <c r="BK249" s="79"/>
      <c r="BL249" s="79"/>
      <c r="BM249" s="79"/>
      <c r="BN249" s="79"/>
      <c r="BO249" s="79"/>
      <c r="BP249" s="79"/>
      <c r="BQ249" s="79"/>
      <c r="BR249" s="79"/>
      <c r="BS249" s="79"/>
      <c r="BT249" s="79"/>
      <c r="BU249" s="79"/>
      <c r="BV249" s="79"/>
      <c r="BW249" s="79"/>
      <c r="BX249" s="79"/>
      <c r="BY249" s="79"/>
      <c r="BZ249" s="79"/>
      <c r="CA249" s="79"/>
      <c r="CB249" s="79"/>
      <c r="CC249" s="79"/>
      <c r="CD249" s="79"/>
      <c r="CE249" s="79"/>
      <c r="CF249" s="79"/>
      <c r="CG249" s="79"/>
      <c r="CH249" s="79"/>
      <c r="CI249" s="79"/>
      <c r="CJ249" s="79"/>
      <c r="CK249" s="79"/>
      <c r="CL249" s="79"/>
      <c r="CM249" s="79"/>
      <c r="CN249" s="79"/>
      <c r="CO249" s="79"/>
      <c r="CP249" s="79"/>
      <c r="CQ249" s="79"/>
      <c r="CR249" s="79"/>
      <c r="CS249" s="79"/>
      <c r="CT249" s="79"/>
      <c r="CU249" s="79"/>
      <c r="CV249" s="79"/>
      <c r="CW249" s="79"/>
      <c r="CX249" s="79"/>
      <c r="CY249" s="79"/>
      <c r="CZ249" s="79"/>
      <c r="DA249" s="79"/>
      <c r="DB249" s="79"/>
      <c r="DC249" s="79"/>
      <c r="DD249" s="79"/>
      <c r="DE249" s="79"/>
      <c r="DF249" s="79"/>
    </row>
    <row r="250" spans="2:110" s="74" customFormat="1" ht="75">
      <c r="B250" s="432">
        <f t="shared" si="9"/>
        <v>1.1600000000000001</v>
      </c>
      <c r="C250" s="489" t="s">
        <v>534</v>
      </c>
      <c r="D250" s="492">
        <v>105</v>
      </c>
      <c r="E250" s="493" t="s">
        <v>275</v>
      </c>
      <c r="F250" s="494"/>
      <c r="G250" s="490">
        <f t="shared" si="8"/>
        <v>0</v>
      </c>
      <c r="H250" s="434"/>
      <c r="I250" s="78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79"/>
      <c r="AC250" s="79"/>
      <c r="AD250" s="79"/>
      <c r="AE250" s="79"/>
      <c r="AF250" s="79"/>
      <c r="AG250" s="79"/>
      <c r="AH250" s="79"/>
      <c r="AI250" s="79"/>
      <c r="AJ250" s="79"/>
      <c r="AK250" s="79"/>
      <c r="AL250" s="79"/>
      <c r="AM250" s="79"/>
      <c r="AN250" s="79"/>
      <c r="AO250" s="79"/>
      <c r="AP250" s="79"/>
      <c r="AQ250" s="79"/>
      <c r="AR250" s="79"/>
      <c r="AS250" s="79"/>
      <c r="AT250" s="79"/>
      <c r="AU250" s="79"/>
      <c r="AV250" s="79"/>
      <c r="AW250" s="79"/>
      <c r="AX250" s="79"/>
      <c r="AY250" s="79"/>
      <c r="AZ250" s="79"/>
      <c r="BA250" s="79"/>
      <c r="BB250" s="79"/>
      <c r="BC250" s="79"/>
      <c r="BD250" s="79"/>
      <c r="BE250" s="79"/>
      <c r="BF250" s="79"/>
      <c r="BG250" s="79"/>
      <c r="BH250" s="79"/>
      <c r="BI250" s="79"/>
      <c r="BJ250" s="79"/>
      <c r="BK250" s="79"/>
      <c r="BL250" s="79"/>
      <c r="BM250" s="79"/>
      <c r="BN250" s="79"/>
      <c r="BO250" s="79"/>
      <c r="BP250" s="79"/>
      <c r="BQ250" s="79"/>
      <c r="BR250" s="79"/>
      <c r="BS250" s="79"/>
      <c r="BT250" s="79"/>
      <c r="BU250" s="79"/>
      <c r="BV250" s="79"/>
      <c r="BW250" s="79"/>
      <c r="BX250" s="79"/>
      <c r="BY250" s="79"/>
      <c r="BZ250" s="79"/>
      <c r="CA250" s="79"/>
      <c r="CB250" s="79"/>
      <c r="CC250" s="79"/>
      <c r="CD250" s="79"/>
      <c r="CE250" s="79"/>
      <c r="CF250" s="79"/>
      <c r="CG250" s="79"/>
      <c r="CH250" s="79"/>
      <c r="CI250" s="79"/>
      <c r="CJ250" s="79"/>
      <c r="CK250" s="79"/>
      <c r="CL250" s="79"/>
      <c r="CM250" s="79"/>
      <c r="CN250" s="79"/>
      <c r="CO250" s="79"/>
      <c r="CP250" s="79"/>
      <c r="CQ250" s="79"/>
      <c r="CR250" s="79"/>
      <c r="CS250" s="79"/>
      <c r="CT250" s="79"/>
      <c r="CU250" s="79"/>
      <c r="CV250" s="79"/>
      <c r="CW250" s="79"/>
      <c r="CX250" s="79"/>
      <c r="CY250" s="79"/>
      <c r="CZ250" s="79"/>
      <c r="DA250" s="79"/>
      <c r="DB250" s="79"/>
      <c r="DC250" s="79"/>
      <c r="DD250" s="79"/>
      <c r="DE250" s="79"/>
      <c r="DF250" s="79"/>
    </row>
    <row r="251" spans="2:110" s="74" customFormat="1" ht="75">
      <c r="B251" s="432">
        <f t="shared" si="9"/>
        <v>1.1700000000000002</v>
      </c>
      <c r="C251" s="489" t="s">
        <v>535</v>
      </c>
      <c r="D251" s="492">
        <v>108</v>
      </c>
      <c r="E251" s="493" t="s">
        <v>275</v>
      </c>
      <c r="F251" s="494"/>
      <c r="G251" s="490">
        <f t="shared" si="8"/>
        <v>0</v>
      </c>
      <c r="H251" s="434"/>
      <c r="I251" s="78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79"/>
      <c r="AC251" s="79"/>
      <c r="AD251" s="79"/>
      <c r="AE251" s="79"/>
      <c r="AF251" s="79"/>
      <c r="AG251" s="79"/>
      <c r="AH251" s="79"/>
      <c r="AI251" s="79"/>
      <c r="AJ251" s="79"/>
      <c r="AK251" s="79"/>
      <c r="AL251" s="79"/>
      <c r="AM251" s="79"/>
      <c r="AN251" s="79"/>
      <c r="AO251" s="79"/>
      <c r="AP251" s="79"/>
      <c r="AQ251" s="79"/>
      <c r="AR251" s="79"/>
      <c r="AS251" s="79"/>
      <c r="AT251" s="79"/>
      <c r="AU251" s="79"/>
      <c r="AV251" s="79"/>
      <c r="AW251" s="79"/>
      <c r="AX251" s="79"/>
      <c r="AY251" s="79"/>
      <c r="AZ251" s="79"/>
      <c r="BA251" s="79"/>
      <c r="BB251" s="79"/>
      <c r="BC251" s="79"/>
      <c r="BD251" s="79"/>
      <c r="BE251" s="79"/>
      <c r="BF251" s="79"/>
      <c r="BG251" s="79"/>
      <c r="BH251" s="79"/>
      <c r="BI251" s="79"/>
      <c r="BJ251" s="79"/>
      <c r="BK251" s="79"/>
      <c r="BL251" s="79"/>
      <c r="BM251" s="79"/>
      <c r="BN251" s="79"/>
      <c r="BO251" s="79"/>
      <c r="BP251" s="79"/>
      <c r="BQ251" s="79"/>
      <c r="BR251" s="79"/>
      <c r="BS251" s="79"/>
      <c r="BT251" s="79"/>
      <c r="BU251" s="79"/>
      <c r="BV251" s="79"/>
      <c r="BW251" s="79"/>
      <c r="BX251" s="79"/>
      <c r="BY251" s="79"/>
      <c r="BZ251" s="79"/>
      <c r="CA251" s="79"/>
      <c r="CB251" s="79"/>
      <c r="CC251" s="79"/>
      <c r="CD251" s="79"/>
      <c r="CE251" s="79"/>
      <c r="CF251" s="79"/>
      <c r="CG251" s="79"/>
      <c r="CH251" s="79"/>
      <c r="CI251" s="79"/>
      <c r="CJ251" s="79"/>
      <c r="CK251" s="79"/>
      <c r="CL251" s="79"/>
      <c r="CM251" s="79"/>
      <c r="CN251" s="79"/>
      <c r="CO251" s="79"/>
      <c r="CP251" s="79"/>
      <c r="CQ251" s="79"/>
      <c r="CR251" s="79"/>
      <c r="CS251" s="79"/>
      <c r="CT251" s="79"/>
      <c r="CU251" s="79"/>
      <c r="CV251" s="79"/>
      <c r="CW251" s="79"/>
      <c r="CX251" s="79"/>
      <c r="CY251" s="79"/>
      <c r="CZ251" s="79"/>
      <c r="DA251" s="79"/>
      <c r="DB251" s="79"/>
      <c r="DC251" s="79"/>
      <c r="DD251" s="79"/>
      <c r="DE251" s="79"/>
      <c r="DF251" s="79"/>
    </row>
    <row r="252" spans="2:110" s="74" customFormat="1">
      <c r="B252" s="432"/>
      <c r="C252" s="489"/>
      <c r="D252" s="492"/>
      <c r="E252" s="493"/>
      <c r="F252" s="494"/>
      <c r="G252" s="490">
        <f t="shared" si="8"/>
        <v>0</v>
      </c>
      <c r="H252" s="434">
        <f>SUM(G234:G251)</f>
        <v>0</v>
      </c>
      <c r="I252" s="78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79"/>
      <c r="AC252" s="79"/>
      <c r="AD252" s="79"/>
      <c r="AE252" s="79"/>
      <c r="AF252" s="79"/>
      <c r="AG252" s="79"/>
      <c r="AH252" s="79"/>
      <c r="AI252" s="79"/>
      <c r="AJ252" s="79"/>
      <c r="AK252" s="79"/>
      <c r="AL252" s="79"/>
      <c r="AM252" s="79"/>
      <c r="AN252" s="79"/>
      <c r="AO252" s="79"/>
      <c r="AP252" s="79"/>
      <c r="AQ252" s="79"/>
      <c r="AR252" s="79"/>
      <c r="AS252" s="79"/>
      <c r="AT252" s="79"/>
      <c r="AU252" s="79"/>
      <c r="AV252" s="79"/>
      <c r="AW252" s="79"/>
      <c r="AX252" s="79"/>
      <c r="AY252" s="79"/>
      <c r="AZ252" s="79"/>
      <c r="BA252" s="79"/>
      <c r="BB252" s="79"/>
      <c r="BC252" s="79"/>
      <c r="BD252" s="79"/>
      <c r="BE252" s="79"/>
      <c r="BF252" s="79"/>
      <c r="BG252" s="79"/>
      <c r="BH252" s="79"/>
      <c r="BI252" s="79"/>
      <c r="BJ252" s="79"/>
      <c r="BK252" s="79"/>
      <c r="BL252" s="79"/>
      <c r="BM252" s="79"/>
      <c r="BN252" s="79"/>
      <c r="BO252" s="79"/>
      <c r="BP252" s="79"/>
      <c r="BQ252" s="79"/>
      <c r="BR252" s="79"/>
      <c r="BS252" s="79"/>
      <c r="BT252" s="79"/>
      <c r="BU252" s="79"/>
      <c r="BV252" s="79"/>
      <c r="BW252" s="79"/>
      <c r="BX252" s="79"/>
      <c r="BY252" s="79"/>
      <c r="BZ252" s="79"/>
      <c r="CA252" s="79"/>
      <c r="CB252" s="79"/>
      <c r="CC252" s="79"/>
      <c r="CD252" s="79"/>
      <c r="CE252" s="79"/>
      <c r="CF252" s="79"/>
      <c r="CG252" s="79"/>
      <c r="CH252" s="79"/>
      <c r="CI252" s="79"/>
      <c r="CJ252" s="79"/>
      <c r="CK252" s="79"/>
      <c r="CL252" s="79"/>
      <c r="CM252" s="79"/>
      <c r="CN252" s="79"/>
      <c r="CO252" s="79"/>
      <c r="CP252" s="79"/>
      <c r="CQ252" s="79"/>
      <c r="CR252" s="79"/>
      <c r="CS252" s="79"/>
      <c r="CT252" s="79"/>
      <c r="CU252" s="79"/>
      <c r="CV252" s="79"/>
      <c r="CW252" s="79"/>
      <c r="CX252" s="79"/>
      <c r="CY252" s="79"/>
      <c r="CZ252" s="79"/>
      <c r="DA252" s="79"/>
      <c r="DB252" s="79"/>
      <c r="DC252" s="79"/>
      <c r="DD252" s="79"/>
      <c r="DE252" s="79"/>
      <c r="DF252" s="79"/>
    </row>
    <row r="253" spans="2:110" s="74" customFormat="1">
      <c r="B253" s="435">
        <v>2</v>
      </c>
      <c r="C253" s="488" t="s">
        <v>536</v>
      </c>
      <c r="D253" s="492"/>
      <c r="E253" s="493"/>
      <c r="F253" s="494"/>
      <c r="G253" s="490">
        <f t="shared" si="8"/>
        <v>0</v>
      </c>
      <c r="H253" s="434"/>
      <c r="I253" s="78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79"/>
      <c r="AC253" s="79"/>
      <c r="AD253" s="79"/>
      <c r="AE253" s="79"/>
      <c r="AF253" s="79"/>
      <c r="AG253" s="79"/>
      <c r="AH253" s="79"/>
      <c r="AI253" s="79"/>
      <c r="AJ253" s="79"/>
      <c r="AK253" s="79"/>
      <c r="AL253" s="79"/>
      <c r="AM253" s="79"/>
      <c r="AN253" s="79"/>
      <c r="AO253" s="79"/>
      <c r="AP253" s="79"/>
      <c r="AQ253" s="79"/>
      <c r="AR253" s="79"/>
      <c r="AS253" s="79"/>
      <c r="AT253" s="79"/>
      <c r="AU253" s="79"/>
      <c r="AV253" s="79"/>
      <c r="AW253" s="79"/>
      <c r="AX253" s="79"/>
      <c r="AY253" s="79"/>
      <c r="AZ253" s="79"/>
      <c r="BA253" s="79"/>
      <c r="BB253" s="79"/>
      <c r="BC253" s="79"/>
      <c r="BD253" s="79"/>
      <c r="BE253" s="79"/>
      <c r="BF253" s="79"/>
      <c r="BG253" s="79"/>
      <c r="BH253" s="79"/>
      <c r="BI253" s="79"/>
      <c r="BJ253" s="79"/>
      <c r="BK253" s="79"/>
      <c r="BL253" s="79"/>
      <c r="BM253" s="79"/>
      <c r="BN253" s="79"/>
      <c r="BO253" s="79"/>
      <c r="BP253" s="79"/>
      <c r="BQ253" s="79"/>
      <c r="BR253" s="79"/>
      <c r="BS253" s="79"/>
      <c r="BT253" s="79"/>
      <c r="BU253" s="79"/>
      <c r="BV253" s="79"/>
      <c r="BW253" s="79"/>
      <c r="BX253" s="79"/>
      <c r="BY253" s="79"/>
      <c r="BZ253" s="79"/>
      <c r="CA253" s="79"/>
      <c r="CB253" s="79"/>
      <c r="CC253" s="79"/>
      <c r="CD253" s="79"/>
      <c r="CE253" s="79"/>
      <c r="CF253" s="79"/>
      <c r="CG253" s="79"/>
      <c r="CH253" s="79"/>
      <c r="CI253" s="79"/>
      <c r="CJ253" s="79"/>
      <c r="CK253" s="79"/>
      <c r="CL253" s="79"/>
      <c r="CM253" s="79"/>
      <c r="CN253" s="79"/>
      <c r="CO253" s="79"/>
      <c r="CP253" s="79"/>
      <c r="CQ253" s="79"/>
      <c r="CR253" s="79"/>
      <c r="CS253" s="79"/>
      <c r="CT253" s="79"/>
      <c r="CU253" s="79"/>
      <c r="CV253" s="79"/>
      <c r="CW253" s="79"/>
      <c r="CX253" s="79"/>
      <c r="CY253" s="79"/>
      <c r="CZ253" s="79"/>
      <c r="DA253" s="79"/>
      <c r="DB253" s="79"/>
      <c r="DC253" s="79"/>
      <c r="DD253" s="79"/>
      <c r="DE253" s="79"/>
      <c r="DF253" s="79"/>
    </row>
    <row r="254" spans="2:110" s="74" customFormat="1" ht="75">
      <c r="B254" s="432">
        <f t="shared" si="9"/>
        <v>2.0099999999999998</v>
      </c>
      <c r="C254" s="489" t="s">
        <v>537</v>
      </c>
      <c r="D254" s="492">
        <v>120</v>
      </c>
      <c r="E254" s="493" t="s">
        <v>275</v>
      </c>
      <c r="F254" s="494"/>
      <c r="G254" s="490">
        <f t="shared" si="8"/>
        <v>0</v>
      </c>
      <c r="H254" s="434"/>
      <c r="I254" s="78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79"/>
      <c r="AC254" s="79"/>
      <c r="AD254" s="79"/>
      <c r="AE254" s="79"/>
      <c r="AF254" s="79"/>
      <c r="AG254" s="79"/>
      <c r="AH254" s="79"/>
      <c r="AI254" s="79"/>
      <c r="AJ254" s="79"/>
      <c r="AK254" s="79"/>
      <c r="AL254" s="79"/>
      <c r="AM254" s="79"/>
      <c r="AN254" s="79"/>
      <c r="AO254" s="79"/>
      <c r="AP254" s="79"/>
      <c r="AQ254" s="79"/>
      <c r="AR254" s="79"/>
      <c r="AS254" s="79"/>
      <c r="AT254" s="79"/>
      <c r="AU254" s="79"/>
      <c r="AV254" s="79"/>
      <c r="AW254" s="79"/>
      <c r="AX254" s="79"/>
      <c r="AY254" s="79"/>
      <c r="AZ254" s="79"/>
      <c r="BA254" s="79"/>
      <c r="BB254" s="79"/>
      <c r="BC254" s="79"/>
      <c r="BD254" s="79"/>
      <c r="BE254" s="79"/>
      <c r="BF254" s="79"/>
      <c r="BG254" s="79"/>
      <c r="BH254" s="79"/>
      <c r="BI254" s="79"/>
      <c r="BJ254" s="79"/>
      <c r="BK254" s="79"/>
      <c r="BL254" s="79"/>
      <c r="BM254" s="79"/>
      <c r="BN254" s="79"/>
      <c r="BO254" s="79"/>
      <c r="BP254" s="79"/>
      <c r="BQ254" s="79"/>
      <c r="BR254" s="79"/>
      <c r="BS254" s="79"/>
      <c r="BT254" s="79"/>
      <c r="BU254" s="79"/>
      <c r="BV254" s="79"/>
      <c r="BW254" s="79"/>
      <c r="BX254" s="79"/>
      <c r="BY254" s="79"/>
      <c r="BZ254" s="79"/>
      <c r="CA254" s="79"/>
      <c r="CB254" s="79"/>
      <c r="CC254" s="79"/>
      <c r="CD254" s="79"/>
      <c r="CE254" s="79"/>
      <c r="CF254" s="79"/>
      <c r="CG254" s="79"/>
      <c r="CH254" s="79"/>
      <c r="CI254" s="79"/>
      <c r="CJ254" s="79"/>
      <c r="CK254" s="79"/>
      <c r="CL254" s="79"/>
      <c r="CM254" s="79"/>
      <c r="CN254" s="79"/>
      <c r="CO254" s="79"/>
      <c r="CP254" s="79"/>
      <c r="CQ254" s="79"/>
      <c r="CR254" s="79"/>
      <c r="CS254" s="79"/>
      <c r="CT254" s="79"/>
      <c r="CU254" s="79"/>
      <c r="CV254" s="79"/>
      <c r="CW254" s="79"/>
      <c r="CX254" s="79"/>
      <c r="CY254" s="79"/>
      <c r="CZ254" s="79"/>
      <c r="DA254" s="79"/>
      <c r="DB254" s="79"/>
      <c r="DC254" s="79"/>
      <c r="DD254" s="79"/>
      <c r="DE254" s="79"/>
      <c r="DF254" s="79"/>
    </row>
    <row r="255" spans="2:110" s="74" customFormat="1" ht="75">
      <c r="B255" s="432">
        <f t="shared" si="9"/>
        <v>2.0199999999999996</v>
      </c>
      <c r="C255" s="489" t="s">
        <v>537</v>
      </c>
      <c r="D255" s="492">
        <v>125</v>
      </c>
      <c r="E255" s="493" t="s">
        <v>275</v>
      </c>
      <c r="F255" s="494"/>
      <c r="G255" s="490">
        <f t="shared" si="8"/>
        <v>0</v>
      </c>
      <c r="H255" s="434"/>
      <c r="I255" s="78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79"/>
      <c r="AC255" s="79"/>
      <c r="AD255" s="79"/>
      <c r="AE255" s="79"/>
      <c r="AF255" s="79"/>
      <c r="AG255" s="79"/>
      <c r="AH255" s="79"/>
      <c r="AI255" s="79"/>
      <c r="AJ255" s="79"/>
      <c r="AK255" s="79"/>
      <c r="AL255" s="79"/>
      <c r="AM255" s="79"/>
      <c r="AN255" s="79"/>
      <c r="AO255" s="79"/>
      <c r="AP255" s="79"/>
      <c r="AQ255" s="79"/>
      <c r="AR255" s="79"/>
      <c r="AS255" s="79"/>
      <c r="AT255" s="79"/>
      <c r="AU255" s="79"/>
      <c r="AV255" s="79"/>
      <c r="AW255" s="79"/>
      <c r="AX255" s="79"/>
      <c r="AY255" s="79"/>
      <c r="AZ255" s="79"/>
      <c r="BA255" s="79"/>
      <c r="BB255" s="79"/>
      <c r="BC255" s="79"/>
      <c r="BD255" s="79"/>
      <c r="BE255" s="79"/>
      <c r="BF255" s="79"/>
      <c r="BG255" s="79"/>
      <c r="BH255" s="79"/>
      <c r="BI255" s="79"/>
      <c r="BJ255" s="79"/>
      <c r="BK255" s="79"/>
      <c r="BL255" s="79"/>
      <c r="BM255" s="79"/>
      <c r="BN255" s="79"/>
      <c r="BO255" s="79"/>
      <c r="BP255" s="79"/>
      <c r="BQ255" s="79"/>
      <c r="BR255" s="79"/>
      <c r="BS255" s="79"/>
      <c r="BT255" s="79"/>
      <c r="BU255" s="79"/>
      <c r="BV255" s="79"/>
      <c r="BW255" s="79"/>
      <c r="BX255" s="79"/>
      <c r="BY255" s="79"/>
      <c r="BZ255" s="79"/>
      <c r="CA255" s="79"/>
      <c r="CB255" s="79"/>
      <c r="CC255" s="79"/>
      <c r="CD255" s="79"/>
      <c r="CE255" s="79"/>
      <c r="CF255" s="79"/>
      <c r="CG255" s="79"/>
      <c r="CH255" s="79"/>
      <c r="CI255" s="79"/>
      <c r="CJ255" s="79"/>
      <c r="CK255" s="79"/>
      <c r="CL255" s="79"/>
      <c r="CM255" s="79"/>
      <c r="CN255" s="79"/>
      <c r="CO255" s="79"/>
      <c r="CP255" s="79"/>
      <c r="CQ255" s="79"/>
      <c r="CR255" s="79"/>
      <c r="CS255" s="79"/>
      <c r="CT255" s="79"/>
      <c r="CU255" s="79"/>
      <c r="CV255" s="79"/>
      <c r="CW255" s="79"/>
      <c r="CX255" s="79"/>
      <c r="CY255" s="79"/>
      <c r="CZ255" s="79"/>
      <c r="DA255" s="79"/>
      <c r="DB255" s="79"/>
      <c r="DC255" s="79"/>
      <c r="DD255" s="79"/>
      <c r="DE255" s="79"/>
      <c r="DF255" s="79"/>
    </row>
    <row r="256" spans="2:110" s="74" customFormat="1" ht="75">
      <c r="B256" s="432">
        <f t="shared" si="9"/>
        <v>2.0299999999999994</v>
      </c>
      <c r="C256" s="489" t="s">
        <v>538</v>
      </c>
      <c r="D256" s="492">
        <v>130</v>
      </c>
      <c r="E256" s="493" t="s">
        <v>275</v>
      </c>
      <c r="F256" s="494"/>
      <c r="G256" s="490">
        <f t="shared" si="8"/>
        <v>0</v>
      </c>
      <c r="H256" s="434"/>
      <c r="I256" s="78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79"/>
      <c r="AC256" s="79"/>
      <c r="AD256" s="79"/>
      <c r="AE256" s="79"/>
      <c r="AF256" s="79"/>
      <c r="AG256" s="79"/>
      <c r="AH256" s="79"/>
      <c r="AI256" s="79"/>
      <c r="AJ256" s="79"/>
      <c r="AK256" s="79"/>
      <c r="AL256" s="79"/>
      <c r="AM256" s="79"/>
      <c r="AN256" s="79"/>
      <c r="AO256" s="79"/>
      <c r="AP256" s="79"/>
      <c r="AQ256" s="79"/>
      <c r="AR256" s="79"/>
      <c r="AS256" s="79"/>
      <c r="AT256" s="79"/>
      <c r="AU256" s="79"/>
      <c r="AV256" s="79"/>
      <c r="AW256" s="79"/>
      <c r="AX256" s="79"/>
      <c r="AY256" s="79"/>
      <c r="AZ256" s="79"/>
      <c r="BA256" s="79"/>
      <c r="BB256" s="79"/>
      <c r="BC256" s="79"/>
      <c r="BD256" s="79"/>
      <c r="BE256" s="79"/>
      <c r="BF256" s="79"/>
      <c r="BG256" s="79"/>
      <c r="BH256" s="79"/>
      <c r="BI256" s="79"/>
      <c r="BJ256" s="79"/>
      <c r="BK256" s="79"/>
      <c r="BL256" s="79"/>
      <c r="BM256" s="79"/>
      <c r="BN256" s="79"/>
      <c r="BO256" s="79"/>
      <c r="BP256" s="79"/>
      <c r="BQ256" s="79"/>
      <c r="BR256" s="79"/>
      <c r="BS256" s="79"/>
      <c r="BT256" s="79"/>
      <c r="BU256" s="79"/>
      <c r="BV256" s="79"/>
      <c r="BW256" s="79"/>
      <c r="BX256" s="79"/>
      <c r="BY256" s="79"/>
      <c r="BZ256" s="79"/>
      <c r="CA256" s="79"/>
      <c r="CB256" s="79"/>
      <c r="CC256" s="79"/>
      <c r="CD256" s="79"/>
      <c r="CE256" s="79"/>
      <c r="CF256" s="79"/>
      <c r="CG256" s="79"/>
      <c r="CH256" s="79"/>
      <c r="CI256" s="79"/>
      <c r="CJ256" s="79"/>
      <c r="CK256" s="79"/>
      <c r="CL256" s="79"/>
      <c r="CM256" s="79"/>
      <c r="CN256" s="79"/>
      <c r="CO256" s="79"/>
      <c r="CP256" s="79"/>
      <c r="CQ256" s="79"/>
      <c r="CR256" s="79"/>
      <c r="CS256" s="79"/>
      <c r="CT256" s="79"/>
      <c r="CU256" s="79"/>
      <c r="CV256" s="79"/>
      <c r="CW256" s="79"/>
      <c r="CX256" s="79"/>
      <c r="CY256" s="79"/>
      <c r="CZ256" s="79"/>
      <c r="DA256" s="79"/>
      <c r="DB256" s="79"/>
      <c r="DC256" s="79"/>
      <c r="DD256" s="79"/>
      <c r="DE256" s="79"/>
      <c r="DF256" s="79"/>
    </row>
    <row r="257" spans="2:110" s="74" customFormat="1" ht="75">
      <c r="B257" s="432">
        <f t="shared" si="9"/>
        <v>2.0399999999999991</v>
      </c>
      <c r="C257" s="489" t="s">
        <v>537</v>
      </c>
      <c r="D257" s="492">
        <v>125</v>
      </c>
      <c r="E257" s="493" t="s">
        <v>275</v>
      </c>
      <c r="F257" s="494"/>
      <c r="G257" s="490">
        <f t="shared" si="8"/>
        <v>0</v>
      </c>
      <c r="H257" s="434"/>
      <c r="I257" s="78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79"/>
      <c r="AC257" s="79"/>
      <c r="AD257" s="79"/>
      <c r="AE257" s="79"/>
      <c r="AF257" s="79"/>
      <c r="AG257" s="79"/>
      <c r="AH257" s="79"/>
      <c r="AI257" s="79"/>
      <c r="AJ257" s="79"/>
      <c r="AK257" s="79"/>
      <c r="AL257" s="79"/>
      <c r="AM257" s="79"/>
      <c r="AN257" s="79"/>
      <c r="AO257" s="79"/>
      <c r="AP257" s="79"/>
      <c r="AQ257" s="79"/>
      <c r="AR257" s="79"/>
      <c r="AS257" s="79"/>
      <c r="AT257" s="79"/>
      <c r="AU257" s="79"/>
      <c r="AV257" s="79"/>
      <c r="AW257" s="79"/>
      <c r="AX257" s="79"/>
      <c r="AY257" s="79"/>
      <c r="AZ257" s="79"/>
      <c r="BA257" s="79"/>
      <c r="BB257" s="79"/>
      <c r="BC257" s="79"/>
      <c r="BD257" s="79"/>
      <c r="BE257" s="79"/>
      <c r="BF257" s="79"/>
      <c r="BG257" s="79"/>
      <c r="BH257" s="79"/>
      <c r="BI257" s="79"/>
      <c r="BJ257" s="79"/>
      <c r="BK257" s="79"/>
      <c r="BL257" s="79"/>
      <c r="BM257" s="79"/>
      <c r="BN257" s="79"/>
      <c r="BO257" s="79"/>
      <c r="BP257" s="79"/>
      <c r="BQ257" s="79"/>
      <c r="BR257" s="79"/>
      <c r="BS257" s="79"/>
      <c r="BT257" s="79"/>
      <c r="BU257" s="79"/>
      <c r="BV257" s="79"/>
      <c r="BW257" s="79"/>
      <c r="BX257" s="79"/>
      <c r="BY257" s="79"/>
      <c r="BZ257" s="79"/>
      <c r="CA257" s="79"/>
      <c r="CB257" s="79"/>
      <c r="CC257" s="79"/>
      <c r="CD257" s="79"/>
      <c r="CE257" s="79"/>
      <c r="CF257" s="79"/>
      <c r="CG257" s="79"/>
      <c r="CH257" s="79"/>
      <c r="CI257" s="79"/>
      <c r="CJ257" s="79"/>
      <c r="CK257" s="79"/>
      <c r="CL257" s="79"/>
      <c r="CM257" s="79"/>
      <c r="CN257" s="79"/>
      <c r="CO257" s="79"/>
      <c r="CP257" s="79"/>
      <c r="CQ257" s="79"/>
      <c r="CR257" s="79"/>
      <c r="CS257" s="79"/>
      <c r="CT257" s="79"/>
      <c r="CU257" s="79"/>
      <c r="CV257" s="79"/>
      <c r="CW257" s="79"/>
      <c r="CX257" s="79"/>
      <c r="CY257" s="79"/>
      <c r="CZ257" s="79"/>
      <c r="DA257" s="79"/>
      <c r="DB257" s="79"/>
      <c r="DC257" s="79"/>
      <c r="DD257" s="79"/>
      <c r="DE257" s="79"/>
      <c r="DF257" s="79"/>
    </row>
    <row r="258" spans="2:110" s="74" customFormat="1" ht="75">
      <c r="B258" s="432">
        <f t="shared" si="9"/>
        <v>2.0499999999999989</v>
      </c>
      <c r="C258" s="489" t="s">
        <v>539</v>
      </c>
      <c r="D258" s="492">
        <v>45</v>
      </c>
      <c r="E258" s="493" t="s">
        <v>275</v>
      </c>
      <c r="F258" s="494"/>
      <c r="G258" s="490">
        <f t="shared" si="8"/>
        <v>0</v>
      </c>
      <c r="H258" s="434"/>
      <c r="I258" s="78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79"/>
      <c r="AC258" s="79"/>
      <c r="AD258" s="79"/>
      <c r="AE258" s="79"/>
      <c r="AF258" s="79"/>
      <c r="AG258" s="79"/>
      <c r="AH258" s="79"/>
      <c r="AI258" s="79"/>
      <c r="AJ258" s="79"/>
      <c r="AK258" s="79"/>
      <c r="AL258" s="79"/>
      <c r="AM258" s="79"/>
      <c r="AN258" s="79"/>
      <c r="AO258" s="79"/>
      <c r="AP258" s="79"/>
      <c r="AQ258" s="79"/>
      <c r="AR258" s="79"/>
      <c r="AS258" s="79"/>
      <c r="AT258" s="79"/>
      <c r="AU258" s="79"/>
      <c r="AV258" s="79"/>
      <c r="AW258" s="79"/>
      <c r="AX258" s="79"/>
      <c r="AY258" s="79"/>
      <c r="AZ258" s="79"/>
      <c r="BA258" s="79"/>
      <c r="BB258" s="79"/>
      <c r="BC258" s="79"/>
      <c r="BD258" s="79"/>
      <c r="BE258" s="79"/>
      <c r="BF258" s="79"/>
      <c r="BG258" s="79"/>
      <c r="BH258" s="79"/>
      <c r="BI258" s="79"/>
      <c r="BJ258" s="79"/>
      <c r="BK258" s="79"/>
      <c r="BL258" s="79"/>
      <c r="BM258" s="79"/>
      <c r="BN258" s="79"/>
      <c r="BO258" s="79"/>
      <c r="BP258" s="79"/>
      <c r="BQ258" s="79"/>
      <c r="BR258" s="79"/>
      <c r="BS258" s="79"/>
      <c r="BT258" s="79"/>
      <c r="BU258" s="79"/>
      <c r="BV258" s="79"/>
      <c r="BW258" s="79"/>
      <c r="BX258" s="79"/>
      <c r="BY258" s="79"/>
      <c r="BZ258" s="79"/>
      <c r="CA258" s="79"/>
      <c r="CB258" s="79"/>
      <c r="CC258" s="79"/>
      <c r="CD258" s="79"/>
      <c r="CE258" s="79"/>
      <c r="CF258" s="79"/>
      <c r="CG258" s="79"/>
      <c r="CH258" s="79"/>
      <c r="CI258" s="79"/>
      <c r="CJ258" s="79"/>
      <c r="CK258" s="79"/>
      <c r="CL258" s="79"/>
      <c r="CM258" s="79"/>
      <c r="CN258" s="79"/>
      <c r="CO258" s="79"/>
      <c r="CP258" s="79"/>
      <c r="CQ258" s="79"/>
      <c r="CR258" s="79"/>
      <c r="CS258" s="79"/>
      <c r="CT258" s="79"/>
      <c r="CU258" s="79"/>
      <c r="CV258" s="79"/>
      <c r="CW258" s="79"/>
      <c r="CX258" s="79"/>
      <c r="CY258" s="79"/>
      <c r="CZ258" s="79"/>
      <c r="DA258" s="79"/>
      <c r="DB258" s="79"/>
      <c r="DC258" s="79"/>
      <c r="DD258" s="79"/>
      <c r="DE258" s="79"/>
      <c r="DF258" s="79"/>
    </row>
    <row r="259" spans="2:110" s="74" customFormat="1" ht="75">
      <c r="B259" s="432">
        <f t="shared" si="9"/>
        <v>2.0599999999999987</v>
      </c>
      <c r="C259" s="489" t="s">
        <v>538</v>
      </c>
      <c r="D259" s="492">
        <v>135</v>
      </c>
      <c r="E259" s="493" t="s">
        <v>275</v>
      </c>
      <c r="F259" s="494"/>
      <c r="G259" s="490">
        <f t="shared" si="8"/>
        <v>0</v>
      </c>
      <c r="H259" s="434"/>
      <c r="I259" s="78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79"/>
      <c r="AC259" s="79"/>
      <c r="AD259" s="79"/>
      <c r="AE259" s="79"/>
      <c r="AF259" s="79"/>
      <c r="AG259" s="79"/>
      <c r="AH259" s="79"/>
      <c r="AI259" s="79"/>
      <c r="AJ259" s="79"/>
      <c r="AK259" s="79"/>
      <c r="AL259" s="79"/>
      <c r="AM259" s="79"/>
      <c r="AN259" s="79"/>
      <c r="AO259" s="79"/>
      <c r="AP259" s="79"/>
      <c r="AQ259" s="79"/>
      <c r="AR259" s="79"/>
      <c r="AS259" s="79"/>
      <c r="AT259" s="79"/>
      <c r="AU259" s="79"/>
      <c r="AV259" s="79"/>
      <c r="AW259" s="79"/>
      <c r="AX259" s="79"/>
      <c r="AY259" s="79"/>
      <c r="AZ259" s="79"/>
      <c r="BA259" s="79"/>
      <c r="BB259" s="79"/>
      <c r="BC259" s="79"/>
      <c r="BD259" s="79"/>
      <c r="BE259" s="79"/>
      <c r="BF259" s="79"/>
      <c r="BG259" s="79"/>
      <c r="BH259" s="79"/>
      <c r="BI259" s="79"/>
      <c r="BJ259" s="79"/>
      <c r="BK259" s="79"/>
      <c r="BL259" s="79"/>
      <c r="BM259" s="79"/>
      <c r="BN259" s="79"/>
      <c r="BO259" s="79"/>
      <c r="BP259" s="79"/>
      <c r="BQ259" s="79"/>
      <c r="BR259" s="79"/>
      <c r="BS259" s="79"/>
      <c r="BT259" s="79"/>
      <c r="BU259" s="79"/>
      <c r="BV259" s="79"/>
      <c r="BW259" s="79"/>
      <c r="BX259" s="79"/>
      <c r="BY259" s="79"/>
      <c r="BZ259" s="79"/>
      <c r="CA259" s="79"/>
      <c r="CB259" s="79"/>
      <c r="CC259" s="79"/>
      <c r="CD259" s="79"/>
      <c r="CE259" s="79"/>
      <c r="CF259" s="79"/>
      <c r="CG259" s="79"/>
      <c r="CH259" s="79"/>
      <c r="CI259" s="79"/>
      <c r="CJ259" s="79"/>
      <c r="CK259" s="79"/>
      <c r="CL259" s="79"/>
      <c r="CM259" s="79"/>
      <c r="CN259" s="79"/>
      <c r="CO259" s="79"/>
      <c r="CP259" s="79"/>
      <c r="CQ259" s="79"/>
      <c r="CR259" s="79"/>
      <c r="CS259" s="79"/>
      <c r="CT259" s="79"/>
      <c r="CU259" s="79"/>
      <c r="CV259" s="79"/>
      <c r="CW259" s="79"/>
      <c r="CX259" s="79"/>
      <c r="CY259" s="79"/>
      <c r="CZ259" s="79"/>
      <c r="DA259" s="79"/>
      <c r="DB259" s="79"/>
      <c r="DC259" s="79"/>
      <c r="DD259" s="79"/>
      <c r="DE259" s="79"/>
      <c r="DF259" s="79"/>
    </row>
    <row r="260" spans="2:110" s="74" customFormat="1" ht="75">
      <c r="B260" s="432">
        <f t="shared" si="9"/>
        <v>2.0699999999999985</v>
      </c>
      <c r="C260" s="489" t="s">
        <v>540</v>
      </c>
      <c r="D260" s="492">
        <v>25</v>
      </c>
      <c r="E260" s="493" t="s">
        <v>275</v>
      </c>
      <c r="F260" s="494"/>
      <c r="G260" s="490">
        <f t="shared" si="8"/>
        <v>0</v>
      </c>
      <c r="H260" s="434"/>
      <c r="I260" s="78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79"/>
      <c r="AC260" s="79"/>
      <c r="AD260" s="79"/>
      <c r="AE260" s="79"/>
      <c r="AF260" s="79"/>
      <c r="AG260" s="79"/>
      <c r="AH260" s="79"/>
      <c r="AI260" s="79"/>
      <c r="AJ260" s="79"/>
      <c r="AK260" s="79"/>
      <c r="AL260" s="79"/>
      <c r="AM260" s="79"/>
      <c r="AN260" s="79"/>
      <c r="AO260" s="79"/>
      <c r="AP260" s="79"/>
      <c r="AQ260" s="79"/>
      <c r="AR260" s="79"/>
      <c r="AS260" s="79"/>
      <c r="AT260" s="79"/>
      <c r="AU260" s="79"/>
      <c r="AV260" s="79"/>
      <c r="AW260" s="79"/>
      <c r="AX260" s="79"/>
      <c r="AY260" s="79"/>
      <c r="AZ260" s="79"/>
      <c r="BA260" s="79"/>
      <c r="BB260" s="79"/>
      <c r="BC260" s="79"/>
      <c r="BD260" s="79"/>
      <c r="BE260" s="79"/>
      <c r="BF260" s="79"/>
      <c r="BG260" s="79"/>
      <c r="BH260" s="79"/>
      <c r="BI260" s="79"/>
      <c r="BJ260" s="79"/>
      <c r="BK260" s="79"/>
      <c r="BL260" s="79"/>
      <c r="BM260" s="79"/>
      <c r="BN260" s="79"/>
      <c r="BO260" s="79"/>
      <c r="BP260" s="79"/>
      <c r="BQ260" s="79"/>
      <c r="BR260" s="79"/>
      <c r="BS260" s="79"/>
      <c r="BT260" s="79"/>
      <c r="BU260" s="79"/>
      <c r="BV260" s="79"/>
      <c r="BW260" s="79"/>
      <c r="BX260" s="79"/>
      <c r="BY260" s="79"/>
      <c r="BZ260" s="79"/>
      <c r="CA260" s="79"/>
      <c r="CB260" s="79"/>
      <c r="CC260" s="79"/>
      <c r="CD260" s="79"/>
      <c r="CE260" s="79"/>
      <c r="CF260" s="79"/>
      <c r="CG260" s="79"/>
      <c r="CH260" s="79"/>
      <c r="CI260" s="79"/>
      <c r="CJ260" s="79"/>
      <c r="CK260" s="79"/>
      <c r="CL260" s="79"/>
      <c r="CM260" s="79"/>
      <c r="CN260" s="79"/>
      <c r="CO260" s="79"/>
      <c r="CP260" s="79"/>
      <c r="CQ260" s="79"/>
      <c r="CR260" s="79"/>
      <c r="CS260" s="79"/>
      <c r="CT260" s="79"/>
      <c r="CU260" s="79"/>
      <c r="CV260" s="79"/>
      <c r="CW260" s="79"/>
      <c r="CX260" s="79"/>
      <c r="CY260" s="79"/>
      <c r="CZ260" s="79"/>
      <c r="DA260" s="79"/>
      <c r="DB260" s="79"/>
      <c r="DC260" s="79"/>
      <c r="DD260" s="79"/>
      <c r="DE260" s="79"/>
      <c r="DF260" s="79"/>
    </row>
    <row r="261" spans="2:110" s="74" customFormat="1" ht="56.25">
      <c r="B261" s="432">
        <f t="shared" si="9"/>
        <v>2.0799999999999983</v>
      </c>
      <c r="C261" s="489" t="s">
        <v>541</v>
      </c>
      <c r="D261" s="492">
        <v>125</v>
      </c>
      <c r="E261" s="493" t="s">
        <v>275</v>
      </c>
      <c r="F261" s="494"/>
      <c r="G261" s="490">
        <f t="shared" si="8"/>
        <v>0</v>
      </c>
      <c r="H261" s="434"/>
      <c r="I261" s="78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  <c r="AR261" s="79"/>
      <c r="AS261" s="79"/>
      <c r="AT261" s="79"/>
      <c r="AU261" s="79"/>
      <c r="AV261" s="79"/>
      <c r="AW261" s="79"/>
      <c r="AX261" s="79"/>
      <c r="AY261" s="79"/>
      <c r="AZ261" s="79"/>
      <c r="BA261" s="79"/>
      <c r="BB261" s="79"/>
      <c r="BC261" s="79"/>
      <c r="BD261" s="79"/>
      <c r="BE261" s="79"/>
      <c r="BF261" s="79"/>
      <c r="BG261" s="79"/>
      <c r="BH261" s="79"/>
      <c r="BI261" s="79"/>
      <c r="BJ261" s="79"/>
      <c r="BK261" s="79"/>
      <c r="BL261" s="79"/>
      <c r="BM261" s="79"/>
      <c r="BN261" s="79"/>
      <c r="BO261" s="79"/>
      <c r="BP261" s="79"/>
      <c r="BQ261" s="79"/>
      <c r="BR261" s="79"/>
      <c r="BS261" s="79"/>
      <c r="BT261" s="79"/>
      <c r="BU261" s="79"/>
      <c r="BV261" s="79"/>
      <c r="BW261" s="79"/>
      <c r="BX261" s="79"/>
      <c r="BY261" s="79"/>
      <c r="BZ261" s="79"/>
      <c r="CA261" s="79"/>
      <c r="CB261" s="79"/>
      <c r="CC261" s="79"/>
      <c r="CD261" s="79"/>
      <c r="CE261" s="79"/>
      <c r="CF261" s="79"/>
      <c r="CG261" s="79"/>
      <c r="CH261" s="79"/>
      <c r="CI261" s="79"/>
      <c r="CJ261" s="79"/>
      <c r="CK261" s="79"/>
      <c r="CL261" s="79"/>
      <c r="CM261" s="79"/>
      <c r="CN261" s="79"/>
      <c r="CO261" s="79"/>
      <c r="CP261" s="79"/>
      <c r="CQ261" s="79"/>
      <c r="CR261" s="79"/>
      <c r="CS261" s="79"/>
      <c r="CT261" s="79"/>
      <c r="CU261" s="79"/>
      <c r="CV261" s="79"/>
      <c r="CW261" s="79"/>
      <c r="CX261" s="79"/>
      <c r="CY261" s="79"/>
      <c r="CZ261" s="79"/>
      <c r="DA261" s="79"/>
      <c r="DB261" s="79"/>
      <c r="DC261" s="79"/>
      <c r="DD261" s="79"/>
      <c r="DE261" s="79"/>
      <c r="DF261" s="79"/>
    </row>
    <row r="262" spans="2:110" s="74" customFormat="1" ht="75">
      <c r="B262" s="432">
        <f t="shared" si="9"/>
        <v>2.0899999999999981</v>
      </c>
      <c r="C262" s="489" t="s">
        <v>542</v>
      </c>
      <c r="D262" s="492">
        <v>135</v>
      </c>
      <c r="E262" s="493" t="s">
        <v>275</v>
      </c>
      <c r="F262" s="494"/>
      <c r="G262" s="490">
        <f t="shared" si="8"/>
        <v>0</v>
      </c>
      <c r="H262" s="434"/>
      <c r="I262" s="78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  <c r="AP262" s="79"/>
      <c r="AQ262" s="79"/>
      <c r="AR262" s="79"/>
      <c r="AS262" s="79"/>
      <c r="AT262" s="79"/>
      <c r="AU262" s="79"/>
      <c r="AV262" s="79"/>
      <c r="AW262" s="79"/>
      <c r="AX262" s="79"/>
      <c r="AY262" s="79"/>
      <c r="AZ262" s="79"/>
      <c r="BA262" s="79"/>
      <c r="BB262" s="79"/>
      <c r="BC262" s="79"/>
      <c r="BD262" s="79"/>
      <c r="BE262" s="79"/>
      <c r="BF262" s="79"/>
      <c r="BG262" s="79"/>
      <c r="BH262" s="79"/>
      <c r="BI262" s="79"/>
      <c r="BJ262" s="79"/>
      <c r="BK262" s="79"/>
      <c r="BL262" s="79"/>
      <c r="BM262" s="79"/>
      <c r="BN262" s="79"/>
      <c r="BO262" s="79"/>
      <c r="BP262" s="79"/>
      <c r="BQ262" s="79"/>
      <c r="BR262" s="79"/>
      <c r="BS262" s="79"/>
      <c r="BT262" s="79"/>
      <c r="BU262" s="79"/>
      <c r="BV262" s="79"/>
      <c r="BW262" s="79"/>
      <c r="BX262" s="79"/>
      <c r="BY262" s="79"/>
      <c r="BZ262" s="79"/>
      <c r="CA262" s="79"/>
      <c r="CB262" s="79"/>
      <c r="CC262" s="79"/>
      <c r="CD262" s="79"/>
      <c r="CE262" s="79"/>
      <c r="CF262" s="79"/>
      <c r="CG262" s="79"/>
      <c r="CH262" s="79"/>
      <c r="CI262" s="79"/>
      <c r="CJ262" s="79"/>
      <c r="CK262" s="79"/>
      <c r="CL262" s="79"/>
      <c r="CM262" s="79"/>
      <c r="CN262" s="79"/>
      <c r="CO262" s="79"/>
      <c r="CP262" s="79"/>
      <c r="CQ262" s="79"/>
      <c r="CR262" s="79"/>
      <c r="CS262" s="79"/>
      <c r="CT262" s="79"/>
      <c r="CU262" s="79"/>
      <c r="CV262" s="79"/>
      <c r="CW262" s="79"/>
      <c r="CX262" s="79"/>
      <c r="CY262" s="79"/>
      <c r="CZ262" s="79"/>
      <c r="DA262" s="79"/>
      <c r="DB262" s="79"/>
      <c r="DC262" s="79"/>
      <c r="DD262" s="79"/>
      <c r="DE262" s="79"/>
      <c r="DF262" s="79"/>
    </row>
    <row r="263" spans="2:110" s="74" customFormat="1" ht="75">
      <c r="B263" s="432">
        <f t="shared" si="9"/>
        <v>2.0999999999999979</v>
      </c>
      <c r="C263" s="489" t="s">
        <v>543</v>
      </c>
      <c r="D263" s="492">
        <v>130</v>
      </c>
      <c r="E263" s="493" t="s">
        <v>275</v>
      </c>
      <c r="F263" s="494"/>
      <c r="G263" s="490">
        <f t="shared" si="8"/>
        <v>0</v>
      </c>
      <c r="H263" s="434"/>
      <c r="I263" s="78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79"/>
      <c r="AC263" s="79"/>
      <c r="AD263" s="79"/>
      <c r="AE263" s="79"/>
      <c r="AF263" s="79"/>
      <c r="AG263" s="79"/>
      <c r="AH263" s="79"/>
      <c r="AI263" s="79"/>
      <c r="AJ263" s="79"/>
      <c r="AK263" s="79"/>
      <c r="AL263" s="79"/>
      <c r="AM263" s="79"/>
      <c r="AN263" s="79"/>
      <c r="AO263" s="79"/>
      <c r="AP263" s="79"/>
      <c r="AQ263" s="79"/>
      <c r="AR263" s="79"/>
      <c r="AS263" s="79"/>
      <c r="AT263" s="79"/>
      <c r="AU263" s="79"/>
      <c r="AV263" s="79"/>
      <c r="AW263" s="79"/>
      <c r="AX263" s="79"/>
      <c r="AY263" s="79"/>
      <c r="AZ263" s="79"/>
      <c r="BA263" s="79"/>
      <c r="BB263" s="79"/>
      <c r="BC263" s="79"/>
      <c r="BD263" s="79"/>
      <c r="BE263" s="79"/>
      <c r="BF263" s="79"/>
      <c r="BG263" s="79"/>
      <c r="BH263" s="79"/>
      <c r="BI263" s="79"/>
      <c r="BJ263" s="79"/>
      <c r="BK263" s="79"/>
      <c r="BL263" s="79"/>
      <c r="BM263" s="79"/>
      <c r="BN263" s="79"/>
      <c r="BO263" s="79"/>
      <c r="BP263" s="79"/>
      <c r="BQ263" s="79"/>
      <c r="BR263" s="79"/>
      <c r="BS263" s="79"/>
      <c r="BT263" s="79"/>
      <c r="BU263" s="79"/>
      <c r="BV263" s="79"/>
      <c r="BW263" s="79"/>
      <c r="BX263" s="79"/>
      <c r="BY263" s="79"/>
      <c r="BZ263" s="79"/>
      <c r="CA263" s="79"/>
      <c r="CB263" s="79"/>
      <c r="CC263" s="79"/>
      <c r="CD263" s="79"/>
      <c r="CE263" s="79"/>
      <c r="CF263" s="79"/>
      <c r="CG263" s="79"/>
      <c r="CH263" s="79"/>
      <c r="CI263" s="79"/>
      <c r="CJ263" s="79"/>
      <c r="CK263" s="79"/>
      <c r="CL263" s="79"/>
      <c r="CM263" s="79"/>
      <c r="CN263" s="79"/>
      <c r="CO263" s="79"/>
      <c r="CP263" s="79"/>
      <c r="CQ263" s="79"/>
      <c r="CR263" s="79"/>
      <c r="CS263" s="79"/>
      <c r="CT263" s="79"/>
      <c r="CU263" s="79"/>
      <c r="CV263" s="79"/>
      <c r="CW263" s="79"/>
      <c r="CX263" s="79"/>
      <c r="CY263" s="79"/>
      <c r="CZ263" s="79"/>
      <c r="DA263" s="79"/>
      <c r="DB263" s="79"/>
      <c r="DC263" s="79"/>
      <c r="DD263" s="79"/>
      <c r="DE263" s="79"/>
      <c r="DF263" s="79"/>
    </row>
    <row r="264" spans="2:110" s="74" customFormat="1" ht="75">
      <c r="B264" s="432">
        <f t="shared" si="9"/>
        <v>2.1099999999999977</v>
      </c>
      <c r="C264" s="489" t="s">
        <v>544</v>
      </c>
      <c r="D264" s="492">
        <v>120</v>
      </c>
      <c r="E264" s="493" t="s">
        <v>275</v>
      </c>
      <c r="F264" s="494"/>
      <c r="G264" s="490">
        <f t="shared" si="8"/>
        <v>0</v>
      </c>
      <c r="H264" s="434"/>
      <c r="I264" s="78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79"/>
      <c r="AC264" s="79"/>
      <c r="AD264" s="79"/>
      <c r="AE264" s="79"/>
      <c r="AF264" s="79"/>
      <c r="AG264" s="79"/>
      <c r="AH264" s="79"/>
      <c r="AI264" s="79"/>
      <c r="AJ264" s="79"/>
      <c r="AK264" s="79"/>
      <c r="AL264" s="79"/>
      <c r="AM264" s="79"/>
      <c r="AN264" s="79"/>
      <c r="AO264" s="79"/>
      <c r="AP264" s="79"/>
      <c r="AQ264" s="79"/>
      <c r="AR264" s="79"/>
      <c r="AS264" s="79"/>
      <c r="AT264" s="79"/>
      <c r="AU264" s="79"/>
      <c r="AV264" s="79"/>
      <c r="AW264" s="79"/>
      <c r="AX264" s="79"/>
      <c r="AY264" s="79"/>
      <c r="AZ264" s="79"/>
      <c r="BA264" s="79"/>
      <c r="BB264" s="79"/>
      <c r="BC264" s="79"/>
      <c r="BD264" s="79"/>
      <c r="BE264" s="79"/>
      <c r="BF264" s="79"/>
      <c r="BG264" s="79"/>
      <c r="BH264" s="79"/>
      <c r="BI264" s="79"/>
      <c r="BJ264" s="79"/>
      <c r="BK264" s="79"/>
      <c r="BL264" s="79"/>
      <c r="BM264" s="79"/>
      <c r="BN264" s="79"/>
      <c r="BO264" s="79"/>
      <c r="BP264" s="79"/>
      <c r="BQ264" s="79"/>
      <c r="BR264" s="79"/>
      <c r="BS264" s="79"/>
      <c r="BT264" s="79"/>
      <c r="BU264" s="79"/>
      <c r="BV264" s="79"/>
      <c r="BW264" s="79"/>
      <c r="BX264" s="79"/>
      <c r="BY264" s="79"/>
      <c r="BZ264" s="79"/>
      <c r="CA264" s="79"/>
      <c r="CB264" s="79"/>
      <c r="CC264" s="79"/>
      <c r="CD264" s="79"/>
      <c r="CE264" s="79"/>
      <c r="CF264" s="79"/>
      <c r="CG264" s="79"/>
      <c r="CH264" s="79"/>
      <c r="CI264" s="79"/>
      <c r="CJ264" s="79"/>
      <c r="CK264" s="79"/>
      <c r="CL264" s="79"/>
      <c r="CM264" s="79"/>
      <c r="CN264" s="79"/>
      <c r="CO264" s="79"/>
      <c r="CP264" s="79"/>
      <c r="CQ264" s="79"/>
      <c r="CR264" s="79"/>
      <c r="CS264" s="79"/>
      <c r="CT264" s="79"/>
      <c r="CU264" s="79"/>
      <c r="CV264" s="79"/>
      <c r="CW264" s="79"/>
      <c r="CX264" s="79"/>
      <c r="CY264" s="79"/>
      <c r="CZ264" s="79"/>
      <c r="DA264" s="79"/>
      <c r="DB264" s="79"/>
      <c r="DC264" s="79"/>
      <c r="DD264" s="79"/>
      <c r="DE264" s="79"/>
      <c r="DF264" s="79"/>
    </row>
    <row r="265" spans="2:110" s="74" customFormat="1" ht="75">
      <c r="B265" s="432">
        <f t="shared" si="9"/>
        <v>2.1199999999999974</v>
      </c>
      <c r="C265" s="489" t="s">
        <v>545</v>
      </c>
      <c r="D265" s="492">
        <v>40</v>
      </c>
      <c r="E265" s="493" t="s">
        <v>275</v>
      </c>
      <c r="F265" s="494"/>
      <c r="G265" s="490">
        <f t="shared" si="8"/>
        <v>0</v>
      </c>
      <c r="H265" s="434"/>
      <c r="I265" s="78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79"/>
      <c r="AC265" s="79"/>
      <c r="AD265" s="79"/>
      <c r="AE265" s="79"/>
      <c r="AF265" s="79"/>
      <c r="AG265" s="79"/>
      <c r="AH265" s="79"/>
      <c r="AI265" s="79"/>
      <c r="AJ265" s="79"/>
      <c r="AK265" s="79"/>
      <c r="AL265" s="79"/>
      <c r="AM265" s="79"/>
      <c r="AN265" s="79"/>
      <c r="AO265" s="79"/>
      <c r="AP265" s="79"/>
      <c r="AQ265" s="79"/>
      <c r="AR265" s="79"/>
      <c r="AS265" s="79"/>
      <c r="AT265" s="79"/>
      <c r="AU265" s="79"/>
      <c r="AV265" s="79"/>
      <c r="AW265" s="79"/>
      <c r="AX265" s="79"/>
      <c r="AY265" s="79"/>
      <c r="AZ265" s="79"/>
      <c r="BA265" s="79"/>
      <c r="BB265" s="79"/>
      <c r="BC265" s="79"/>
      <c r="BD265" s="79"/>
      <c r="BE265" s="79"/>
      <c r="BF265" s="79"/>
      <c r="BG265" s="79"/>
      <c r="BH265" s="79"/>
      <c r="BI265" s="79"/>
      <c r="BJ265" s="79"/>
      <c r="BK265" s="79"/>
      <c r="BL265" s="79"/>
      <c r="BM265" s="79"/>
      <c r="BN265" s="79"/>
      <c r="BO265" s="79"/>
      <c r="BP265" s="79"/>
      <c r="BQ265" s="79"/>
      <c r="BR265" s="79"/>
      <c r="BS265" s="79"/>
      <c r="BT265" s="79"/>
      <c r="BU265" s="79"/>
      <c r="BV265" s="79"/>
      <c r="BW265" s="79"/>
      <c r="BX265" s="79"/>
      <c r="BY265" s="79"/>
      <c r="BZ265" s="79"/>
      <c r="CA265" s="79"/>
      <c r="CB265" s="79"/>
      <c r="CC265" s="79"/>
      <c r="CD265" s="79"/>
      <c r="CE265" s="79"/>
      <c r="CF265" s="79"/>
      <c r="CG265" s="79"/>
      <c r="CH265" s="79"/>
      <c r="CI265" s="79"/>
      <c r="CJ265" s="79"/>
      <c r="CK265" s="79"/>
      <c r="CL265" s="79"/>
      <c r="CM265" s="79"/>
      <c r="CN265" s="79"/>
      <c r="CO265" s="79"/>
      <c r="CP265" s="79"/>
      <c r="CQ265" s="79"/>
      <c r="CR265" s="79"/>
      <c r="CS265" s="79"/>
      <c r="CT265" s="79"/>
      <c r="CU265" s="79"/>
      <c r="CV265" s="79"/>
      <c r="CW265" s="79"/>
      <c r="CX265" s="79"/>
      <c r="CY265" s="79"/>
      <c r="CZ265" s="79"/>
      <c r="DA265" s="79"/>
      <c r="DB265" s="79"/>
      <c r="DC265" s="79"/>
      <c r="DD265" s="79"/>
      <c r="DE265" s="79"/>
      <c r="DF265" s="79"/>
    </row>
    <row r="266" spans="2:110" s="74" customFormat="1" ht="75">
      <c r="B266" s="432">
        <f t="shared" si="9"/>
        <v>2.1299999999999972</v>
      </c>
      <c r="C266" s="489" t="s">
        <v>546</v>
      </c>
      <c r="D266" s="492">
        <v>65</v>
      </c>
      <c r="E266" s="493" t="s">
        <v>275</v>
      </c>
      <c r="F266" s="494"/>
      <c r="G266" s="490">
        <f t="shared" si="8"/>
        <v>0</v>
      </c>
      <c r="H266" s="434"/>
      <c r="I266" s="78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79"/>
      <c r="AC266" s="79"/>
      <c r="AD266" s="79"/>
      <c r="AE266" s="79"/>
      <c r="AF266" s="79"/>
      <c r="AG266" s="79"/>
      <c r="AH266" s="79"/>
      <c r="AI266" s="79"/>
      <c r="AJ266" s="79"/>
      <c r="AK266" s="79"/>
      <c r="AL266" s="79"/>
      <c r="AM266" s="79"/>
      <c r="AN266" s="79"/>
      <c r="AO266" s="79"/>
      <c r="AP266" s="79"/>
      <c r="AQ266" s="79"/>
      <c r="AR266" s="79"/>
      <c r="AS266" s="79"/>
      <c r="AT266" s="79"/>
      <c r="AU266" s="79"/>
      <c r="AV266" s="79"/>
      <c r="AW266" s="79"/>
      <c r="AX266" s="79"/>
      <c r="AY266" s="79"/>
      <c r="AZ266" s="79"/>
      <c r="BA266" s="79"/>
      <c r="BB266" s="79"/>
      <c r="BC266" s="79"/>
      <c r="BD266" s="79"/>
      <c r="BE266" s="79"/>
      <c r="BF266" s="79"/>
      <c r="BG266" s="79"/>
      <c r="BH266" s="79"/>
      <c r="BI266" s="79"/>
      <c r="BJ266" s="79"/>
      <c r="BK266" s="79"/>
      <c r="BL266" s="79"/>
      <c r="BM266" s="79"/>
      <c r="BN266" s="79"/>
      <c r="BO266" s="79"/>
      <c r="BP266" s="79"/>
      <c r="BQ266" s="79"/>
      <c r="BR266" s="79"/>
      <c r="BS266" s="79"/>
      <c r="BT266" s="79"/>
      <c r="BU266" s="79"/>
      <c r="BV266" s="79"/>
      <c r="BW266" s="79"/>
      <c r="BX266" s="79"/>
      <c r="BY266" s="79"/>
      <c r="BZ266" s="79"/>
      <c r="CA266" s="79"/>
      <c r="CB266" s="79"/>
      <c r="CC266" s="79"/>
      <c r="CD266" s="79"/>
      <c r="CE266" s="79"/>
      <c r="CF266" s="79"/>
      <c r="CG266" s="79"/>
      <c r="CH266" s="79"/>
      <c r="CI266" s="79"/>
      <c r="CJ266" s="79"/>
      <c r="CK266" s="79"/>
      <c r="CL266" s="79"/>
      <c r="CM266" s="79"/>
      <c r="CN266" s="79"/>
      <c r="CO266" s="79"/>
      <c r="CP266" s="79"/>
      <c r="CQ266" s="79"/>
      <c r="CR266" s="79"/>
      <c r="CS266" s="79"/>
      <c r="CT266" s="79"/>
      <c r="CU266" s="79"/>
      <c r="CV266" s="79"/>
      <c r="CW266" s="79"/>
      <c r="CX266" s="79"/>
      <c r="CY266" s="79"/>
      <c r="CZ266" s="79"/>
      <c r="DA266" s="79"/>
      <c r="DB266" s="79"/>
      <c r="DC266" s="79"/>
      <c r="DD266" s="79"/>
      <c r="DE266" s="79"/>
      <c r="DF266" s="79"/>
    </row>
    <row r="267" spans="2:110" s="74" customFormat="1" ht="56.25">
      <c r="B267" s="432">
        <f t="shared" si="9"/>
        <v>2.139999999999997</v>
      </c>
      <c r="C267" s="489" t="s">
        <v>547</v>
      </c>
      <c r="D267" s="492">
        <v>125</v>
      </c>
      <c r="E267" s="493" t="s">
        <v>275</v>
      </c>
      <c r="F267" s="494"/>
      <c r="G267" s="490">
        <f t="shared" si="8"/>
        <v>0</v>
      </c>
      <c r="H267" s="434"/>
      <c r="I267" s="78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79"/>
      <c r="AC267" s="79"/>
      <c r="AD267" s="79"/>
      <c r="AE267" s="79"/>
      <c r="AF267" s="79"/>
      <c r="AG267" s="79"/>
      <c r="AH267" s="79"/>
      <c r="AI267" s="79"/>
      <c r="AJ267" s="79"/>
      <c r="AK267" s="79"/>
      <c r="AL267" s="79"/>
      <c r="AM267" s="79"/>
      <c r="AN267" s="79"/>
      <c r="AO267" s="79"/>
      <c r="AP267" s="79"/>
      <c r="AQ267" s="79"/>
      <c r="AR267" s="79"/>
      <c r="AS267" s="79"/>
      <c r="AT267" s="79"/>
      <c r="AU267" s="79"/>
      <c r="AV267" s="79"/>
      <c r="AW267" s="79"/>
      <c r="AX267" s="79"/>
      <c r="AY267" s="79"/>
      <c r="AZ267" s="79"/>
      <c r="BA267" s="79"/>
      <c r="BB267" s="79"/>
      <c r="BC267" s="79"/>
      <c r="BD267" s="79"/>
      <c r="BE267" s="79"/>
      <c r="BF267" s="79"/>
      <c r="BG267" s="79"/>
      <c r="BH267" s="79"/>
      <c r="BI267" s="79"/>
      <c r="BJ267" s="79"/>
      <c r="BK267" s="79"/>
      <c r="BL267" s="79"/>
      <c r="BM267" s="79"/>
      <c r="BN267" s="79"/>
      <c r="BO267" s="79"/>
      <c r="BP267" s="79"/>
      <c r="BQ267" s="79"/>
      <c r="BR267" s="79"/>
      <c r="BS267" s="79"/>
      <c r="BT267" s="79"/>
      <c r="BU267" s="79"/>
      <c r="BV267" s="79"/>
      <c r="BW267" s="79"/>
      <c r="BX267" s="79"/>
      <c r="BY267" s="79"/>
      <c r="BZ267" s="79"/>
      <c r="CA267" s="79"/>
      <c r="CB267" s="79"/>
      <c r="CC267" s="79"/>
      <c r="CD267" s="79"/>
      <c r="CE267" s="79"/>
      <c r="CF267" s="79"/>
      <c r="CG267" s="79"/>
      <c r="CH267" s="79"/>
      <c r="CI267" s="79"/>
      <c r="CJ267" s="79"/>
      <c r="CK267" s="79"/>
      <c r="CL267" s="79"/>
      <c r="CM267" s="79"/>
      <c r="CN267" s="79"/>
      <c r="CO267" s="79"/>
      <c r="CP267" s="79"/>
      <c r="CQ267" s="79"/>
      <c r="CR267" s="79"/>
      <c r="CS267" s="79"/>
      <c r="CT267" s="79"/>
      <c r="CU267" s="79"/>
      <c r="CV267" s="79"/>
      <c r="CW267" s="79"/>
      <c r="CX267" s="79"/>
      <c r="CY267" s="79"/>
      <c r="CZ267" s="79"/>
      <c r="DA267" s="79"/>
      <c r="DB267" s="79"/>
      <c r="DC267" s="79"/>
      <c r="DD267" s="79"/>
      <c r="DE267" s="79"/>
      <c r="DF267" s="79"/>
    </row>
    <row r="268" spans="2:110" s="74" customFormat="1">
      <c r="B268" s="432"/>
      <c r="C268" s="489"/>
      <c r="D268" s="492"/>
      <c r="E268" s="493"/>
      <c r="F268" s="494"/>
      <c r="G268" s="490">
        <f t="shared" ref="G268:G331" si="10">ROUND(F268*D268,2)</f>
        <v>0</v>
      </c>
      <c r="H268" s="434">
        <f>SUM(G254:G267)</f>
        <v>0</v>
      </c>
      <c r="I268" s="78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79"/>
      <c r="AC268" s="79"/>
      <c r="AD268" s="79"/>
      <c r="AE268" s="79"/>
      <c r="AF268" s="79"/>
      <c r="AG268" s="79"/>
      <c r="AH268" s="79"/>
      <c r="AI268" s="79"/>
      <c r="AJ268" s="79"/>
      <c r="AK268" s="79"/>
      <c r="AL268" s="79"/>
      <c r="AM268" s="79"/>
      <c r="AN268" s="79"/>
      <c r="AO268" s="79"/>
      <c r="AP268" s="79"/>
      <c r="AQ268" s="79"/>
      <c r="AR268" s="79"/>
      <c r="AS268" s="79"/>
      <c r="AT268" s="79"/>
      <c r="AU268" s="79"/>
      <c r="AV268" s="79"/>
      <c r="AW268" s="79"/>
      <c r="AX268" s="79"/>
      <c r="AY268" s="79"/>
      <c r="AZ268" s="79"/>
      <c r="BA268" s="79"/>
      <c r="BB268" s="79"/>
      <c r="BC268" s="79"/>
      <c r="BD268" s="79"/>
      <c r="BE268" s="79"/>
      <c r="BF268" s="79"/>
      <c r="BG268" s="79"/>
      <c r="BH268" s="79"/>
      <c r="BI268" s="79"/>
      <c r="BJ268" s="79"/>
      <c r="BK268" s="79"/>
      <c r="BL268" s="79"/>
      <c r="BM268" s="79"/>
      <c r="BN268" s="79"/>
      <c r="BO268" s="79"/>
      <c r="BP268" s="79"/>
      <c r="BQ268" s="79"/>
      <c r="BR268" s="79"/>
      <c r="BS268" s="79"/>
      <c r="BT268" s="79"/>
      <c r="BU268" s="79"/>
      <c r="BV268" s="79"/>
      <c r="BW268" s="79"/>
      <c r="BX268" s="79"/>
      <c r="BY268" s="79"/>
      <c r="BZ268" s="79"/>
      <c r="CA268" s="79"/>
      <c r="CB268" s="79"/>
      <c r="CC268" s="79"/>
      <c r="CD268" s="79"/>
      <c r="CE268" s="79"/>
      <c r="CF268" s="79"/>
      <c r="CG268" s="79"/>
      <c r="CH268" s="79"/>
      <c r="CI268" s="79"/>
      <c r="CJ268" s="79"/>
      <c r="CK268" s="79"/>
      <c r="CL268" s="79"/>
      <c r="CM268" s="79"/>
      <c r="CN268" s="79"/>
      <c r="CO268" s="79"/>
      <c r="CP268" s="79"/>
      <c r="CQ268" s="79"/>
      <c r="CR268" s="79"/>
      <c r="CS268" s="79"/>
      <c r="CT268" s="79"/>
      <c r="CU268" s="79"/>
      <c r="CV268" s="79"/>
      <c r="CW268" s="79"/>
      <c r="CX268" s="79"/>
      <c r="CY268" s="79"/>
      <c r="CZ268" s="79"/>
      <c r="DA268" s="79"/>
      <c r="DB268" s="79"/>
      <c r="DC268" s="79"/>
      <c r="DD268" s="79"/>
      <c r="DE268" s="79"/>
      <c r="DF268" s="79"/>
    </row>
    <row r="269" spans="2:110" s="74" customFormat="1">
      <c r="B269" s="432"/>
      <c r="C269" s="488" t="s">
        <v>548</v>
      </c>
      <c r="D269" s="492"/>
      <c r="E269" s="493"/>
      <c r="F269" s="494"/>
      <c r="G269" s="490">
        <f t="shared" si="10"/>
        <v>0</v>
      </c>
      <c r="H269" s="434"/>
      <c r="I269" s="78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79"/>
      <c r="AL269" s="79"/>
      <c r="AM269" s="79"/>
      <c r="AN269" s="79"/>
      <c r="AO269" s="79"/>
      <c r="AP269" s="79"/>
      <c r="AQ269" s="79"/>
      <c r="AR269" s="79"/>
      <c r="AS269" s="79"/>
      <c r="AT269" s="79"/>
      <c r="AU269" s="79"/>
      <c r="AV269" s="79"/>
      <c r="AW269" s="79"/>
      <c r="AX269" s="79"/>
      <c r="AY269" s="79"/>
      <c r="AZ269" s="79"/>
      <c r="BA269" s="79"/>
      <c r="BB269" s="79"/>
      <c r="BC269" s="79"/>
      <c r="BD269" s="79"/>
      <c r="BE269" s="79"/>
      <c r="BF269" s="79"/>
      <c r="BG269" s="79"/>
      <c r="BH269" s="79"/>
      <c r="BI269" s="79"/>
      <c r="BJ269" s="79"/>
      <c r="BK269" s="79"/>
      <c r="BL269" s="79"/>
      <c r="BM269" s="79"/>
      <c r="BN269" s="79"/>
      <c r="BO269" s="79"/>
      <c r="BP269" s="79"/>
      <c r="BQ269" s="79"/>
      <c r="BR269" s="79"/>
      <c r="BS269" s="79"/>
      <c r="BT269" s="79"/>
      <c r="BU269" s="79"/>
      <c r="BV269" s="79"/>
      <c r="BW269" s="79"/>
      <c r="BX269" s="79"/>
      <c r="BY269" s="79"/>
      <c r="BZ269" s="79"/>
      <c r="CA269" s="79"/>
      <c r="CB269" s="79"/>
      <c r="CC269" s="79"/>
      <c r="CD269" s="79"/>
      <c r="CE269" s="79"/>
      <c r="CF269" s="79"/>
      <c r="CG269" s="79"/>
      <c r="CH269" s="79"/>
      <c r="CI269" s="79"/>
      <c r="CJ269" s="79"/>
      <c r="CK269" s="79"/>
      <c r="CL269" s="79"/>
      <c r="CM269" s="79"/>
      <c r="CN269" s="79"/>
      <c r="CO269" s="79"/>
      <c r="CP269" s="79"/>
      <c r="CQ269" s="79"/>
      <c r="CR269" s="79"/>
      <c r="CS269" s="79"/>
      <c r="CT269" s="79"/>
      <c r="CU269" s="79"/>
      <c r="CV269" s="79"/>
      <c r="CW269" s="79"/>
      <c r="CX269" s="79"/>
      <c r="CY269" s="79"/>
      <c r="CZ269" s="79"/>
      <c r="DA269" s="79"/>
      <c r="DB269" s="79"/>
      <c r="DC269" s="79"/>
      <c r="DD269" s="79"/>
      <c r="DE269" s="79"/>
      <c r="DF269" s="79"/>
    </row>
    <row r="270" spans="2:110" s="74" customFormat="1">
      <c r="B270" s="435">
        <v>1</v>
      </c>
      <c r="C270" s="488" t="s">
        <v>517</v>
      </c>
      <c r="D270" s="492"/>
      <c r="E270" s="493"/>
      <c r="F270" s="494"/>
      <c r="G270" s="490">
        <f t="shared" si="10"/>
        <v>0</v>
      </c>
      <c r="H270" s="434"/>
      <c r="I270" s="78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  <c r="AP270" s="79"/>
      <c r="AQ270" s="79"/>
      <c r="AR270" s="79"/>
      <c r="AS270" s="79"/>
      <c r="AT270" s="79"/>
      <c r="AU270" s="79"/>
      <c r="AV270" s="79"/>
      <c r="AW270" s="79"/>
      <c r="AX270" s="79"/>
      <c r="AY270" s="79"/>
      <c r="AZ270" s="79"/>
      <c r="BA270" s="79"/>
      <c r="BB270" s="79"/>
      <c r="BC270" s="79"/>
      <c r="BD270" s="79"/>
      <c r="BE270" s="79"/>
      <c r="BF270" s="79"/>
      <c r="BG270" s="79"/>
      <c r="BH270" s="79"/>
      <c r="BI270" s="79"/>
      <c r="BJ270" s="79"/>
      <c r="BK270" s="79"/>
      <c r="BL270" s="79"/>
      <c r="BM270" s="79"/>
      <c r="BN270" s="79"/>
      <c r="BO270" s="79"/>
      <c r="BP270" s="79"/>
      <c r="BQ270" s="79"/>
      <c r="BR270" s="79"/>
      <c r="BS270" s="79"/>
      <c r="BT270" s="79"/>
      <c r="BU270" s="79"/>
      <c r="BV270" s="79"/>
      <c r="BW270" s="79"/>
      <c r="BX270" s="79"/>
      <c r="BY270" s="79"/>
      <c r="BZ270" s="79"/>
      <c r="CA270" s="79"/>
      <c r="CB270" s="79"/>
      <c r="CC270" s="79"/>
      <c r="CD270" s="79"/>
      <c r="CE270" s="79"/>
      <c r="CF270" s="79"/>
      <c r="CG270" s="79"/>
      <c r="CH270" s="79"/>
      <c r="CI270" s="79"/>
      <c r="CJ270" s="79"/>
      <c r="CK270" s="79"/>
      <c r="CL270" s="79"/>
      <c r="CM270" s="79"/>
      <c r="CN270" s="79"/>
      <c r="CO270" s="79"/>
      <c r="CP270" s="79"/>
      <c r="CQ270" s="79"/>
      <c r="CR270" s="79"/>
      <c r="CS270" s="79"/>
      <c r="CT270" s="79"/>
      <c r="CU270" s="79"/>
      <c r="CV270" s="79"/>
      <c r="CW270" s="79"/>
      <c r="CX270" s="79"/>
      <c r="CY270" s="79"/>
      <c r="CZ270" s="79"/>
      <c r="DA270" s="79"/>
      <c r="DB270" s="79"/>
      <c r="DC270" s="79"/>
      <c r="DD270" s="79"/>
      <c r="DE270" s="79"/>
      <c r="DF270" s="79"/>
    </row>
    <row r="271" spans="2:110" s="74" customFormat="1" ht="75">
      <c r="B271" s="432">
        <f t="shared" si="9"/>
        <v>1.01</v>
      </c>
      <c r="C271" s="489" t="s">
        <v>518</v>
      </c>
      <c r="D271" s="492">
        <v>40</v>
      </c>
      <c r="E271" s="493" t="s">
        <v>275</v>
      </c>
      <c r="F271" s="494"/>
      <c r="G271" s="490">
        <f t="shared" si="10"/>
        <v>0</v>
      </c>
      <c r="H271" s="434"/>
      <c r="I271" s="78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  <c r="AB271" s="79"/>
      <c r="AC271" s="79"/>
      <c r="AD271" s="79"/>
      <c r="AE271" s="79"/>
      <c r="AF271" s="79"/>
      <c r="AG271" s="79"/>
      <c r="AH271" s="79"/>
      <c r="AI271" s="79"/>
      <c r="AJ271" s="79"/>
      <c r="AK271" s="79"/>
      <c r="AL271" s="79"/>
      <c r="AM271" s="79"/>
      <c r="AN271" s="79"/>
      <c r="AO271" s="79"/>
      <c r="AP271" s="79"/>
      <c r="AQ271" s="79"/>
      <c r="AR271" s="79"/>
      <c r="AS271" s="79"/>
      <c r="AT271" s="79"/>
      <c r="AU271" s="79"/>
      <c r="AV271" s="79"/>
      <c r="AW271" s="79"/>
      <c r="AX271" s="79"/>
      <c r="AY271" s="79"/>
      <c r="AZ271" s="79"/>
      <c r="BA271" s="79"/>
      <c r="BB271" s="79"/>
      <c r="BC271" s="79"/>
      <c r="BD271" s="79"/>
      <c r="BE271" s="79"/>
      <c r="BF271" s="79"/>
      <c r="BG271" s="79"/>
      <c r="BH271" s="79"/>
      <c r="BI271" s="79"/>
      <c r="BJ271" s="79"/>
      <c r="BK271" s="79"/>
      <c r="BL271" s="79"/>
      <c r="BM271" s="79"/>
      <c r="BN271" s="79"/>
      <c r="BO271" s="79"/>
      <c r="BP271" s="79"/>
      <c r="BQ271" s="79"/>
      <c r="BR271" s="79"/>
      <c r="BS271" s="79"/>
      <c r="BT271" s="79"/>
      <c r="BU271" s="79"/>
      <c r="BV271" s="79"/>
      <c r="BW271" s="79"/>
      <c r="BX271" s="79"/>
      <c r="BY271" s="79"/>
      <c r="BZ271" s="79"/>
      <c r="CA271" s="79"/>
      <c r="CB271" s="79"/>
      <c r="CC271" s="79"/>
      <c r="CD271" s="79"/>
      <c r="CE271" s="79"/>
      <c r="CF271" s="79"/>
      <c r="CG271" s="79"/>
      <c r="CH271" s="79"/>
      <c r="CI271" s="79"/>
      <c r="CJ271" s="79"/>
      <c r="CK271" s="79"/>
      <c r="CL271" s="79"/>
      <c r="CM271" s="79"/>
      <c r="CN271" s="79"/>
      <c r="CO271" s="79"/>
      <c r="CP271" s="79"/>
      <c r="CQ271" s="79"/>
      <c r="CR271" s="79"/>
      <c r="CS271" s="79"/>
      <c r="CT271" s="79"/>
      <c r="CU271" s="79"/>
      <c r="CV271" s="79"/>
      <c r="CW271" s="79"/>
      <c r="CX271" s="79"/>
      <c r="CY271" s="79"/>
      <c r="CZ271" s="79"/>
      <c r="DA271" s="79"/>
      <c r="DB271" s="79"/>
      <c r="DC271" s="79"/>
      <c r="DD271" s="79"/>
      <c r="DE271" s="79"/>
      <c r="DF271" s="79"/>
    </row>
    <row r="272" spans="2:110" s="74" customFormat="1" ht="75">
      <c r="B272" s="432">
        <f t="shared" si="9"/>
        <v>1.02</v>
      </c>
      <c r="C272" s="489" t="s">
        <v>518</v>
      </c>
      <c r="D272" s="492">
        <v>40</v>
      </c>
      <c r="E272" s="493" t="s">
        <v>275</v>
      </c>
      <c r="F272" s="494"/>
      <c r="G272" s="490">
        <f t="shared" si="10"/>
        <v>0</v>
      </c>
      <c r="H272" s="434"/>
      <c r="I272" s="78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79"/>
      <c r="AC272" s="79"/>
      <c r="AD272" s="79"/>
      <c r="AE272" s="79"/>
      <c r="AF272" s="79"/>
      <c r="AG272" s="79"/>
      <c r="AH272" s="79"/>
      <c r="AI272" s="79"/>
      <c r="AJ272" s="79"/>
      <c r="AK272" s="79"/>
      <c r="AL272" s="79"/>
      <c r="AM272" s="79"/>
      <c r="AN272" s="79"/>
      <c r="AO272" s="79"/>
      <c r="AP272" s="79"/>
      <c r="AQ272" s="79"/>
      <c r="AR272" s="79"/>
      <c r="AS272" s="79"/>
      <c r="AT272" s="79"/>
      <c r="AU272" s="79"/>
      <c r="AV272" s="79"/>
      <c r="AW272" s="79"/>
      <c r="AX272" s="79"/>
      <c r="AY272" s="79"/>
      <c r="AZ272" s="79"/>
      <c r="BA272" s="79"/>
      <c r="BB272" s="79"/>
      <c r="BC272" s="79"/>
      <c r="BD272" s="79"/>
      <c r="BE272" s="79"/>
      <c r="BF272" s="79"/>
      <c r="BG272" s="79"/>
      <c r="BH272" s="79"/>
      <c r="BI272" s="79"/>
      <c r="BJ272" s="79"/>
      <c r="BK272" s="79"/>
      <c r="BL272" s="79"/>
      <c r="BM272" s="79"/>
      <c r="BN272" s="79"/>
      <c r="BO272" s="79"/>
      <c r="BP272" s="79"/>
      <c r="BQ272" s="79"/>
      <c r="BR272" s="79"/>
      <c r="BS272" s="79"/>
      <c r="BT272" s="79"/>
      <c r="BU272" s="79"/>
      <c r="BV272" s="79"/>
      <c r="BW272" s="79"/>
      <c r="BX272" s="79"/>
      <c r="BY272" s="79"/>
      <c r="BZ272" s="79"/>
      <c r="CA272" s="79"/>
      <c r="CB272" s="79"/>
      <c r="CC272" s="79"/>
      <c r="CD272" s="79"/>
      <c r="CE272" s="79"/>
      <c r="CF272" s="79"/>
      <c r="CG272" s="79"/>
      <c r="CH272" s="79"/>
      <c r="CI272" s="79"/>
      <c r="CJ272" s="79"/>
      <c r="CK272" s="79"/>
      <c r="CL272" s="79"/>
      <c r="CM272" s="79"/>
      <c r="CN272" s="79"/>
      <c r="CO272" s="79"/>
      <c r="CP272" s="79"/>
      <c r="CQ272" s="79"/>
      <c r="CR272" s="79"/>
      <c r="CS272" s="79"/>
      <c r="CT272" s="79"/>
      <c r="CU272" s="79"/>
      <c r="CV272" s="79"/>
      <c r="CW272" s="79"/>
      <c r="CX272" s="79"/>
      <c r="CY272" s="79"/>
      <c r="CZ272" s="79"/>
      <c r="DA272" s="79"/>
      <c r="DB272" s="79"/>
      <c r="DC272" s="79"/>
      <c r="DD272" s="79"/>
      <c r="DE272" s="79"/>
      <c r="DF272" s="79"/>
    </row>
    <row r="273" spans="2:110" s="74" customFormat="1" ht="75">
      <c r="B273" s="432">
        <f t="shared" si="9"/>
        <v>1.03</v>
      </c>
      <c r="C273" s="489" t="s">
        <v>518</v>
      </c>
      <c r="D273" s="492">
        <v>65</v>
      </c>
      <c r="E273" s="493" t="s">
        <v>275</v>
      </c>
      <c r="F273" s="494"/>
      <c r="G273" s="490">
        <f t="shared" si="10"/>
        <v>0</v>
      </c>
      <c r="H273" s="434"/>
      <c r="I273" s="78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  <c r="AB273" s="79"/>
      <c r="AC273" s="79"/>
      <c r="AD273" s="79"/>
      <c r="AE273" s="79"/>
      <c r="AF273" s="79"/>
      <c r="AG273" s="79"/>
      <c r="AH273" s="79"/>
      <c r="AI273" s="79"/>
      <c r="AJ273" s="79"/>
      <c r="AK273" s="79"/>
      <c r="AL273" s="79"/>
      <c r="AM273" s="79"/>
      <c r="AN273" s="79"/>
      <c r="AO273" s="79"/>
      <c r="AP273" s="79"/>
      <c r="AQ273" s="79"/>
      <c r="AR273" s="79"/>
      <c r="AS273" s="79"/>
      <c r="AT273" s="79"/>
      <c r="AU273" s="79"/>
      <c r="AV273" s="79"/>
      <c r="AW273" s="79"/>
      <c r="AX273" s="79"/>
      <c r="AY273" s="79"/>
      <c r="AZ273" s="79"/>
      <c r="BA273" s="79"/>
      <c r="BB273" s="79"/>
      <c r="BC273" s="79"/>
      <c r="BD273" s="79"/>
      <c r="BE273" s="79"/>
      <c r="BF273" s="79"/>
      <c r="BG273" s="79"/>
      <c r="BH273" s="79"/>
      <c r="BI273" s="79"/>
      <c r="BJ273" s="79"/>
      <c r="BK273" s="79"/>
      <c r="BL273" s="79"/>
      <c r="BM273" s="79"/>
      <c r="BN273" s="79"/>
      <c r="BO273" s="79"/>
      <c r="BP273" s="79"/>
      <c r="BQ273" s="79"/>
      <c r="BR273" s="79"/>
      <c r="BS273" s="79"/>
      <c r="BT273" s="79"/>
      <c r="BU273" s="79"/>
      <c r="BV273" s="79"/>
      <c r="BW273" s="79"/>
      <c r="BX273" s="79"/>
      <c r="BY273" s="79"/>
      <c r="BZ273" s="79"/>
      <c r="CA273" s="79"/>
      <c r="CB273" s="79"/>
      <c r="CC273" s="79"/>
      <c r="CD273" s="79"/>
      <c r="CE273" s="79"/>
      <c r="CF273" s="79"/>
      <c r="CG273" s="79"/>
      <c r="CH273" s="79"/>
      <c r="CI273" s="79"/>
      <c r="CJ273" s="79"/>
      <c r="CK273" s="79"/>
      <c r="CL273" s="79"/>
      <c r="CM273" s="79"/>
      <c r="CN273" s="79"/>
      <c r="CO273" s="79"/>
      <c r="CP273" s="79"/>
      <c r="CQ273" s="79"/>
      <c r="CR273" s="79"/>
      <c r="CS273" s="79"/>
      <c r="CT273" s="79"/>
      <c r="CU273" s="79"/>
      <c r="CV273" s="79"/>
      <c r="CW273" s="79"/>
      <c r="CX273" s="79"/>
      <c r="CY273" s="79"/>
      <c r="CZ273" s="79"/>
      <c r="DA273" s="79"/>
      <c r="DB273" s="79"/>
      <c r="DC273" s="79"/>
      <c r="DD273" s="79"/>
      <c r="DE273" s="79"/>
      <c r="DF273" s="79"/>
    </row>
    <row r="274" spans="2:110" s="74" customFormat="1" ht="75">
      <c r="B274" s="432">
        <f t="shared" ref="B274:B277" si="11">+B273+0.01</f>
        <v>1.04</v>
      </c>
      <c r="C274" s="489" t="s">
        <v>518</v>
      </c>
      <c r="D274" s="492">
        <v>65</v>
      </c>
      <c r="E274" s="493" t="s">
        <v>275</v>
      </c>
      <c r="F274" s="494"/>
      <c r="G274" s="490">
        <f t="shared" si="10"/>
        <v>0</v>
      </c>
      <c r="H274" s="434"/>
      <c r="I274" s="78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  <c r="AB274" s="79"/>
      <c r="AC274" s="79"/>
      <c r="AD274" s="79"/>
      <c r="AE274" s="79"/>
      <c r="AF274" s="79"/>
      <c r="AG274" s="79"/>
      <c r="AH274" s="79"/>
      <c r="AI274" s="79"/>
      <c r="AJ274" s="79"/>
      <c r="AK274" s="79"/>
      <c r="AL274" s="79"/>
      <c r="AM274" s="79"/>
      <c r="AN274" s="79"/>
      <c r="AO274" s="79"/>
      <c r="AP274" s="79"/>
      <c r="AQ274" s="79"/>
      <c r="AR274" s="79"/>
      <c r="AS274" s="79"/>
      <c r="AT274" s="79"/>
      <c r="AU274" s="79"/>
      <c r="AV274" s="79"/>
      <c r="AW274" s="79"/>
      <c r="AX274" s="79"/>
      <c r="AY274" s="79"/>
      <c r="AZ274" s="79"/>
      <c r="BA274" s="79"/>
      <c r="BB274" s="79"/>
      <c r="BC274" s="79"/>
      <c r="BD274" s="79"/>
      <c r="BE274" s="79"/>
      <c r="BF274" s="79"/>
      <c r="BG274" s="79"/>
      <c r="BH274" s="79"/>
      <c r="BI274" s="79"/>
      <c r="BJ274" s="79"/>
      <c r="BK274" s="79"/>
      <c r="BL274" s="79"/>
      <c r="BM274" s="79"/>
      <c r="BN274" s="79"/>
      <c r="BO274" s="79"/>
      <c r="BP274" s="79"/>
      <c r="BQ274" s="79"/>
      <c r="BR274" s="79"/>
      <c r="BS274" s="79"/>
      <c r="BT274" s="79"/>
      <c r="BU274" s="79"/>
      <c r="BV274" s="79"/>
      <c r="BW274" s="79"/>
      <c r="BX274" s="79"/>
      <c r="BY274" s="79"/>
      <c r="BZ274" s="79"/>
      <c r="CA274" s="79"/>
      <c r="CB274" s="79"/>
      <c r="CC274" s="79"/>
      <c r="CD274" s="79"/>
      <c r="CE274" s="79"/>
      <c r="CF274" s="79"/>
      <c r="CG274" s="79"/>
      <c r="CH274" s="79"/>
      <c r="CI274" s="79"/>
      <c r="CJ274" s="79"/>
      <c r="CK274" s="79"/>
      <c r="CL274" s="79"/>
      <c r="CM274" s="79"/>
      <c r="CN274" s="79"/>
      <c r="CO274" s="79"/>
      <c r="CP274" s="79"/>
      <c r="CQ274" s="79"/>
      <c r="CR274" s="79"/>
      <c r="CS274" s="79"/>
      <c r="CT274" s="79"/>
      <c r="CU274" s="79"/>
      <c r="CV274" s="79"/>
      <c r="CW274" s="79"/>
      <c r="CX274" s="79"/>
      <c r="CY274" s="79"/>
      <c r="CZ274" s="79"/>
      <c r="DA274" s="79"/>
      <c r="DB274" s="79"/>
      <c r="DC274" s="79"/>
      <c r="DD274" s="79"/>
      <c r="DE274" s="79"/>
      <c r="DF274" s="79"/>
    </row>
    <row r="275" spans="2:110" s="74" customFormat="1" ht="75">
      <c r="B275" s="432">
        <f t="shared" si="11"/>
        <v>1.05</v>
      </c>
      <c r="C275" s="489" t="s">
        <v>518</v>
      </c>
      <c r="D275" s="492">
        <v>65</v>
      </c>
      <c r="E275" s="493" t="s">
        <v>275</v>
      </c>
      <c r="F275" s="494"/>
      <c r="G275" s="490">
        <f t="shared" si="10"/>
        <v>0</v>
      </c>
      <c r="H275" s="434"/>
      <c r="I275" s="78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79"/>
      <c r="AC275" s="79"/>
      <c r="AD275" s="79"/>
      <c r="AE275" s="79"/>
      <c r="AF275" s="79"/>
      <c r="AG275" s="79"/>
      <c r="AH275" s="79"/>
      <c r="AI275" s="79"/>
      <c r="AJ275" s="79"/>
      <c r="AK275" s="79"/>
      <c r="AL275" s="79"/>
      <c r="AM275" s="79"/>
      <c r="AN275" s="79"/>
      <c r="AO275" s="79"/>
      <c r="AP275" s="79"/>
      <c r="AQ275" s="79"/>
      <c r="AR275" s="79"/>
      <c r="AS275" s="79"/>
      <c r="AT275" s="79"/>
      <c r="AU275" s="79"/>
      <c r="AV275" s="79"/>
      <c r="AW275" s="79"/>
      <c r="AX275" s="79"/>
      <c r="AY275" s="79"/>
      <c r="AZ275" s="79"/>
      <c r="BA275" s="79"/>
      <c r="BB275" s="79"/>
      <c r="BC275" s="79"/>
      <c r="BD275" s="79"/>
      <c r="BE275" s="79"/>
      <c r="BF275" s="79"/>
      <c r="BG275" s="79"/>
      <c r="BH275" s="79"/>
      <c r="BI275" s="79"/>
      <c r="BJ275" s="79"/>
      <c r="BK275" s="79"/>
      <c r="BL275" s="79"/>
      <c r="BM275" s="79"/>
      <c r="BN275" s="79"/>
      <c r="BO275" s="79"/>
      <c r="BP275" s="79"/>
      <c r="BQ275" s="79"/>
      <c r="BR275" s="79"/>
      <c r="BS275" s="79"/>
      <c r="BT275" s="79"/>
      <c r="BU275" s="79"/>
      <c r="BV275" s="79"/>
      <c r="BW275" s="79"/>
      <c r="BX275" s="79"/>
      <c r="BY275" s="79"/>
      <c r="BZ275" s="79"/>
      <c r="CA275" s="79"/>
      <c r="CB275" s="79"/>
      <c r="CC275" s="79"/>
      <c r="CD275" s="79"/>
      <c r="CE275" s="79"/>
      <c r="CF275" s="79"/>
      <c r="CG275" s="79"/>
      <c r="CH275" s="79"/>
      <c r="CI275" s="79"/>
      <c r="CJ275" s="79"/>
      <c r="CK275" s="79"/>
      <c r="CL275" s="79"/>
      <c r="CM275" s="79"/>
      <c r="CN275" s="79"/>
      <c r="CO275" s="79"/>
      <c r="CP275" s="79"/>
      <c r="CQ275" s="79"/>
      <c r="CR275" s="79"/>
      <c r="CS275" s="79"/>
      <c r="CT275" s="79"/>
      <c r="CU275" s="79"/>
      <c r="CV275" s="79"/>
      <c r="CW275" s="79"/>
      <c r="CX275" s="79"/>
      <c r="CY275" s="79"/>
      <c r="CZ275" s="79"/>
      <c r="DA275" s="79"/>
      <c r="DB275" s="79"/>
      <c r="DC275" s="79"/>
      <c r="DD275" s="79"/>
      <c r="DE275" s="79"/>
      <c r="DF275" s="79"/>
    </row>
    <row r="276" spans="2:110" s="74" customFormat="1" ht="75">
      <c r="B276" s="432">
        <f t="shared" si="11"/>
        <v>1.06</v>
      </c>
      <c r="C276" s="489" t="s">
        <v>518</v>
      </c>
      <c r="D276" s="492">
        <v>65</v>
      </c>
      <c r="E276" s="493" t="s">
        <v>275</v>
      </c>
      <c r="F276" s="494"/>
      <c r="G276" s="490">
        <f t="shared" si="10"/>
        <v>0</v>
      </c>
      <c r="H276" s="434"/>
      <c r="I276" s="78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79"/>
      <c r="AL276" s="79"/>
      <c r="AM276" s="79"/>
      <c r="AN276" s="79"/>
      <c r="AO276" s="79"/>
      <c r="AP276" s="79"/>
      <c r="AQ276" s="79"/>
      <c r="AR276" s="79"/>
      <c r="AS276" s="79"/>
      <c r="AT276" s="79"/>
      <c r="AU276" s="79"/>
      <c r="AV276" s="79"/>
      <c r="AW276" s="79"/>
      <c r="AX276" s="79"/>
      <c r="AY276" s="79"/>
      <c r="AZ276" s="79"/>
      <c r="BA276" s="79"/>
      <c r="BB276" s="79"/>
      <c r="BC276" s="79"/>
      <c r="BD276" s="79"/>
      <c r="BE276" s="79"/>
      <c r="BF276" s="79"/>
      <c r="BG276" s="79"/>
      <c r="BH276" s="79"/>
      <c r="BI276" s="79"/>
      <c r="BJ276" s="79"/>
      <c r="BK276" s="79"/>
      <c r="BL276" s="79"/>
      <c r="BM276" s="79"/>
      <c r="BN276" s="79"/>
      <c r="BO276" s="79"/>
      <c r="BP276" s="79"/>
      <c r="BQ276" s="79"/>
      <c r="BR276" s="79"/>
      <c r="BS276" s="79"/>
      <c r="BT276" s="79"/>
      <c r="BU276" s="79"/>
      <c r="BV276" s="79"/>
      <c r="BW276" s="79"/>
      <c r="BX276" s="79"/>
      <c r="BY276" s="79"/>
      <c r="BZ276" s="79"/>
      <c r="CA276" s="79"/>
      <c r="CB276" s="79"/>
      <c r="CC276" s="79"/>
      <c r="CD276" s="79"/>
      <c r="CE276" s="79"/>
      <c r="CF276" s="79"/>
      <c r="CG276" s="79"/>
      <c r="CH276" s="79"/>
      <c r="CI276" s="79"/>
      <c r="CJ276" s="79"/>
      <c r="CK276" s="79"/>
      <c r="CL276" s="79"/>
      <c r="CM276" s="79"/>
      <c r="CN276" s="79"/>
      <c r="CO276" s="79"/>
      <c r="CP276" s="79"/>
      <c r="CQ276" s="79"/>
      <c r="CR276" s="79"/>
      <c r="CS276" s="79"/>
      <c r="CT276" s="79"/>
      <c r="CU276" s="79"/>
      <c r="CV276" s="79"/>
      <c r="CW276" s="79"/>
      <c r="CX276" s="79"/>
      <c r="CY276" s="79"/>
      <c r="CZ276" s="79"/>
      <c r="DA276" s="79"/>
      <c r="DB276" s="79"/>
      <c r="DC276" s="79"/>
      <c r="DD276" s="79"/>
      <c r="DE276" s="79"/>
      <c r="DF276" s="79"/>
    </row>
    <row r="277" spans="2:110" s="74" customFormat="1" ht="75">
      <c r="B277" s="432">
        <f t="shared" si="11"/>
        <v>1.07</v>
      </c>
      <c r="C277" s="489" t="s">
        <v>519</v>
      </c>
      <c r="D277" s="492">
        <v>45</v>
      </c>
      <c r="E277" s="493" t="s">
        <v>275</v>
      </c>
      <c r="F277" s="494"/>
      <c r="G277" s="490">
        <f t="shared" si="10"/>
        <v>0</v>
      </c>
      <c r="H277" s="434"/>
      <c r="I277" s="78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  <c r="AB277" s="79"/>
      <c r="AC277" s="79"/>
      <c r="AD277" s="79"/>
      <c r="AE277" s="79"/>
      <c r="AF277" s="79"/>
      <c r="AG277" s="79"/>
      <c r="AH277" s="79"/>
      <c r="AI277" s="79"/>
      <c r="AJ277" s="79"/>
      <c r="AK277" s="79"/>
      <c r="AL277" s="79"/>
      <c r="AM277" s="79"/>
      <c r="AN277" s="79"/>
      <c r="AO277" s="79"/>
      <c r="AP277" s="79"/>
      <c r="AQ277" s="79"/>
      <c r="AR277" s="79"/>
      <c r="AS277" s="79"/>
      <c r="AT277" s="79"/>
      <c r="AU277" s="79"/>
      <c r="AV277" s="79"/>
      <c r="AW277" s="79"/>
      <c r="AX277" s="79"/>
      <c r="AY277" s="79"/>
      <c r="AZ277" s="79"/>
      <c r="BA277" s="79"/>
      <c r="BB277" s="79"/>
      <c r="BC277" s="79"/>
      <c r="BD277" s="79"/>
      <c r="BE277" s="79"/>
      <c r="BF277" s="79"/>
      <c r="BG277" s="79"/>
      <c r="BH277" s="79"/>
      <c r="BI277" s="79"/>
      <c r="BJ277" s="79"/>
      <c r="BK277" s="79"/>
      <c r="BL277" s="79"/>
      <c r="BM277" s="79"/>
      <c r="BN277" s="79"/>
      <c r="BO277" s="79"/>
      <c r="BP277" s="79"/>
      <c r="BQ277" s="79"/>
      <c r="BR277" s="79"/>
      <c r="BS277" s="79"/>
      <c r="BT277" s="79"/>
      <c r="BU277" s="79"/>
      <c r="BV277" s="79"/>
      <c r="BW277" s="79"/>
      <c r="BX277" s="79"/>
      <c r="BY277" s="79"/>
      <c r="BZ277" s="79"/>
      <c r="CA277" s="79"/>
      <c r="CB277" s="79"/>
      <c r="CC277" s="79"/>
      <c r="CD277" s="79"/>
      <c r="CE277" s="79"/>
      <c r="CF277" s="79"/>
      <c r="CG277" s="79"/>
      <c r="CH277" s="79"/>
      <c r="CI277" s="79"/>
      <c r="CJ277" s="79"/>
      <c r="CK277" s="79"/>
      <c r="CL277" s="79"/>
      <c r="CM277" s="79"/>
      <c r="CN277" s="79"/>
      <c r="CO277" s="79"/>
      <c r="CP277" s="79"/>
      <c r="CQ277" s="79"/>
      <c r="CR277" s="79"/>
      <c r="CS277" s="79"/>
      <c r="CT277" s="79"/>
      <c r="CU277" s="79"/>
      <c r="CV277" s="79"/>
      <c r="CW277" s="79"/>
      <c r="CX277" s="79"/>
      <c r="CY277" s="79"/>
      <c r="CZ277" s="79"/>
      <c r="DA277" s="79"/>
      <c r="DB277" s="79"/>
      <c r="DC277" s="79"/>
      <c r="DD277" s="79"/>
      <c r="DE277" s="79"/>
      <c r="DF277" s="79"/>
    </row>
    <row r="278" spans="2:110" s="74" customFormat="1">
      <c r="B278" s="432"/>
      <c r="C278" s="489"/>
      <c r="D278" s="492"/>
      <c r="E278" s="493"/>
      <c r="F278" s="494"/>
      <c r="G278" s="490">
        <f t="shared" si="10"/>
        <v>0</v>
      </c>
      <c r="H278" s="434">
        <f>SUM(G271:G277)</f>
        <v>0</v>
      </c>
      <c r="I278" s="78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  <c r="AB278" s="79"/>
      <c r="AC278" s="79"/>
      <c r="AD278" s="79"/>
      <c r="AE278" s="79"/>
      <c r="AF278" s="79"/>
      <c r="AG278" s="79"/>
      <c r="AH278" s="79"/>
      <c r="AI278" s="79"/>
      <c r="AJ278" s="79"/>
      <c r="AK278" s="79"/>
      <c r="AL278" s="79"/>
      <c r="AM278" s="79"/>
      <c r="AN278" s="79"/>
      <c r="AO278" s="79"/>
      <c r="AP278" s="79"/>
      <c r="AQ278" s="79"/>
      <c r="AR278" s="79"/>
      <c r="AS278" s="79"/>
      <c r="AT278" s="79"/>
      <c r="AU278" s="79"/>
      <c r="AV278" s="79"/>
      <c r="AW278" s="79"/>
      <c r="AX278" s="79"/>
      <c r="AY278" s="79"/>
      <c r="AZ278" s="79"/>
      <c r="BA278" s="79"/>
      <c r="BB278" s="79"/>
      <c r="BC278" s="79"/>
      <c r="BD278" s="79"/>
      <c r="BE278" s="79"/>
      <c r="BF278" s="79"/>
      <c r="BG278" s="79"/>
      <c r="BH278" s="79"/>
      <c r="BI278" s="79"/>
      <c r="BJ278" s="79"/>
      <c r="BK278" s="79"/>
      <c r="BL278" s="79"/>
      <c r="BM278" s="79"/>
      <c r="BN278" s="79"/>
      <c r="BO278" s="79"/>
      <c r="BP278" s="79"/>
      <c r="BQ278" s="79"/>
      <c r="BR278" s="79"/>
      <c r="BS278" s="79"/>
      <c r="BT278" s="79"/>
      <c r="BU278" s="79"/>
      <c r="BV278" s="79"/>
      <c r="BW278" s="79"/>
      <c r="BX278" s="79"/>
      <c r="BY278" s="79"/>
      <c r="BZ278" s="79"/>
      <c r="CA278" s="79"/>
      <c r="CB278" s="79"/>
      <c r="CC278" s="79"/>
      <c r="CD278" s="79"/>
      <c r="CE278" s="79"/>
      <c r="CF278" s="79"/>
      <c r="CG278" s="79"/>
      <c r="CH278" s="79"/>
      <c r="CI278" s="79"/>
      <c r="CJ278" s="79"/>
      <c r="CK278" s="79"/>
      <c r="CL278" s="79"/>
      <c r="CM278" s="79"/>
      <c r="CN278" s="79"/>
      <c r="CO278" s="79"/>
      <c r="CP278" s="79"/>
      <c r="CQ278" s="79"/>
      <c r="CR278" s="79"/>
      <c r="CS278" s="79"/>
      <c r="CT278" s="79"/>
      <c r="CU278" s="79"/>
      <c r="CV278" s="79"/>
      <c r="CW278" s="79"/>
      <c r="CX278" s="79"/>
      <c r="CY278" s="79"/>
      <c r="CZ278" s="79"/>
      <c r="DA278" s="79"/>
      <c r="DB278" s="79"/>
      <c r="DC278" s="79"/>
      <c r="DD278" s="79"/>
      <c r="DE278" s="79"/>
      <c r="DF278" s="79"/>
    </row>
    <row r="279" spans="2:110" s="74" customFormat="1">
      <c r="B279" s="435"/>
      <c r="C279" s="488" t="s">
        <v>549</v>
      </c>
      <c r="D279" s="492"/>
      <c r="E279" s="493"/>
      <c r="F279" s="494"/>
      <c r="G279" s="490">
        <f t="shared" si="10"/>
        <v>0</v>
      </c>
      <c r="H279" s="434"/>
      <c r="I279" s="78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  <c r="AB279" s="79"/>
      <c r="AC279" s="79"/>
      <c r="AD279" s="79"/>
      <c r="AE279" s="79"/>
      <c r="AF279" s="79"/>
      <c r="AG279" s="79"/>
      <c r="AH279" s="79"/>
      <c r="AI279" s="79"/>
      <c r="AJ279" s="79"/>
      <c r="AK279" s="79"/>
      <c r="AL279" s="79"/>
      <c r="AM279" s="79"/>
      <c r="AN279" s="79"/>
      <c r="AO279" s="79"/>
      <c r="AP279" s="79"/>
      <c r="AQ279" s="79"/>
      <c r="AR279" s="79"/>
      <c r="AS279" s="79"/>
      <c r="AT279" s="79"/>
      <c r="AU279" s="79"/>
      <c r="AV279" s="79"/>
      <c r="AW279" s="79"/>
      <c r="AX279" s="79"/>
      <c r="AY279" s="79"/>
      <c r="AZ279" s="79"/>
      <c r="BA279" s="79"/>
      <c r="BB279" s="79"/>
      <c r="BC279" s="79"/>
      <c r="BD279" s="79"/>
      <c r="BE279" s="79"/>
      <c r="BF279" s="79"/>
      <c r="BG279" s="79"/>
      <c r="BH279" s="79"/>
      <c r="BI279" s="79"/>
      <c r="BJ279" s="79"/>
      <c r="BK279" s="79"/>
      <c r="BL279" s="79"/>
      <c r="BM279" s="79"/>
      <c r="BN279" s="79"/>
      <c r="BO279" s="79"/>
      <c r="BP279" s="79"/>
      <c r="BQ279" s="79"/>
      <c r="BR279" s="79"/>
      <c r="BS279" s="79"/>
      <c r="BT279" s="79"/>
      <c r="BU279" s="79"/>
      <c r="BV279" s="79"/>
      <c r="BW279" s="79"/>
      <c r="BX279" s="79"/>
      <c r="BY279" s="79"/>
      <c r="BZ279" s="79"/>
      <c r="CA279" s="79"/>
      <c r="CB279" s="79"/>
      <c r="CC279" s="79"/>
      <c r="CD279" s="79"/>
      <c r="CE279" s="79"/>
      <c r="CF279" s="79"/>
      <c r="CG279" s="79"/>
      <c r="CH279" s="79"/>
      <c r="CI279" s="79"/>
      <c r="CJ279" s="79"/>
      <c r="CK279" s="79"/>
      <c r="CL279" s="79"/>
      <c r="CM279" s="79"/>
      <c r="CN279" s="79"/>
      <c r="CO279" s="79"/>
      <c r="CP279" s="79"/>
      <c r="CQ279" s="79"/>
      <c r="CR279" s="79"/>
      <c r="CS279" s="79"/>
      <c r="CT279" s="79"/>
      <c r="CU279" s="79"/>
      <c r="CV279" s="79"/>
      <c r="CW279" s="79"/>
      <c r="CX279" s="79"/>
      <c r="CY279" s="79"/>
      <c r="CZ279" s="79"/>
      <c r="DA279" s="79"/>
      <c r="DB279" s="79"/>
      <c r="DC279" s="79"/>
      <c r="DD279" s="79"/>
      <c r="DE279" s="79"/>
      <c r="DF279" s="79"/>
    </row>
    <row r="280" spans="2:110" s="74" customFormat="1">
      <c r="B280" s="435"/>
      <c r="C280" s="488" t="s">
        <v>550</v>
      </c>
      <c r="D280" s="492"/>
      <c r="E280" s="493"/>
      <c r="F280" s="494"/>
      <c r="G280" s="490">
        <f t="shared" si="10"/>
        <v>0</v>
      </c>
      <c r="H280" s="434"/>
      <c r="I280" s="78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79"/>
      <c r="AC280" s="79"/>
      <c r="AD280" s="79"/>
      <c r="AE280" s="79"/>
      <c r="AF280" s="79"/>
      <c r="AG280" s="79"/>
      <c r="AH280" s="79"/>
      <c r="AI280" s="79"/>
      <c r="AJ280" s="79"/>
      <c r="AK280" s="79"/>
      <c r="AL280" s="79"/>
      <c r="AM280" s="79"/>
      <c r="AN280" s="79"/>
      <c r="AO280" s="79"/>
      <c r="AP280" s="79"/>
      <c r="AQ280" s="79"/>
      <c r="AR280" s="79"/>
      <c r="AS280" s="79"/>
      <c r="AT280" s="79"/>
      <c r="AU280" s="79"/>
      <c r="AV280" s="79"/>
      <c r="AW280" s="79"/>
      <c r="AX280" s="79"/>
      <c r="AY280" s="79"/>
      <c r="AZ280" s="79"/>
      <c r="BA280" s="79"/>
      <c r="BB280" s="79"/>
      <c r="BC280" s="79"/>
      <c r="BD280" s="79"/>
      <c r="BE280" s="79"/>
      <c r="BF280" s="79"/>
      <c r="BG280" s="79"/>
      <c r="BH280" s="79"/>
      <c r="BI280" s="79"/>
      <c r="BJ280" s="79"/>
      <c r="BK280" s="79"/>
      <c r="BL280" s="79"/>
      <c r="BM280" s="79"/>
      <c r="BN280" s="79"/>
      <c r="BO280" s="79"/>
      <c r="BP280" s="79"/>
      <c r="BQ280" s="79"/>
      <c r="BR280" s="79"/>
      <c r="BS280" s="79"/>
      <c r="BT280" s="79"/>
      <c r="BU280" s="79"/>
      <c r="BV280" s="79"/>
      <c r="BW280" s="79"/>
      <c r="BX280" s="79"/>
      <c r="BY280" s="79"/>
      <c r="BZ280" s="79"/>
      <c r="CA280" s="79"/>
      <c r="CB280" s="79"/>
      <c r="CC280" s="79"/>
      <c r="CD280" s="79"/>
      <c r="CE280" s="79"/>
      <c r="CF280" s="79"/>
      <c r="CG280" s="79"/>
      <c r="CH280" s="79"/>
      <c r="CI280" s="79"/>
      <c r="CJ280" s="79"/>
      <c r="CK280" s="79"/>
      <c r="CL280" s="79"/>
      <c r="CM280" s="79"/>
      <c r="CN280" s="79"/>
      <c r="CO280" s="79"/>
      <c r="CP280" s="79"/>
      <c r="CQ280" s="79"/>
      <c r="CR280" s="79"/>
      <c r="CS280" s="79"/>
      <c r="CT280" s="79"/>
      <c r="CU280" s="79"/>
      <c r="CV280" s="79"/>
      <c r="CW280" s="79"/>
      <c r="CX280" s="79"/>
      <c r="CY280" s="79"/>
      <c r="CZ280" s="79"/>
      <c r="DA280" s="79"/>
      <c r="DB280" s="79"/>
      <c r="DC280" s="79"/>
      <c r="DD280" s="79"/>
      <c r="DE280" s="79"/>
      <c r="DF280" s="79"/>
    </row>
    <row r="281" spans="2:110" s="74" customFormat="1">
      <c r="B281" s="435"/>
      <c r="C281" s="488" t="s">
        <v>551</v>
      </c>
      <c r="D281" s="492"/>
      <c r="E281" s="493"/>
      <c r="F281" s="494"/>
      <c r="G281" s="490">
        <f t="shared" si="10"/>
        <v>0</v>
      </c>
      <c r="H281" s="434"/>
      <c r="I281" s="78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79"/>
      <c r="AC281" s="79"/>
      <c r="AD281" s="79"/>
      <c r="AE281" s="79"/>
      <c r="AF281" s="79"/>
      <c r="AG281" s="79"/>
      <c r="AH281" s="79"/>
      <c r="AI281" s="79"/>
      <c r="AJ281" s="79"/>
      <c r="AK281" s="79"/>
      <c r="AL281" s="79"/>
      <c r="AM281" s="79"/>
      <c r="AN281" s="79"/>
      <c r="AO281" s="79"/>
      <c r="AP281" s="79"/>
      <c r="AQ281" s="79"/>
      <c r="AR281" s="79"/>
      <c r="AS281" s="79"/>
      <c r="AT281" s="79"/>
      <c r="AU281" s="79"/>
      <c r="AV281" s="79"/>
      <c r="AW281" s="79"/>
      <c r="AX281" s="79"/>
      <c r="AY281" s="79"/>
      <c r="AZ281" s="79"/>
      <c r="BA281" s="79"/>
      <c r="BB281" s="79"/>
      <c r="BC281" s="79"/>
      <c r="BD281" s="79"/>
      <c r="BE281" s="79"/>
      <c r="BF281" s="79"/>
      <c r="BG281" s="79"/>
      <c r="BH281" s="79"/>
      <c r="BI281" s="79"/>
      <c r="BJ281" s="79"/>
      <c r="BK281" s="79"/>
      <c r="BL281" s="79"/>
      <c r="BM281" s="79"/>
      <c r="BN281" s="79"/>
      <c r="BO281" s="79"/>
      <c r="BP281" s="79"/>
      <c r="BQ281" s="79"/>
      <c r="BR281" s="79"/>
      <c r="BS281" s="79"/>
      <c r="BT281" s="79"/>
      <c r="BU281" s="79"/>
      <c r="BV281" s="79"/>
      <c r="BW281" s="79"/>
      <c r="BX281" s="79"/>
      <c r="BY281" s="79"/>
      <c r="BZ281" s="79"/>
      <c r="CA281" s="79"/>
      <c r="CB281" s="79"/>
      <c r="CC281" s="79"/>
      <c r="CD281" s="79"/>
      <c r="CE281" s="79"/>
      <c r="CF281" s="79"/>
      <c r="CG281" s="79"/>
      <c r="CH281" s="79"/>
      <c r="CI281" s="79"/>
      <c r="CJ281" s="79"/>
      <c r="CK281" s="79"/>
      <c r="CL281" s="79"/>
      <c r="CM281" s="79"/>
      <c r="CN281" s="79"/>
      <c r="CO281" s="79"/>
      <c r="CP281" s="79"/>
      <c r="CQ281" s="79"/>
      <c r="CR281" s="79"/>
      <c r="CS281" s="79"/>
      <c r="CT281" s="79"/>
      <c r="CU281" s="79"/>
      <c r="CV281" s="79"/>
      <c r="CW281" s="79"/>
      <c r="CX281" s="79"/>
      <c r="CY281" s="79"/>
      <c r="CZ281" s="79"/>
      <c r="DA281" s="79"/>
      <c r="DB281" s="79"/>
      <c r="DC281" s="79"/>
      <c r="DD281" s="79"/>
      <c r="DE281" s="79"/>
      <c r="DF281" s="79"/>
    </row>
    <row r="282" spans="2:110" s="74" customFormat="1">
      <c r="B282" s="435">
        <v>1</v>
      </c>
      <c r="C282" s="488" t="s">
        <v>552</v>
      </c>
      <c r="D282" s="492"/>
      <c r="E282" s="493"/>
      <c r="F282" s="494"/>
      <c r="G282" s="490">
        <f t="shared" si="10"/>
        <v>0</v>
      </c>
      <c r="H282" s="434"/>
      <c r="I282" s="78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  <c r="AB282" s="79"/>
      <c r="AC282" s="79"/>
      <c r="AD282" s="79"/>
      <c r="AE282" s="79"/>
      <c r="AF282" s="79"/>
      <c r="AG282" s="79"/>
      <c r="AH282" s="79"/>
      <c r="AI282" s="79"/>
      <c r="AJ282" s="79"/>
      <c r="AK282" s="79"/>
      <c r="AL282" s="79"/>
      <c r="AM282" s="79"/>
      <c r="AN282" s="79"/>
      <c r="AO282" s="79"/>
      <c r="AP282" s="79"/>
      <c r="AQ282" s="79"/>
      <c r="AR282" s="79"/>
      <c r="AS282" s="79"/>
      <c r="AT282" s="79"/>
      <c r="AU282" s="79"/>
      <c r="AV282" s="79"/>
      <c r="AW282" s="79"/>
      <c r="AX282" s="79"/>
      <c r="AY282" s="79"/>
      <c r="AZ282" s="79"/>
      <c r="BA282" s="79"/>
      <c r="BB282" s="79"/>
      <c r="BC282" s="79"/>
      <c r="BD282" s="79"/>
      <c r="BE282" s="79"/>
      <c r="BF282" s="79"/>
      <c r="BG282" s="79"/>
      <c r="BH282" s="79"/>
      <c r="BI282" s="79"/>
      <c r="BJ282" s="79"/>
      <c r="BK282" s="79"/>
      <c r="BL282" s="79"/>
      <c r="BM282" s="79"/>
      <c r="BN282" s="79"/>
      <c r="BO282" s="79"/>
      <c r="BP282" s="79"/>
      <c r="BQ282" s="79"/>
      <c r="BR282" s="79"/>
      <c r="BS282" s="79"/>
      <c r="BT282" s="79"/>
      <c r="BU282" s="79"/>
      <c r="BV282" s="79"/>
      <c r="BW282" s="79"/>
      <c r="BX282" s="79"/>
      <c r="BY282" s="79"/>
      <c r="BZ282" s="79"/>
      <c r="CA282" s="79"/>
      <c r="CB282" s="79"/>
      <c r="CC282" s="79"/>
      <c r="CD282" s="79"/>
      <c r="CE282" s="79"/>
      <c r="CF282" s="79"/>
      <c r="CG282" s="79"/>
      <c r="CH282" s="79"/>
      <c r="CI282" s="79"/>
      <c r="CJ282" s="79"/>
      <c r="CK282" s="79"/>
      <c r="CL282" s="79"/>
      <c r="CM282" s="79"/>
      <c r="CN282" s="79"/>
      <c r="CO282" s="79"/>
      <c r="CP282" s="79"/>
      <c r="CQ282" s="79"/>
      <c r="CR282" s="79"/>
      <c r="CS282" s="79"/>
      <c r="CT282" s="79"/>
      <c r="CU282" s="79"/>
      <c r="CV282" s="79"/>
      <c r="CW282" s="79"/>
      <c r="CX282" s="79"/>
      <c r="CY282" s="79"/>
      <c r="CZ282" s="79"/>
      <c r="DA282" s="79"/>
      <c r="DB282" s="79"/>
      <c r="DC282" s="79"/>
      <c r="DD282" s="79"/>
      <c r="DE282" s="79"/>
      <c r="DF282" s="79"/>
    </row>
    <row r="283" spans="2:110" s="74" customFormat="1" ht="37.5">
      <c r="B283" s="432">
        <v>1.01</v>
      </c>
      <c r="C283" s="489" t="s">
        <v>553</v>
      </c>
      <c r="D283" s="492">
        <v>173</v>
      </c>
      <c r="E283" s="493" t="s">
        <v>143</v>
      </c>
      <c r="F283" s="494"/>
      <c r="G283" s="490">
        <f t="shared" si="10"/>
        <v>0</v>
      </c>
      <c r="H283" s="434"/>
      <c r="I283" s="78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  <c r="AB283" s="79"/>
      <c r="AC283" s="79"/>
      <c r="AD283" s="79"/>
      <c r="AE283" s="79"/>
      <c r="AF283" s="79"/>
      <c r="AG283" s="79"/>
      <c r="AH283" s="79"/>
      <c r="AI283" s="79"/>
      <c r="AJ283" s="79"/>
      <c r="AK283" s="79"/>
      <c r="AL283" s="79"/>
      <c r="AM283" s="79"/>
      <c r="AN283" s="79"/>
      <c r="AO283" s="79"/>
      <c r="AP283" s="79"/>
      <c r="AQ283" s="79"/>
      <c r="AR283" s="79"/>
      <c r="AS283" s="79"/>
      <c r="AT283" s="79"/>
      <c r="AU283" s="79"/>
      <c r="AV283" s="79"/>
      <c r="AW283" s="79"/>
      <c r="AX283" s="79"/>
      <c r="AY283" s="79"/>
      <c r="AZ283" s="79"/>
      <c r="BA283" s="79"/>
      <c r="BB283" s="79"/>
      <c r="BC283" s="79"/>
      <c r="BD283" s="79"/>
      <c r="BE283" s="79"/>
      <c r="BF283" s="79"/>
      <c r="BG283" s="79"/>
      <c r="BH283" s="79"/>
      <c r="BI283" s="79"/>
      <c r="BJ283" s="79"/>
      <c r="BK283" s="79"/>
      <c r="BL283" s="79"/>
      <c r="BM283" s="79"/>
      <c r="BN283" s="79"/>
      <c r="BO283" s="79"/>
      <c r="BP283" s="79"/>
      <c r="BQ283" s="79"/>
      <c r="BR283" s="79"/>
      <c r="BS283" s="79"/>
      <c r="BT283" s="79"/>
      <c r="BU283" s="79"/>
      <c r="BV283" s="79"/>
      <c r="BW283" s="79"/>
      <c r="BX283" s="79"/>
      <c r="BY283" s="79"/>
      <c r="BZ283" s="79"/>
      <c r="CA283" s="79"/>
      <c r="CB283" s="79"/>
      <c r="CC283" s="79"/>
      <c r="CD283" s="79"/>
      <c r="CE283" s="79"/>
      <c r="CF283" s="79"/>
      <c r="CG283" s="79"/>
      <c r="CH283" s="79"/>
      <c r="CI283" s="79"/>
      <c r="CJ283" s="79"/>
      <c r="CK283" s="79"/>
      <c r="CL283" s="79"/>
      <c r="CM283" s="79"/>
      <c r="CN283" s="79"/>
      <c r="CO283" s="79"/>
      <c r="CP283" s="79"/>
      <c r="CQ283" s="79"/>
      <c r="CR283" s="79"/>
      <c r="CS283" s="79"/>
      <c r="CT283" s="79"/>
      <c r="CU283" s="79"/>
      <c r="CV283" s="79"/>
      <c r="CW283" s="79"/>
      <c r="CX283" s="79"/>
      <c r="CY283" s="79"/>
      <c r="CZ283" s="79"/>
      <c r="DA283" s="79"/>
      <c r="DB283" s="79"/>
      <c r="DC283" s="79"/>
      <c r="DD283" s="79"/>
      <c r="DE283" s="79"/>
      <c r="DF283" s="79"/>
    </row>
    <row r="284" spans="2:110" s="74" customFormat="1" ht="37.5">
      <c r="B284" s="432">
        <v>1.02</v>
      </c>
      <c r="C284" s="489" t="s">
        <v>554</v>
      </c>
      <c r="D284" s="492">
        <v>1</v>
      </c>
      <c r="E284" s="493" t="s">
        <v>143</v>
      </c>
      <c r="F284" s="494"/>
      <c r="G284" s="490">
        <f t="shared" si="10"/>
        <v>0</v>
      </c>
      <c r="H284" s="434"/>
      <c r="I284" s="78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79"/>
      <c r="AC284" s="79"/>
      <c r="AD284" s="79"/>
      <c r="AE284" s="79"/>
      <c r="AF284" s="79"/>
      <c r="AG284" s="79"/>
      <c r="AH284" s="79"/>
      <c r="AI284" s="79"/>
      <c r="AJ284" s="79"/>
      <c r="AK284" s="79"/>
      <c r="AL284" s="79"/>
      <c r="AM284" s="79"/>
      <c r="AN284" s="79"/>
      <c r="AO284" s="79"/>
      <c r="AP284" s="79"/>
      <c r="AQ284" s="79"/>
      <c r="AR284" s="79"/>
      <c r="AS284" s="79"/>
      <c r="AT284" s="79"/>
      <c r="AU284" s="79"/>
      <c r="AV284" s="79"/>
      <c r="AW284" s="79"/>
      <c r="AX284" s="79"/>
      <c r="AY284" s="79"/>
      <c r="AZ284" s="79"/>
      <c r="BA284" s="79"/>
      <c r="BB284" s="79"/>
      <c r="BC284" s="79"/>
      <c r="BD284" s="79"/>
      <c r="BE284" s="79"/>
      <c r="BF284" s="79"/>
      <c r="BG284" s="79"/>
      <c r="BH284" s="79"/>
      <c r="BI284" s="79"/>
      <c r="BJ284" s="79"/>
      <c r="BK284" s="79"/>
      <c r="BL284" s="79"/>
      <c r="BM284" s="79"/>
      <c r="BN284" s="79"/>
      <c r="BO284" s="79"/>
      <c r="BP284" s="79"/>
      <c r="BQ284" s="79"/>
      <c r="BR284" s="79"/>
      <c r="BS284" s="79"/>
      <c r="BT284" s="79"/>
      <c r="BU284" s="79"/>
      <c r="BV284" s="79"/>
      <c r="BW284" s="79"/>
      <c r="BX284" s="79"/>
      <c r="BY284" s="79"/>
      <c r="BZ284" s="79"/>
      <c r="CA284" s="79"/>
      <c r="CB284" s="79"/>
      <c r="CC284" s="79"/>
      <c r="CD284" s="79"/>
      <c r="CE284" s="79"/>
      <c r="CF284" s="79"/>
      <c r="CG284" s="79"/>
      <c r="CH284" s="79"/>
      <c r="CI284" s="79"/>
      <c r="CJ284" s="79"/>
      <c r="CK284" s="79"/>
      <c r="CL284" s="79"/>
      <c r="CM284" s="79"/>
      <c r="CN284" s="79"/>
      <c r="CO284" s="79"/>
      <c r="CP284" s="79"/>
      <c r="CQ284" s="79"/>
      <c r="CR284" s="79"/>
      <c r="CS284" s="79"/>
      <c r="CT284" s="79"/>
      <c r="CU284" s="79"/>
      <c r="CV284" s="79"/>
      <c r="CW284" s="79"/>
      <c r="CX284" s="79"/>
      <c r="CY284" s="79"/>
      <c r="CZ284" s="79"/>
      <c r="DA284" s="79"/>
      <c r="DB284" s="79"/>
      <c r="DC284" s="79"/>
      <c r="DD284" s="79"/>
      <c r="DE284" s="79"/>
      <c r="DF284" s="79"/>
    </row>
    <row r="285" spans="2:110" s="74" customFormat="1" ht="37.5">
      <c r="B285" s="432">
        <v>1.03</v>
      </c>
      <c r="C285" s="489" t="s">
        <v>555</v>
      </c>
      <c r="D285" s="492">
        <v>74</v>
      </c>
      <c r="E285" s="493" t="s">
        <v>143</v>
      </c>
      <c r="F285" s="494"/>
      <c r="G285" s="490">
        <f t="shared" si="10"/>
        <v>0</v>
      </c>
      <c r="H285" s="434"/>
      <c r="I285" s="78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  <c r="AB285" s="79"/>
      <c r="AC285" s="79"/>
      <c r="AD285" s="79"/>
      <c r="AE285" s="79"/>
      <c r="AF285" s="79"/>
      <c r="AG285" s="79"/>
      <c r="AH285" s="79"/>
      <c r="AI285" s="79"/>
      <c r="AJ285" s="79"/>
      <c r="AK285" s="79"/>
      <c r="AL285" s="79"/>
      <c r="AM285" s="79"/>
      <c r="AN285" s="79"/>
      <c r="AO285" s="79"/>
      <c r="AP285" s="79"/>
      <c r="AQ285" s="79"/>
      <c r="AR285" s="79"/>
      <c r="AS285" s="79"/>
      <c r="AT285" s="79"/>
      <c r="AU285" s="79"/>
      <c r="AV285" s="79"/>
      <c r="AW285" s="79"/>
      <c r="AX285" s="79"/>
      <c r="AY285" s="79"/>
      <c r="AZ285" s="79"/>
      <c r="BA285" s="79"/>
      <c r="BB285" s="79"/>
      <c r="BC285" s="79"/>
      <c r="BD285" s="79"/>
      <c r="BE285" s="79"/>
      <c r="BF285" s="79"/>
      <c r="BG285" s="79"/>
      <c r="BH285" s="79"/>
      <c r="BI285" s="79"/>
      <c r="BJ285" s="79"/>
      <c r="BK285" s="79"/>
      <c r="BL285" s="79"/>
      <c r="BM285" s="79"/>
      <c r="BN285" s="79"/>
      <c r="BO285" s="79"/>
      <c r="BP285" s="79"/>
      <c r="BQ285" s="79"/>
      <c r="BR285" s="79"/>
      <c r="BS285" s="79"/>
      <c r="BT285" s="79"/>
      <c r="BU285" s="79"/>
      <c r="BV285" s="79"/>
      <c r="BW285" s="79"/>
      <c r="BX285" s="79"/>
      <c r="BY285" s="79"/>
      <c r="BZ285" s="79"/>
      <c r="CA285" s="79"/>
      <c r="CB285" s="79"/>
      <c r="CC285" s="79"/>
      <c r="CD285" s="79"/>
      <c r="CE285" s="79"/>
      <c r="CF285" s="79"/>
      <c r="CG285" s="79"/>
      <c r="CH285" s="79"/>
      <c r="CI285" s="79"/>
      <c r="CJ285" s="79"/>
      <c r="CK285" s="79"/>
      <c r="CL285" s="79"/>
      <c r="CM285" s="79"/>
      <c r="CN285" s="79"/>
      <c r="CO285" s="79"/>
      <c r="CP285" s="79"/>
      <c r="CQ285" s="79"/>
      <c r="CR285" s="79"/>
      <c r="CS285" s="79"/>
      <c r="CT285" s="79"/>
      <c r="CU285" s="79"/>
      <c r="CV285" s="79"/>
      <c r="CW285" s="79"/>
      <c r="CX285" s="79"/>
      <c r="CY285" s="79"/>
      <c r="CZ285" s="79"/>
      <c r="DA285" s="79"/>
      <c r="DB285" s="79"/>
      <c r="DC285" s="79"/>
      <c r="DD285" s="79"/>
      <c r="DE285" s="79"/>
      <c r="DF285" s="79"/>
    </row>
    <row r="286" spans="2:110" s="74" customFormat="1">
      <c r="B286" s="432">
        <v>1.04</v>
      </c>
      <c r="C286" s="489" t="s">
        <v>556</v>
      </c>
      <c r="D286" s="492">
        <v>13</v>
      </c>
      <c r="E286" s="493" t="s">
        <v>143</v>
      </c>
      <c r="F286" s="494"/>
      <c r="G286" s="490">
        <f t="shared" si="10"/>
        <v>0</v>
      </c>
      <c r="H286" s="434"/>
      <c r="I286" s="78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  <c r="AB286" s="79"/>
      <c r="AC286" s="79"/>
      <c r="AD286" s="79"/>
      <c r="AE286" s="79"/>
      <c r="AF286" s="79"/>
      <c r="AG286" s="79"/>
      <c r="AH286" s="79"/>
      <c r="AI286" s="79"/>
      <c r="AJ286" s="79"/>
      <c r="AK286" s="79"/>
      <c r="AL286" s="79"/>
      <c r="AM286" s="79"/>
      <c r="AN286" s="79"/>
      <c r="AO286" s="79"/>
      <c r="AP286" s="79"/>
      <c r="AQ286" s="79"/>
      <c r="AR286" s="79"/>
      <c r="AS286" s="79"/>
      <c r="AT286" s="79"/>
      <c r="AU286" s="79"/>
      <c r="AV286" s="79"/>
      <c r="AW286" s="79"/>
      <c r="AX286" s="79"/>
      <c r="AY286" s="79"/>
      <c r="AZ286" s="79"/>
      <c r="BA286" s="79"/>
      <c r="BB286" s="79"/>
      <c r="BC286" s="79"/>
      <c r="BD286" s="79"/>
      <c r="BE286" s="79"/>
      <c r="BF286" s="79"/>
      <c r="BG286" s="79"/>
      <c r="BH286" s="79"/>
      <c r="BI286" s="79"/>
      <c r="BJ286" s="79"/>
      <c r="BK286" s="79"/>
      <c r="BL286" s="79"/>
      <c r="BM286" s="79"/>
      <c r="BN286" s="79"/>
      <c r="BO286" s="79"/>
      <c r="BP286" s="79"/>
      <c r="BQ286" s="79"/>
      <c r="BR286" s="79"/>
      <c r="BS286" s="79"/>
      <c r="BT286" s="79"/>
      <c r="BU286" s="79"/>
      <c r="BV286" s="79"/>
      <c r="BW286" s="79"/>
      <c r="BX286" s="79"/>
      <c r="BY286" s="79"/>
      <c r="BZ286" s="79"/>
      <c r="CA286" s="79"/>
      <c r="CB286" s="79"/>
      <c r="CC286" s="79"/>
      <c r="CD286" s="79"/>
      <c r="CE286" s="79"/>
      <c r="CF286" s="79"/>
      <c r="CG286" s="79"/>
      <c r="CH286" s="79"/>
      <c r="CI286" s="79"/>
      <c r="CJ286" s="79"/>
      <c r="CK286" s="79"/>
      <c r="CL286" s="79"/>
      <c r="CM286" s="79"/>
      <c r="CN286" s="79"/>
      <c r="CO286" s="79"/>
      <c r="CP286" s="79"/>
      <c r="CQ286" s="79"/>
      <c r="CR286" s="79"/>
      <c r="CS286" s="79"/>
      <c r="CT286" s="79"/>
      <c r="CU286" s="79"/>
      <c r="CV286" s="79"/>
      <c r="CW286" s="79"/>
      <c r="CX286" s="79"/>
      <c r="CY286" s="79"/>
      <c r="CZ286" s="79"/>
      <c r="DA286" s="79"/>
      <c r="DB286" s="79"/>
      <c r="DC286" s="79"/>
      <c r="DD286" s="79"/>
      <c r="DE286" s="79"/>
      <c r="DF286" s="79"/>
    </row>
    <row r="287" spans="2:110" s="74" customFormat="1">
      <c r="B287" s="432">
        <v>1.05</v>
      </c>
      <c r="C287" s="489" t="s">
        <v>557</v>
      </c>
      <c r="D287" s="492">
        <v>16</v>
      </c>
      <c r="E287" s="493" t="s">
        <v>143</v>
      </c>
      <c r="F287" s="494"/>
      <c r="G287" s="490">
        <f t="shared" si="10"/>
        <v>0</v>
      </c>
      <c r="H287" s="434"/>
      <c r="I287" s="78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  <c r="AB287" s="79"/>
      <c r="AC287" s="79"/>
      <c r="AD287" s="79"/>
      <c r="AE287" s="79"/>
      <c r="AF287" s="79"/>
      <c r="AG287" s="79"/>
      <c r="AH287" s="79"/>
      <c r="AI287" s="79"/>
      <c r="AJ287" s="79"/>
      <c r="AK287" s="79"/>
      <c r="AL287" s="79"/>
      <c r="AM287" s="79"/>
      <c r="AN287" s="79"/>
      <c r="AO287" s="79"/>
      <c r="AP287" s="79"/>
      <c r="AQ287" s="79"/>
      <c r="AR287" s="79"/>
      <c r="AS287" s="79"/>
      <c r="AT287" s="79"/>
      <c r="AU287" s="79"/>
      <c r="AV287" s="79"/>
      <c r="AW287" s="79"/>
      <c r="AX287" s="79"/>
      <c r="AY287" s="79"/>
      <c r="AZ287" s="79"/>
      <c r="BA287" s="79"/>
      <c r="BB287" s="79"/>
      <c r="BC287" s="79"/>
      <c r="BD287" s="79"/>
      <c r="BE287" s="79"/>
      <c r="BF287" s="79"/>
      <c r="BG287" s="79"/>
      <c r="BH287" s="79"/>
      <c r="BI287" s="79"/>
      <c r="BJ287" s="79"/>
      <c r="BK287" s="79"/>
      <c r="BL287" s="79"/>
      <c r="BM287" s="79"/>
      <c r="BN287" s="79"/>
      <c r="BO287" s="79"/>
      <c r="BP287" s="79"/>
      <c r="BQ287" s="79"/>
      <c r="BR287" s="79"/>
      <c r="BS287" s="79"/>
      <c r="BT287" s="79"/>
      <c r="BU287" s="79"/>
      <c r="BV287" s="79"/>
      <c r="BW287" s="79"/>
      <c r="BX287" s="79"/>
      <c r="BY287" s="79"/>
      <c r="BZ287" s="79"/>
      <c r="CA287" s="79"/>
      <c r="CB287" s="79"/>
      <c r="CC287" s="79"/>
      <c r="CD287" s="79"/>
      <c r="CE287" s="79"/>
      <c r="CF287" s="79"/>
      <c r="CG287" s="79"/>
      <c r="CH287" s="79"/>
      <c r="CI287" s="79"/>
      <c r="CJ287" s="79"/>
      <c r="CK287" s="79"/>
      <c r="CL287" s="79"/>
      <c r="CM287" s="79"/>
      <c r="CN287" s="79"/>
      <c r="CO287" s="79"/>
      <c r="CP287" s="79"/>
      <c r="CQ287" s="79"/>
      <c r="CR287" s="79"/>
      <c r="CS287" s="79"/>
      <c r="CT287" s="79"/>
      <c r="CU287" s="79"/>
      <c r="CV287" s="79"/>
      <c r="CW287" s="79"/>
      <c r="CX287" s="79"/>
      <c r="CY287" s="79"/>
      <c r="CZ287" s="79"/>
      <c r="DA287" s="79"/>
      <c r="DB287" s="79"/>
      <c r="DC287" s="79"/>
      <c r="DD287" s="79"/>
      <c r="DE287" s="79"/>
      <c r="DF287" s="79"/>
    </row>
    <row r="288" spans="2:110" s="74" customFormat="1" ht="37.5">
      <c r="B288" s="432">
        <v>1.06</v>
      </c>
      <c r="C288" s="489" t="s">
        <v>558</v>
      </c>
      <c r="D288" s="492">
        <v>51</v>
      </c>
      <c r="E288" s="493" t="s">
        <v>143</v>
      </c>
      <c r="F288" s="494"/>
      <c r="G288" s="490">
        <f t="shared" si="10"/>
        <v>0</v>
      </c>
      <c r="H288" s="434"/>
      <c r="I288" s="78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79"/>
      <c r="AL288" s="79"/>
      <c r="AM288" s="79"/>
      <c r="AN288" s="79"/>
      <c r="AO288" s="79"/>
      <c r="AP288" s="79"/>
      <c r="AQ288" s="79"/>
      <c r="AR288" s="79"/>
      <c r="AS288" s="79"/>
      <c r="AT288" s="79"/>
      <c r="AU288" s="79"/>
      <c r="AV288" s="79"/>
      <c r="AW288" s="79"/>
      <c r="AX288" s="79"/>
      <c r="AY288" s="79"/>
      <c r="AZ288" s="79"/>
      <c r="BA288" s="79"/>
      <c r="BB288" s="79"/>
      <c r="BC288" s="79"/>
      <c r="BD288" s="79"/>
      <c r="BE288" s="79"/>
      <c r="BF288" s="79"/>
      <c r="BG288" s="79"/>
      <c r="BH288" s="79"/>
      <c r="BI288" s="79"/>
      <c r="BJ288" s="79"/>
      <c r="BK288" s="79"/>
      <c r="BL288" s="79"/>
      <c r="BM288" s="79"/>
      <c r="BN288" s="79"/>
      <c r="BO288" s="79"/>
      <c r="BP288" s="79"/>
      <c r="BQ288" s="79"/>
      <c r="BR288" s="79"/>
      <c r="BS288" s="79"/>
      <c r="BT288" s="79"/>
      <c r="BU288" s="79"/>
      <c r="BV288" s="79"/>
      <c r="BW288" s="79"/>
      <c r="BX288" s="79"/>
      <c r="BY288" s="79"/>
      <c r="BZ288" s="79"/>
      <c r="CA288" s="79"/>
      <c r="CB288" s="79"/>
      <c r="CC288" s="79"/>
      <c r="CD288" s="79"/>
      <c r="CE288" s="79"/>
      <c r="CF288" s="79"/>
      <c r="CG288" s="79"/>
      <c r="CH288" s="79"/>
      <c r="CI288" s="79"/>
      <c r="CJ288" s="79"/>
      <c r="CK288" s="79"/>
      <c r="CL288" s="79"/>
      <c r="CM288" s="79"/>
      <c r="CN288" s="79"/>
      <c r="CO288" s="79"/>
      <c r="CP288" s="79"/>
      <c r="CQ288" s="79"/>
      <c r="CR288" s="79"/>
      <c r="CS288" s="79"/>
      <c r="CT288" s="79"/>
      <c r="CU288" s="79"/>
      <c r="CV288" s="79"/>
      <c r="CW288" s="79"/>
      <c r="CX288" s="79"/>
      <c r="CY288" s="79"/>
      <c r="CZ288" s="79"/>
      <c r="DA288" s="79"/>
      <c r="DB288" s="79"/>
      <c r="DC288" s="79"/>
      <c r="DD288" s="79"/>
      <c r="DE288" s="79"/>
      <c r="DF288" s="79"/>
    </row>
    <row r="289" spans="2:110" s="74" customFormat="1">
      <c r="B289" s="432">
        <v>1.07</v>
      </c>
      <c r="C289" s="489" t="s">
        <v>559</v>
      </c>
      <c r="D289" s="492">
        <v>38</v>
      </c>
      <c r="E289" s="493" t="s">
        <v>143</v>
      </c>
      <c r="F289" s="494"/>
      <c r="G289" s="490">
        <f t="shared" si="10"/>
        <v>0</v>
      </c>
      <c r="H289" s="434"/>
      <c r="I289" s="78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79"/>
      <c r="AC289" s="79"/>
      <c r="AD289" s="79"/>
      <c r="AE289" s="79"/>
      <c r="AF289" s="79"/>
      <c r="AG289" s="79"/>
      <c r="AH289" s="79"/>
      <c r="AI289" s="79"/>
      <c r="AJ289" s="79"/>
      <c r="AK289" s="79"/>
      <c r="AL289" s="79"/>
      <c r="AM289" s="79"/>
      <c r="AN289" s="79"/>
      <c r="AO289" s="79"/>
      <c r="AP289" s="79"/>
      <c r="AQ289" s="79"/>
      <c r="AR289" s="79"/>
      <c r="AS289" s="79"/>
      <c r="AT289" s="79"/>
      <c r="AU289" s="79"/>
      <c r="AV289" s="79"/>
      <c r="AW289" s="79"/>
      <c r="AX289" s="79"/>
      <c r="AY289" s="79"/>
      <c r="AZ289" s="79"/>
      <c r="BA289" s="79"/>
      <c r="BB289" s="79"/>
      <c r="BC289" s="79"/>
      <c r="BD289" s="79"/>
      <c r="BE289" s="79"/>
      <c r="BF289" s="79"/>
      <c r="BG289" s="79"/>
      <c r="BH289" s="79"/>
      <c r="BI289" s="79"/>
      <c r="BJ289" s="79"/>
      <c r="BK289" s="79"/>
      <c r="BL289" s="79"/>
      <c r="BM289" s="79"/>
      <c r="BN289" s="79"/>
      <c r="BO289" s="79"/>
      <c r="BP289" s="79"/>
      <c r="BQ289" s="79"/>
      <c r="BR289" s="79"/>
      <c r="BS289" s="79"/>
      <c r="BT289" s="79"/>
      <c r="BU289" s="79"/>
      <c r="BV289" s="79"/>
      <c r="BW289" s="79"/>
      <c r="BX289" s="79"/>
      <c r="BY289" s="79"/>
      <c r="BZ289" s="79"/>
      <c r="CA289" s="79"/>
      <c r="CB289" s="79"/>
      <c r="CC289" s="79"/>
      <c r="CD289" s="79"/>
      <c r="CE289" s="79"/>
      <c r="CF289" s="79"/>
      <c r="CG289" s="79"/>
      <c r="CH289" s="79"/>
      <c r="CI289" s="79"/>
      <c r="CJ289" s="79"/>
      <c r="CK289" s="79"/>
      <c r="CL289" s="79"/>
      <c r="CM289" s="79"/>
      <c r="CN289" s="79"/>
      <c r="CO289" s="79"/>
      <c r="CP289" s="79"/>
      <c r="CQ289" s="79"/>
      <c r="CR289" s="79"/>
      <c r="CS289" s="79"/>
      <c r="CT289" s="79"/>
      <c r="CU289" s="79"/>
      <c r="CV289" s="79"/>
      <c r="CW289" s="79"/>
      <c r="CX289" s="79"/>
      <c r="CY289" s="79"/>
      <c r="CZ289" s="79"/>
      <c r="DA289" s="79"/>
      <c r="DB289" s="79"/>
      <c r="DC289" s="79"/>
      <c r="DD289" s="79"/>
      <c r="DE289" s="79"/>
      <c r="DF289" s="79"/>
    </row>
    <row r="290" spans="2:110" s="74" customFormat="1">
      <c r="B290" s="432">
        <v>1.08</v>
      </c>
      <c r="C290" s="489" t="s">
        <v>560</v>
      </c>
      <c r="D290" s="492">
        <v>3</v>
      </c>
      <c r="E290" s="493" t="s">
        <v>143</v>
      </c>
      <c r="F290" s="494"/>
      <c r="G290" s="490">
        <f t="shared" si="10"/>
        <v>0</v>
      </c>
      <c r="H290" s="434"/>
      <c r="I290" s="78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79"/>
      <c r="AC290" s="79"/>
      <c r="AD290" s="79"/>
      <c r="AE290" s="79"/>
      <c r="AF290" s="79"/>
      <c r="AG290" s="79"/>
      <c r="AH290" s="79"/>
      <c r="AI290" s="79"/>
      <c r="AJ290" s="79"/>
      <c r="AK290" s="79"/>
      <c r="AL290" s="79"/>
      <c r="AM290" s="79"/>
      <c r="AN290" s="79"/>
      <c r="AO290" s="79"/>
      <c r="AP290" s="79"/>
      <c r="AQ290" s="79"/>
      <c r="AR290" s="79"/>
      <c r="AS290" s="79"/>
      <c r="AT290" s="79"/>
      <c r="AU290" s="79"/>
      <c r="AV290" s="79"/>
      <c r="AW290" s="79"/>
      <c r="AX290" s="79"/>
      <c r="AY290" s="79"/>
      <c r="AZ290" s="79"/>
      <c r="BA290" s="79"/>
      <c r="BB290" s="79"/>
      <c r="BC290" s="79"/>
      <c r="BD290" s="79"/>
      <c r="BE290" s="79"/>
      <c r="BF290" s="79"/>
      <c r="BG290" s="79"/>
      <c r="BH290" s="79"/>
      <c r="BI290" s="79"/>
      <c r="BJ290" s="79"/>
      <c r="BK290" s="79"/>
      <c r="BL290" s="79"/>
      <c r="BM290" s="79"/>
      <c r="BN290" s="79"/>
      <c r="BO290" s="79"/>
      <c r="BP290" s="79"/>
      <c r="BQ290" s="79"/>
      <c r="BR290" s="79"/>
      <c r="BS290" s="79"/>
      <c r="BT290" s="79"/>
      <c r="BU290" s="79"/>
      <c r="BV290" s="79"/>
      <c r="BW290" s="79"/>
      <c r="BX290" s="79"/>
      <c r="BY290" s="79"/>
      <c r="BZ290" s="79"/>
      <c r="CA290" s="79"/>
      <c r="CB290" s="79"/>
      <c r="CC290" s="79"/>
      <c r="CD290" s="79"/>
      <c r="CE290" s="79"/>
      <c r="CF290" s="79"/>
      <c r="CG290" s="79"/>
      <c r="CH290" s="79"/>
      <c r="CI290" s="79"/>
      <c r="CJ290" s="79"/>
      <c r="CK290" s="79"/>
      <c r="CL290" s="79"/>
      <c r="CM290" s="79"/>
      <c r="CN290" s="79"/>
      <c r="CO290" s="79"/>
      <c r="CP290" s="79"/>
      <c r="CQ290" s="79"/>
      <c r="CR290" s="79"/>
      <c r="CS290" s="79"/>
      <c r="CT290" s="79"/>
      <c r="CU290" s="79"/>
      <c r="CV290" s="79"/>
      <c r="CW290" s="79"/>
      <c r="CX290" s="79"/>
      <c r="CY290" s="79"/>
      <c r="CZ290" s="79"/>
      <c r="DA290" s="79"/>
      <c r="DB290" s="79"/>
      <c r="DC290" s="79"/>
      <c r="DD290" s="79"/>
      <c r="DE290" s="79"/>
      <c r="DF290" s="79"/>
    </row>
    <row r="291" spans="2:110" s="74" customFormat="1">
      <c r="B291" s="432">
        <v>1.0900000000000001</v>
      </c>
      <c r="C291" s="489" t="s">
        <v>561</v>
      </c>
      <c r="D291" s="492">
        <v>54</v>
      </c>
      <c r="E291" s="493" t="s">
        <v>143</v>
      </c>
      <c r="F291" s="494"/>
      <c r="G291" s="490">
        <f t="shared" si="10"/>
        <v>0</v>
      </c>
      <c r="H291" s="434"/>
      <c r="I291" s="78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79"/>
      <c r="AL291" s="79"/>
      <c r="AM291" s="79"/>
      <c r="AN291" s="79"/>
      <c r="AO291" s="79"/>
      <c r="AP291" s="79"/>
      <c r="AQ291" s="79"/>
      <c r="AR291" s="79"/>
      <c r="AS291" s="79"/>
      <c r="AT291" s="79"/>
      <c r="AU291" s="79"/>
      <c r="AV291" s="79"/>
      <c r="AW291" s="79"/>
      <c r="AX291" s="79"/>
      <c r="AY291" s="79"/>
      <c r="AZ291" s="79"/>
      <c r="BA291" s="79"/>
      <c r="BB291" s="79"/>
      <c r="BC291" s="79"/>
      <c r="BD291" s="79"/>
      <c r="BE291" s="79"/>
      <c r="BF291" s="79"/>
      <c r="BG291" s="79"/>
      <c r="BH291" s="79"/>
      <c r="BI291" s="79"/>
      <c r="BJ291" s="79"/>
      <c r="BK291" s="79"/>
      <c r="BL291" s="79"/>
      <c r="BM291" s="79"/>
      <c r="BN291" s="79"/>
      <c r="BO291" s="79"/>
      <c r="BP291" s="79"/>
      <c r="BQ291" s="79"/>
      <c r="BR291" s="79"/>
      <c r="BS291" s="79"/>
      <c r="BT291" s="79"/>
      <c r="BU291" s="79"/>
      <c r="BV291" s="79"/>
      <c r="BW291" s="79"/>
      <c r="BX291" s="79"/>
      <c r="BY291" s="79"/>
      <c r="BZ291" s="79"/>
      <c r="CA291" s="79"/>
      <c r="CB291" s="79"/>
      <c r="CC291" s="79"/>
      <c r="CD291" s="79"/>
      <c r="CE291" s="79"/>
      <c r="CF291" s="79"/>
      <c r="CG291" s="79"/>
      <c r="CH291" s="79"/>
      <c r="CI291" s="79"/>
      <c r="CJ291" s="79"/>
      <c r="CK291" s="79"/>
      <c r="CL291" s="79"/>
      <c r="CM291" s="79"/>
      <c r="CN291" s="79"/>
      <c r="CO291" s="79"/>
      <c r="CP291" s="79"/>
      <c r="CQ291" s="79"/>
      <c r="CR291" s="79"/>
      <c r="CS291" s="79"/>
      <c r="CT291" s="79"/>
      <c r="CU291" s="79"/>
      <c r="CV291" s="79"/>
      <c r="CW291" s="79"/>
      <c r="CX291" s="79"/>
      <c r="CY291" s="79"/>
      <c r="CZ291" s="79"/>
      <c r="DA291" s="79"/>
      <c r="DB291" s="79"/>
      <c r="DC291" s="79"/>
      <c r="DD291" s="79"/>
      <c r="DE291" s="79"/>
      <c r="DF291" s="79"/>
    </row>
    <row r="292" spans="2:110" s="74" customFormat="1">
      <c r="B292" s="432">
        <v>1.1000000000000001</v>
      </c>
      <c r="C292" s="489" t="s">
        <v>562</v>
      </c>
      <c r="D292" s="492">
        <v>3</v>
      </c>
      <c r="E292" s="493" t="s">
        <v>143</v>
      </c>
      <c r="F292" s="494"/>
      <c r="G292" s="490">
        <f t="shared" si="10"/>
        <v>0</v>
      </c>
      <c r="H292" s="434"/>
      <c r="I292" s="78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  <c r="AP292" s="79"/>
      <c r="AQ292" s="79"/>
      <c r="AR292" s="79"/>
      <c r="AS292" s="79"/>
      <c r="AT292" s="79"/>
      <c r="AU292" s="79"/>
      <c r="AV292" s="79"/>
      <c r="AW292" s="79"/>
      <c r="AX292" s="79"/>
      <c r="AY292" s="79"/>
      <c r="AZ292" s="79"/>
      <c r="BA292" s="79"/>
      <c r="BB292" s="79"/>
      <c r="BC292" s="79"/>
      <c r="BD292" s="79"/>
      <c r="BE292" s="79"/>
      <c r="BF292" s="79"/>
      <c r="BG292" s="79"/>
      <c r="BH292" s="79"/>
      <c r="BI292" s="79"/>
      <c r="BJ292" s="79"/>
      <c r="BK292" s="79"/>
      <c r="BL292" s="79"/>
      <c r="BM292" s="79"/>
      <c r="BN292" s="79"/>
      <c r="BO292" s="79"/>
      <c r="BP292" s="79"/>
      <c r="BQ292" s="79"/>
      <c r="BR292" s="79"/>
      <c r="BS292" s="79"/>
      <c r="BT292" s="79"/>
      <c r="BU292" s="79"/>
      <c r="BV292" s="79"/>
      <c r="BW292" s="79"/>
      <c r="BX292" s="79"/>
      <c r="BY292" s="79"/>
      <c r="BZ292" s="79"/>
      <c r="CA292" s="79"/>
      <c r="CB292" s="79"/>
      <c r="CC292" s="79"/>
      <c r="CD292" s="79"/>
      <c r="CE292" s="79"/>
      <c r="CF292" s="79"/>
      <c r="CG292" s="79"/>
      <c r="CH292" s="79"/>
      <c r="CI292" s="79"/>
      <c r="CJ292" s="79"/>
      <c r="CK292" s="79"/>
      <c r="CL292" s="79"/>
      <c r="CM292" s="79"/>
      <c r="CN292" s="79"/>
      <c r="CO292" s="79"/>
      <c r="CP292" s="79"/>
      <c r="CQ292" s="79"/>
      <c r="CR292" s="79"/>
      <c r="CS292" s="79"/>
      <c r="CT292" s="79"/>
      <c r="CU292" s="79"/>
      <c r="CV292" s="79"/>
      <c r="CW292" s="79"/>
      <c r="CX292" s="79"/>
      <c r="CY292" s="79"/>
      <c r="CZ292" s="79"/>
      <c r="DA292" s="79"/>
      <c r="DB292" s="79"/>
      <c r="DC292" s="79"/>
      <c r="DD292" s="79"/>
      <c r="DE292" s="79"/>
      <c r="DF292" s="79"/>
    </row>
    <row r="293" spans="2:110" s="74" customFormat="1">
      <c r="B293" s="432">
        <v>1.1100000000000001</v>
      </c>
      <c r="C293" s="489" t="s">
        <v>563</v>
      </c>
      <c r="D293" s="492">
        <v>15</v>
      </c>
      <c r="E293" s="493" t="s">
        <v>143</v>
      </c>
      <c r="F293" s="494"/>
      <c r="G293" s="490">
        <f t="shared" si="10"/>
        <v>0</v>
      </c>
      <c r="H293" s="434"/>
      <c r="I293" s="78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79"/>
      <c r="AC293" s="79"/>
      <c r="AD293" s="79"/>
      <c r="AE293" s="79"/>
      <c r="AF293" s="79"/>
      <c r="AG293" s="79"/>
      <c r="AH293" s="79"/>
      <c r="AI293" s="79"/>
      <c r="AJ293" s="79"/>
      <c r="AK293" s="79"/>
      <c r="AL293" s="79"/>
      <c r="AM293" s="79"/>
      <c r="AN293" s="79"/>
      <c r="AO293" s="79"/>
      <c r="AP293" s="79"/>
      <c r="AQ293" s="79"/>
      <c r="AR293" s="79"/>
      <c r="AS293" s="79"/>
      <c r="AT293" s="79"/>
      <c r="AU293" s="79"/>
      <c r="AV293" s="79"/>
      <c r="AW293" s="79"/>
      <c r="AX293" s="79"/>
      <c r="AY293" s="79"/>
      <c r="AZ293" s="79"/>
      <c r="BA293" s="79"/>
      <c r="BB293" s="79"/>
      <c r="BC293" s="79"/>
      <c r="BD293" s="79"/>
      <c r="BE293" s="79"/>
      <c r="BF293" s="79"/>
      <c r="BG293" s="79"/>
      <c r="BH293" s="79"/>
      <c r="BI293" s="79"/>
      <c r="BJ293" s="79"/>
      <c r="BK293" s="79"/>
      <c r="BL293" s="79"/>
      <c r="BM293" s="79"/>
      <c r="BN293" s="79"/>
      <c r="BO293" s="79"/>
      <c r="BP293" s="79"/>
      <c r="BQ293" s="79"/>
      <c r="BR293" s="79"/>
      <c r="BS293" s="79"/>
      <c r="BT293" s="79"/>
      <c r="BU293" s="79"/>
      <c r="BV293" s="79"/>
      <c r="BW293" s="79"/>
      <c r="BX293" s="79"/>
      <c r="BY293" s="79"/>
      <c r="BZ293" s="79"/>
      <c r="CA293" s="79"/>
      <c r="CB293" s="79"/>
      <c r="CC293" s="79"/>
      <c r="CD293" s="79"/>
      <c r="CE293" s="79"/>
      <c r="CF293" s="79"/>
      <c r="CG293" s="79"/>
      <c r="CH293" s="79"/>
      <c r="CI293" s="79"/>
      <c r="CJ293" s="79"/>
      <c r="CK293" s="79"/>
      <c r="CL293" s="79"/>
      <c r="CM293" s="79"/>
      <c r="CN293" s="79"/>
      <c r="CO293" s="79"/>
      <c r="CP293" s="79"/>
      <c r="CQ293" s="79"/>
      <c r="CR293" s="79"/>
      <c r="CS293" s="79"/>
      <c r="CT293" s="79"/>
      <c r="CU293" s="79"/>
      <c r="CV293" s="79"/>
      <c r="CW293" s="79"/>
      <c r="CX293" s="79"/>
      <c r="CY293" s="79"/>
      <c r="CZ293" s="79"/>
      <c r="DA293" s="79"/>
      <c r="DB293" s="79"/>
      <c r="DC293" s="79"/>
      <c r="DD293" s="79"/>
      <c r="DE293" s="79"/>
      <c r="DF293" s="79"/>
    </row>
    <row r="294" spans="2:110" s="74" customFormat="1">
      <c r="B294" s="432"/>
      <c r="C294" s="489"/>
      <c r="D294" s="492"/>
      <c r="E294" s="493"/>
      <c r="F294" s="494"/>
      <c r="G294" s="490">
        <f t="shared" si="10"/>
        <v>0</v>
      </c>
      <c r="H294" s="434">
        <f>SUM(G283:G293)</f>
        <v>0</v>
      </c>
      <c r="I294" s="78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79"/>
      <c r="AC294" s="79"/>
      <c r="AD294" s="79"/>
      <c r="AE294" s="79"/>
      <c r="AF294" s="79"/>
      <c r="AG294" s="79"/>
      <c r="AH294" s="79"/>
      <c r="AI294" s="79"/>
      <c r="AJ294" s="79"/>
      <c r="AK294" s="79"/>
      <c r="AL294" s="79"/>
      <c r="AM294" s="79"/>
      <c r="AN294" s="79"/>
      <c r="AO294" s="79"/>
      <c r="AP294" s="79"/>
      <c r="AQ294" s="79"/>
      <c r="AR294" s="79"/>
      <c r="AS294" s="79"/>
      <c r="AT294" s="79"/>
      <c r="AU294" s="79"/>
      <c r="AV294" s="79"/>
      <c r="AW294" s="79"/>
      <c r="AX294" s="79"/>
      <c r="AY294" s="79"/>
      <c r="AZ294" s="79"/>
      <c r="BA294" s="79"/>
      <c r="BB294" s="79"/>
      <c r="BC294" s="79"/>
      <c r="BD294" s="79"/>
      <c r="BE294" s="79"/>
      <c r="BF294" s="79"/>
      <c r="BG294" s="79"/>
      <c r="BH294" s="79"/>
      <c r="BI294" s="79"/>
      <c r="BJ294" s="79"/>
      <c r="BK294" s="79"/>
      <c r="BL294" s="79"/>
      <c r="BM294" s="79"/>
      <c r="BN294" s="79"/>
      <c r="BO294" s="79"/>
      <c r="BP294" s="79"/>
      <c r="BQ294" s="79"/>
      <c r="BR294" s="79"/>
      <c r="BS294" s="79"/>
      <c r="BT294" s="79"/>
      <c r="BU294" s="79"/>
      <c r="BV294" s="79"/>
      <c r="BW294" s="79"/>
      <c r="BX294" s="79"/>
      <c r="BY294" s="79"/>
      <c r="BZ294" s="79"/>
      <c r="CA294" s="79"/>
      <c r="CB294" s="79"/>
      <c r="CC294" s="79"/>
      <c r="CD294" s="79"/>
      <c r="CE294" s="79"/>
      <c r="CF294" s="79"/>
      <c r="CG294" s="79"/>
      <c r="CH294" s="79"/>
      <c r="CI294" s="79"/>
      <c r="CJ294" s="79"/>
      <c r="CK294" s="79"/>
      <c r="CL294" s="79"/>
      <c r="CM294" s="79"/>
      <c r="CN294" s="79"/>
      <c r="CO294" s="79"/>
      <c r="CP294" s="79"/>
      <c r="CQ294" s="79"/>
      <c r="CR294" s="79"/>
      <c r="CS294" s="79"/>
      <c r="CT294" s="79"/>
      <c r="CU294" s="79"/>
      <c r="CV294" s="79"/>
      <c r="CW294" s="79"/>
      <c r="CX294" s="79"/>
      <c r="CY294" s="79"/>
      <c r="CZ294" s="79"/>
      <c r="DA294" s="79"/>
      <c r="DB294" s="79"/>
      <c r="DC294" s="79"/>
      <c r="DD294" s="79"/>
      <c r="DE294" s="79"/>
      <c r="DF294" s="79"/>
    </row>
    <row r="295" spans="2:110" s="74" customFormat="1">
      <c r="B295" s="435">
        <v>2</v>
      </c>
      <c r="C295" s="488" t="s">
        <v>564</v>
      </c>
      <c r="D295" s="492"/>
      <c r="E295" s="493"/>
      <c r="F295" s="494"/>
      <c r="G295" s="490">
        <f t="shared" si="10"/>
        <v>0</v>
      </c>
      <c r="H295" s="434"/>
      <c r="I295" s="78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79"/>
      <c r="AC295" s="79"/>
      <c r="AD295" s="79"/>
      <c r="AE295" s="79"/>
      <c r="AF295" s="79"/>
      <c r="AG295" s="79"/>
      <c r="AH295" s="79"/>
      <c r="AI295" s="79"/>
      <c r="AJ295" s="79"/>
      <c r="AK295" s="79"/>
      <c r="AL295" s="79"/>
      <c r="AM295" s="79"/>
      <c r="AN295" s="79"/>
      <c r="AO295" s="79"/>
      <c r="AP295" s="79"/>
      <c r="AQ295" s="79"/>
      <c r="AR295" s="79"/>
      <c r="AS295" s="79"/>
      <c r="AT295" s="79"/>
      <c r="AU295" s="79"/>
      <c r="AV295" s="79"/>
      <c r="AW295" s="79"/>
      <c r="AX295" s="79"/>
      <c r="AY295" s="79"/>
      <c r="AZ295" s="79"/>
      <c r="BA295" s="79"/>
      <c r="BB295" s="79"/>
      <c r="BC295" s="79"/>
      <c r="BD295" s="79"/>
      <c r="BE295" s="79"/>
      <c r="BF295" s="79"/>
      <c r="BG295" s="79"/>
      <c r="BH295" s="79"/>
      <c r="BI295" s="79"/>
      <c r="BJ295" s="79"/>
      <c r="BK295" s="79"/>
      <c r="BL295" s="79"/>
      <c r="BM295" s="79"/>
      <c r="BN295" s="79"/>
      <c r="BO295" s="79"/>
      <c r="BP295" s="79"/>
      <c r="BQ295" s="79"/>
      <c r="BR295" s="79"/>
      <c r="BS295" s="79"/>
      <c r="BT295" s="79"/>
      <c r="BU295" s="79"/>
      <c r="BV295" s="79"/>
      <c r="BW295" s="79"/>
      <c r="BX295" s="79"/>
      <c r="BY295" s="79"/>
      <c r="BZ295" s="79"/>
      <c r="CA295" s="79"/>
      <c r="CB295" s="79"/>
      <c r="CC295" s="79"/>
      <c r="CD295" s="79"/>
      <c r="CE295" s="79"/>
      <c r="CF295" s="79"/>
      <c r="CG295" s="79"/>
      <c r="CH295" s="79"/>
      <c r="CI295" s="79"/>
      <c r="CJ295" s="79"/>
      <c r="CK295" s="79"/>
      <c r="CL295" s="79"/>
      <c r="CM295" s="79"/>
      <c r="CN295" s="79"/>
      <c r="CO295" s="79"/>
      <c r="CP295" s="79"/>
      <c r="CQ295" s="79"/>
      <c r="CR295" s="79"/>
      <c r="CS295" s="79"/>
      <c r="CT295" s="79"/>
      <c r="CU295" s="79"/>
      <c r="CV295" s="79"/>
      <c r="CW295" s="79"/>
      <c r="CX295" s="79"/>
      <c r="CY295" s="79"/>
      <c r="CZ295" s="79"/>
      <c r="DA295" s="79"/>
      <c r="DB295" s="79"/>
      <c r="DC295" s="79"/>
      <c r="DD295" s="79"/>
      <c r="DE295" s="79"/>
      <c r="DF295" s="79"/>
    </row>
    <row r="296" spans="2:110" s="74" customFormat="1" ht="37.5">
      <c r="B296" s="432">
        <v>2.0099999999999998</v>
      </c>
      <c r="C296" s="489" t="s">
        <v>553</v>
      </c>
      <c r="D296" s="492">
        <v>115</v>
      </c>
      <c r="E296" s="493" t="s">
        <v>143</v>
      </c>
      <c r="F296" s="494"/>
      <c r="G296" s="490">
        <f t="shared" si="10"/>
        <v>0</v>
      </c>
      <c r="H296" s="434"/>
      <c r="I296" s="78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  <c r="AB296" s="79"/>
      <c r="AC296" s="79"/>
      <c r="AD296" s="79"/>
      <c r="AE296" s="79"/>
      <c r="AF296" s="79"/>
      <c r="AG296" s="79"/>
      <c r="AH296" s="79"/>
      <c r="AI296" s="79"/>
      <c r="AJ296" s="79"/>
      <c r="AK296" s="79"/>
      <c r="AL296" s="79"/>
      <c r="AM296" s="79"/>
      <c r="AN296" s="79"/>
      <c r="AO296" s="79"/>
      <c r="AP296" s="79"/>
      <c r="AQ296" s="79"/>
      <c r="AR296" s="79"/>
      <c r="AS296" s="79"/>
      <c r="AT296" s="79"/>
      <c r="AU296" s="79"/>
      <c r="AV296" s="79"/>
      <c r="AW296" s="79"/>
      <c r="AX296" s="79"/>
      <c r="AY296" s="79"/>
      <c r="AZ296" s="79"/>
      <c r="BA296" s="79"/>
      <c r="BB296" s="79"/>
      <c r="BC296" s="79"/>
      <c r="BD296" s="79"/>
      <c r="BE296" s="79"/>
      <c r="BF296" s="79"/>
      <c r="BG296" s="79"/>
      <c r="BH296" s="79"/>
      <c r="BI296" s="79"/>
      <c r="BJ296" s="79"/>
      <c r="BK296" s="79"/>
      <c r="BL296" s="79"/>
      <c r="BM296" s="79"/>
      <c r="BN296" s="79"/>
      <c r="BO296" s="79"/>
      <c r="BP296" s="79"/>
      <c r="BQ296" s="79"/>
      <c r="BR296" s="79"/>
      <c r="BS296" s="79"/>
      <c r="BT296" s="79"/>
      <c r="BU296" s="79"/>
      <c r="BV296" s="79"/>
      <c r="BW296" s="79"/>
      <c r="BX296" s="79"/>
      <c r="BY296" s="79"/>
      <c r="BZ296" s="79"/>
      <c r="CA296" s="79"/>
      <c r="CB296" s="79"/>
      <c r="CC296" s="79"/>
      <c r="CD296" s="79"/>
      <c r="CE296" s="79"/>
      <c r="CF296" s="79"/>
      <c r="CG296" s="79"/>
      <c r="CH296" s="79"/>
      <c r="CI296" s="79"/>
      <c r="CJ296" s="79"/>
      <c r="CK296" s="79"/>
      <c r="CL296" s="79"/>
      <c r="CM296" s="79"/>
      <c r="CN296" s="79"/>
      <c r="CO296" s="79"/>
      <c r="CP296" s="79"/>
      <c r="CQ296" s="79"/>
      <c r="CR296" s="79"/>
      <c r="CS296" s="79"/>
      <c r="CT296" s="79"/>
      <c r="CU296" s="79"/>
      <c r="CV296" s="79"/>
      <c r="CW296" s="79"/>
      <c r="CX296" s="79"/>
      <c r="CY296" s="79"/>
      <c r="CZ296" s="79"/>
      <c r="DA296" s="79"/>
      <c r="DB296" s="79"/>
      <c r="DC296" s="79"/>
      <c r="DD296" s="79"/>
      <c r="DE296" s="79"/>
      <c r="DF296" s="79"/>
    </row>
    <row r="297" spans="2:110" s="74" customFormat="1">
      <c r="B297" s="432">
        <v>2.0199999999999996</v>
      </c>
      <c r="C297" s="489" t="s">
        <v>560</v>
      </c>
      <c r="D297" s="492">
        <v>3</v>
      </c>
      <c r="E297" s="493" t="s">
        <v>143</v>
      </c>
      <c r="F297" s="494"/>
      <c r="G297" s="490">
        <f t="shared" si="10"/>
        <v>0</v>
      </c>
      <c r="H297" s="434"/>
      <c r="I297" s="78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79"/>
      <c r="AC297" s="79"/>
      <c r="AD297" s="79"/>
      <c r="AE297" s="79"/>
      <c r="AF297" s="79"/>
      <c r="AG297" s="79"/>
      <c r="AH297" s="79"/>
      <c r="AI297" s="79"/>
      <c r="AJ297" s="79"/>
      <c r="AK297" s="79"/>
      <c r="AL297" s="79"/>
      <c r="AM297" s="79"/>
      <c r="AN297" s="79"/>
      <c r="AO297" s="79"/>
      <c r="AP297" s="79"/>
      <c r="AQ297" s="79"/>
      <c r="AR297" s="79"/>
      <c r="AS297" s="79"/>
      <c r="AT297" s="79"/>
      <c r="AU297" s="79"/>
      <c r="AV297" s="79"/>
      <c r="AW297" s="79"/>
      <c r="AX297" s="79"/>
      <c r="AY297" s="79"/>
      <c r="AZ297" s="79"/>
      <c r="BA297" s="79"/>
      <c r="BB297" s="79"/>
      <c r="BC297" s="79"/>
      <c r="BD297" s="79"/>
      <c r="BE297" s="79"/>
      <c r="BF297" s="79"/>
      <c r="BG297" s="79"/>
      <c r="BH297" s="79"/>
      <c r="BI297" s="79"/>
      <c r="BJ297" s="79"/>
      <c r="BK297" s="79"/>
      <c r="BL297" s="79"/>
      <c r="BM297" s="79"/>
      <c r="BN297" s="79"/>
      <c r="BO297" s="79"/>
      <c r="BP297" s="79"/>
      <c r="BQ297" s="79"/>
      <c r="BR297" s="79"/>
      <c r="BS297" s="79"/>
      <c r="BT297" s="79"/>
      <c r="BU297" s="79"/>
      <c r="BV297" s="79"/>
      <c r="BW297" s="79"/>
      <c r="BX297" s="79"/>
      <c r="BY297" s="79"/>
      <c r="BZ297" s="79"/>
      <c r="CA297" s="79"/>
      <c r="CB297" s="79"/>
      <c r="CC297" s="79"/>
      <c r="CD297" s="79"/>
      <c r="CE297" s="79"/>
      <c r="CF297" s="79"/>
      <c r="CG297" s="79"/>
      <c r="CH297" s="79"/>
      <c r="CI297" s="79"/>
      <c r="CJ297" s="79"/>
      <c r="CK297" s="79"/>
      <c r="CL297" s="79"/>
      <c r="CM297" s="79"/>
      <c r="CN297" s="79"/>
      <c r="CO297" s="79"/>
      <c r="CP297" s="79"/>
      <c r="CQ297" s="79"/>
      <c r="CR297" s="79"/>
      <c r="CS297" s="79"/>
      <c r="CT297" s="79"/>
      <c r="CU297" s="79"/>
      <c r="CV297" s="79"/>
      <c r="CW297" s="79"/>
      <c r="CX297" s="79"/>
      <c r="CY297" s="79"/>
      <c r="CZ297" s="79"/>
      <c r="DA297" s="79"/>
      <c r="DB297" s="79"/>
      <c r="DC297" s="79"/>
      <c r="DD297" s="79"/>
      <c r="DE297" s="79"/>
      <c r="DF297" s="79"/>
    </row>
    <row r="298" spans="2:110" s="74" customFormat="1" ht="37.5">
      <c r="B298" s="432">
        <v>2.0299999999999994</v>
      </c>
      <c r="C298" s="489" t="s">
        <v>554</v>
      </c>
      <c r="D298" s="492">
        <v>1</v>
      </c>
      <c r="E298" s="493" t="s">
        <v>143</v>
      </c>
      <c r="F298" s="494"/>
      <c r="G298" s="490">
        <f t="shared" si="10"/>
        <v>0</v>
      </c>
      <c r="H298" s="434"/>
      <c r="I298" s="78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79"/>
      <c r="AC298" s="79"/>
      <c r="AD298" s="79"/>
      <c r="AE298" s="79"/>
      <c r="AF298" s="79"/>
      <c r="AG298" s="79"/>
      <c r="AH298" s="79"/>
      <c r="AI298" s="79"/>
      <c r="AJ298" s="79"/>
      <c r="AK298" s="79"/>
      <c r="AL298" s="79"/>
      <c r="AM298" s="79"/>
      <c r="AN298" s="79"/>
      <c r="AO298" s="79"/>
      <c r="AP298" s="79"/>
      <c r="AQ298" s="79"/>
      <c r="AR298" s="79"/>
      <c r="AS298" s="79"/>
      <c r="AT298" s="79"/>
      <c r="AU298" s="79"/>
      <c r="AV298" s="79"/>
      <c r="AW298" s="79"/>
      <c r="AX298" s="79"/>
      <c r="AY298" s="79"/>
      <c r="AZ298" s="79"/>
      <c r="BA298" s="79"/>
      <c r="BB298" s="79"/>
      <c r="BC298" s="79"/>
      <c r="BD298" s="79"/>
      <c r="BE298" s="79"/>
      <c r="BF298" s="79"/>
      <c r="BG298" s="79"/>
      <c r="BH298" s="79"/>
      <c r="BI298" s="79"/>
      <c r="BJ298" s="79"/>
      <c r="BK298" s="79"/>
      <c r="BL298" s="79"/>
      <c r="BM298" s="79"/>
      <c r="BN298" s="79"/>
      <c r="BO298" s="79"/>
      <c r="BP298" s="79"/>
      <c r="BQ298" s="79"/>
      <c r="BR298" s="79"/>
      <c r="BS298" s="79"/>
      <c r="BT298" s="79"/>
      <c r="BU298" s="79"/>
      <c r="BV298" s="79"/>
      <c r="BW298" s="79"/>
      <c r="BX298" s="79"/>
      <c r="BY298" s="79"/>
      <c r="BZ298" s="79"/>
      <c r="CA298" s="79"/>
      <c r="CB298" s="79"/>
      <c r="CC298" s="79"/>
      <c r="CD298" s="79"/>
      <c r="CE298" s="79"/>
      <c r="CF298" s="79"/>
      <c r="CG298" s="79"/>
      <c r="CH298" s="79"/>
      <c r="CI298" s="79"/>
      <c r="CJ298" s="79"/>
      <c r="CK298" s="79"/>
      <c r="CL298" s="79"/>
      <c r="CM298" s="79"/>
      <c r="CN298" s="79"/>
      <c r="CO298" s="79"/>
      <c r="CP298" s="79"/>
      <c r="CQ298" s="79"/>
      <c r="CR298" s="79"/>
      <c r="CS298" s="79"/>
      <c r="CT298" s="79"/>
      <c r="CU298" s="79"/>
      <c r="CV298" s="79"/>
      <c r="CW298" s="79"/>
      <c r="CX298" s="79"/>
      <c r="CY298" s="79"/>
      <c r="CZ298" s="79"/>
      <c r="DA298" s="79"/>
      <c r="DB298" s="79"/>
      <c r="DC298" s="79"/>
      <c r="DD298" s="79"/>
      <c r="DE298" s="79"/>
      <c r="DF298" s="79"/>
    </row>
    <row r="299" spans="2:110" s="74" customFormat="1" ht="37.5">
      <c r="B299" s="432">
        <v>2.0399999999999991</v>
      </c>
      <c r="C299" s="489" t="s">
        <v>555</v>
      </c>
      <c r="D299" s="492">
        <v>83</v>
      </c>
      <c r="E299" s="493" t="s">
        <v>143</v>
      </c>
      <c r="F299" s="494"/>
      <c r="G299" s="490">
        <f t="shared" si="10"/>
        <v>0</v>
      </c>
      <c r="H299" s="434"/>
      <c r="I299" s="78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79"/>
      <c r="AC299" s="79"/>
      <c r="AD299" s="79"/>
      <c r="AE299" s="79"/>
      <c r="AF299" s="79"/>
      <c r="AG299" s="79"/>
      <c r="AH299" s="79"/>
      <c r="AI299" s="79"/>
      <c r="AJ299" s="79"/>
      <c r="AK299" s="79"/>
      <c r="AL299" s="79"/>
      <c r="AM299" s="79"/>
      <c r="AN299" s="79"/>
      <c r="AO299" s="79"/>
      <c r="AP299" s="79"/>
      <c r="AQ299" s="79"/>
      <c r="AR299" s="79"/>
      <c r="AS299" s="79"/>
      <c r="AT299" s="79"/>
      <c r="AU299" s="79"/>
      <c r="AV299" s="79"/>
      <c r="AW299" s="79"/>
      <c r="AX299" s="79"/>
      <c r="AY299" s="79"/>
      <c r="AZ299" s="79"/>
      <c r="BA299" s="79"/>
      <c r="BB299" s="79"/>
      <c r="BC299" s="79"/>
      <c r="BD299" s="79"/>
      <c r="BE299" s="79"/>
      <c r="BF299" s="79"/>
      <c r="BG299" s="79"/>
      <c r="BH299" s="79"/>
      <c r="BI299" s="79"/>
      <c r="BJ299" s="79"/>
      <c r="BK299" s="79"/>
      <c r="BL299" s="79"/>
      <c r="BM299" s="79"/>
      <c r="BN299" s="79"/>
      <c r="BO299" s="79"/>
      <c r="BP299" s="79"/>
      <c r="BQ299" s="79"/>
      <c r="BR299" s="79"/>
      <c r="BS299" s="79"/>
      <c r="BT299" s="79"/>
      <c r="BU299" s="79"/>
      <c r="BV299" s="79"/>
      <c r="BW299" s="79"/>
      <c r="BX299" s="79"/>
      <c r="BY299" s="79"/>
      <c r="BZ299" s="79"/>
      <c r="CA299" s="79"/>
      <c r="CB299" s="79"/>
      <c r="CC299" s="79"/>
      <c r="CD299" s="79"/>
      <c r="CE299" s="79"/>
      <c r="CF299" s="79"/>
      <c r="CG299" s="79"/>
      <c r="CH299" s="79"/>
      <c r="CI299" s="79"/>
      <c r="CJ299" s="79"/>
      <c r="CK299" s="79"/>
      <c r="CL299" s="79"/>
      <c r="CM299" s="79"/>
      <c r="CN299" s="79"/>
      <c r="CO299" s="79"/>
      <c r="CP299" s="79"/>
      <c r="CQ299" s="79"/>
      <c r="CR299" s="79"/>
      <c r="CS299" s="79"/>
      <c r="CT299" s="79"/>
      <c r="CU299" s="79"/>
      <c r="CV299" s="79"/>
      <c r="CW299" s="79"/>
      <c r="CX299" s="79"/>
      <c r="CY299" s="79"/>
      <c r="CZ299" s="79"/>
      <c r="DA299" s="79"/>
      <c r="DB299" s="79"/>
      <c r="DC299" s="79"/>
      <c r="DD299" s="79"/>
      <c r="DE299" s="79"/>
      <c r="DF299" s="79"/>
    </row>
    <row r="300" spans="2:110" s="74" customFormat="1" ht="37.5">
      <c r="B300" s="432">
        <v>2.0499999999999989</v>
      </c>
      <c r="C300" s="489" t="s">
        <v>558</v>
      </c>
      <c r="D300" s="492">
        <v>42</v>
      </c>
      <c r="E300" s="493" t="s">
        <v>143</v>
      </c>
      <c r="F300" s="494"/>
      <c r="G300" s="490">
        <f t="shared" si="10"/>
        <v>0</v>
      </c>
      <c r="H300" s="434"/>
      <c r="I300" s="78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79"/>
      <c r="AC300" s="79"/>
      <c r="AD300" s="79"/>
      <c r="AE300" s="79"/>
      <c r="AF300" s="79"/>
      <c r="AG300" s="79"/>
      <c r="AH300" s="79"/>
      <c r="AI300" s="79"/>
      <c r="AJ300" s="79"/>
      <c r="AK300" s="79"/>
      <c r="AL300" s="79"/>
      <c r="AM300" s="79"/>
      <c r="AN300" s="79"/>
      <c r="AO300" s="79"/>
      <c r="AP300" s="79"/>
      <c r="AQ300" s="79"/>
      <c r="AR300" s="79"/>
      <c r="AS300" s="79"/>
      <c r="AT300" s="79"/>
      <c r="AU300" s="79"/>
      <c r="AV300" s="79"/>
      <c r="AW300" s="79"/>
      <c r="AX300" s="79"/>
      <c r="AY300" s="79"/>
      <c r="AZ300" s="79"/>
      <c r="BA300" s="79"/>
      <c r="BB300" s="79"/>
      <c r="BC300" s="79"/>
      <c r="BD300" s="79"/>
      <c r="BE300" s="79"/>
      <c r="BF300" s="79"/>
      <c r="BG300" s="79"/>
      <c r="BH300" s="79"/>
      <c r="BI300" s="79"/>
      <c r="BJ300" s="79"/>
      <c r="BK300" s="79"/>
      <c r="BL300" s="79"/>
      <c r="BM300" s="79"/>
      <c r="BN300" s="79"/>
      <c r="BO300" s="79"/>
      <c r="BP300" s="79"/>
      <c r="BQ300" s="79"/>
      <c r="BR300" s="79"/>
      <c r="BS300" s="79"/>
      <c r="BT300" s="79"/>
      <c r="BU300" s="79"/>
      <c r="BV300" s="79"/>
      <c r="BW300" s="79"/>
      <c r="BX300" s="79"/>
      <c r="BY300" s="79"/>
      <c r="BZ300" s="79"/>
      <c r="CA300" s="79"/>
      <c r="CB300" s="79"/>
      <c r="CC300" s="79"/>
      <c r="CD300" s="79"/>
      <c r="CE300" s="79"/>
      <c r="CF300" s="79"/>
      <c r="CG300" s="79"/>
      <c r="CH300" s="79"/>
      <c r="CI300" s="79"/>
      <c r="CJ300" s="79"/>
      <c r="CK300" s="79"/>
      <c r="CL300" s="79"/>
      <c r="CM300" s="79"/>
      <c r="CN300" s="79"/>
      <c r="CO300" s="79"/>
      <c r="CP300" s="79"/>
      <c r="CQ300" s="79"/>
      <c r="CR300" s="79"/>
      <c r="CS300" s="79"/>
      <c r="CT300" s="79"/>
      <c r="CU300" s="79"/>
      <c r="CV300" s="79"/>
      <c r="CW300" s="79"/>
      <c r="CX300" s="79"/>
      <c r="CY300" s="79"/>
      <c r="CZ300" s="79"/>
      <c r="DA300" s="79"/>
      <c r="DB300" s="79"/>
      <c r="DC300" s="79"/>
      <c r="DD300" s="79"/>
      <c r="DE300" s="79"/>
      <c r="DF300" s="79"/>
    </row>
    <row r="301" spans="2:110" s="74" customFormat="1">
      <c r="B301" s="432">
        <v>2.0599999999999987</v>
      </c>
      <c r="C301" s="489" t="s">
        <v>559</v>
      </c>
      <c r="D301" s="492">
        <v>23</v>
      </c>
      <c r="E301" s="493" t="s">
        <v>143</v>
      </c>
      <c r="F301" s="494"/>
      <c r="G301" s="490">
        <f t="shared" si="10"/>
        <v>0</v>
      </c>
      <c r="H301" s="434"/>
      <c r="I301" s="78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  <c r="AB301" s="79"/>
      <c r="AC301" s="79"/>
      <c r="AD301" s="79"/>
      <c r="AE301" s="79"/>
      <c r="AF301" s="79"/>
      <c r="AG301" s="79"/>
      <c r="AH301" s="79"/>
      <c r="AI301" s="79"/>
      <c r="AJ301" s="79"/>
      <c r="AK301" s="79"/>
      <c r="AL301" s="79"/>
      <c r="AM301" s="79"/>
      <c r="AN301" s="79"/>
      <c r="AO301" s="79"/>
      <c r="AP301" s="79"/>
      <c r="AQ301" s="79"/>
      <c r="AR301" s="79"/>
      <c r="AS301" s="79"/>
      <c r="AT301" s="79"/>
      <c r="AU301" s="79"/>
      <c r="AV301" s="79"/>
      <c r="AW301" s="79"/>
      <c r="AX301" s="79"/>
      <c r="AY301" s="79"/>
      <c r="AZ301" s="79"/>
      <c r="BA301" s="79"/>
      <c r="BB301" s="79"/>
      <c r="BC301" s="79"/>
      <c r="BD301" s="79"/>
      <c r="BE301" s="79"/>
      <c r="BF301" s="79"/>
      <c r="BG301" s="79"/>
      <c r="BH301" s="79"/>
      <c r="BI301" s="79"/>
      <c r="BJ301" s="79"/>
      <c r="BK301" s="79"/>
      <c r="BL301" s="79"/>
      <c r="BM301" s="79"/>
      <c r="BN301" s="79"/>
      <c r="BO301" s="79"/>
      <c r="BP301" s="79"/>
      <c r="BQ301" s="79"/>
      <c r="BR301" s="79"/>
      <c r="BS301" s="79"/>
      <c r="BT301" s="79"/>
      <c r="BU301" s="79"/>
      <c r="BV301" s="79"/>
      <c r="BW301" s="79"/>
      <c r="BX301" s="79"/>
      <c r="BY301" s="79"/>
      <c r="BZ301" s="79"/>
      <c r="CA301" s="79"/>
      <c r="CB301" s="79"/>
      <c r="CC301" s="79"/>
      <c r="CD301" s="79"/>
      <c r="CE301" s="79"/>
      <c r="CF301" s="79"/>
      <c r="CG301" s="79"/>
      <c r="CH301" s="79"/>
      <c r="CI301" s="79"/>
      <c r="CJ301" s="79"/>
      <c r="CK301" s="79"/>
      <c r="CL301" s="79"/>
      <c r="CM301" s="79"/>
      <c r="CN301" s="79"/>
      <c r="CO301" s="79"/>
      <c r="CP301" s="79"/>
      <c r="CQ301" s="79"/>
      <c r="CR301" s="79"/>
      <c r="CS301" s="79"/>
      <c r="CT301" s="79"/>
      <c r="CU301" s="79"/>
      <c r="CV301" s="79"/>
      <c r="CW301" s="79"/>
      <c r="CX301" s="79"/>
      <c r="CY301" s="79"/>
      <c r="CZ301" s="79"/>
      <c r="DA301" s="79"/>
      <c r="DB301" s="79"/>
      <c r="DC301" s="79"/>
      <c r="DD301" s="79"/>
      <c r="DE301" s="79"/>
      <c r="DF301" s="79"/>
    </row>
    <row r="302" spans="2:110" s="74" customFormat="1">
      <c r="B302" s="432">
        <v>2.0699999999999985</v>
      </c>
      <c r="C302" s="489" t="s">
        <v>557</v>
      </c>
      <c r="D302" s="492">
        <v>11</v>
      </c>
      <c r="E302" s="493" t="s">
        <v>143</v>
      </c>
      <c r="F302" s="494"/>
      <c r="G302" s="490">
        <f t="shared" si="10"/>
        <v>0</v>
      </c>
      <c r="H302" s="434"/>
      <c r="I302" s="78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79"/>
      <c r="AC302" s="79"/>
      <c r="AD302" s="79"/>
      <c r="AE302" s="79"/>
      <c r="AF302" s="79"/>
      <c r="AG302" s="79"/>
      <c r="AH302" s="79"/>
      <c r="AI302" s="79"/>
      <c r="AJ302" s="79"/>
      <c r="AK302" s="79"/>
      <c r="AL302" s="79"/>
      <c r="AM302" s="79"/>
      <c r="AN302" s="79"/>
      <c r="AO302" s="79"/>
      <c r="AP302" s="79"/>
      <c r="AQ302" s="79"/>
      <c r="AR302" s="79"/>
      <c r="AS302" s="79"/>
      <c r="AT302" s="79"/>
      <c r="AU302" s="79"/>
      <c r="AV302" s="79"/>
      <c r="AW302" s="79"/>
      <c r="AX302" s="79"/>
      <c r="AY302" s="79"/>
      <c r="AZ302" s="79"/>
      <c r="BA302" s="79"/>
      <c r="BB302" s="79"/>
      <c r="BC302" s="79"/>
      <c r="BD302" s="79"/>
      <c r="BE302" s="79"/>
      <c r="BF302" s="79"/>
      <c r="BG302" s="79"/>
      <c r="BH302" s="79"/>
      <c r="BI302" s="79"/>
      <c r="BJ302" s="79"/>
      <c r="BK302" s="79"/>
      <c r="BL302" s="79"/>
      <c r="BM302" s="79"/>
      <c r="BN302" s="79"/>
      <c r="BO302" s="79"/>
      <c r="BP302" s="79"/>
      <c r="BQ302" s="79"/>
      <c r="BR302" s="79"/>
      <c r="BS302" s="79"/>
      <c r="BT302" s="79"/>
      <c r="BU302" s="79"/>
      <c r="BV302" s="79"/>
      <c r="BW302" s="79"/>
      <c r="BX302" s="79"/>
      <c r="BY302" s="79"/>
      <c r="BZ302" s="79"/>
      <c r="CA302" s="79"/>
      <c r="CB302" s="79"/>
      <c r="CC302" s="79"/>
      <c r="CD302" s="79"/>
      <c r="CE302" s="79"/>
      <c r="CF302" s="79"/>
      <c r="CG302" s="79"/>
      <c r="CH302" s="79"/>
      <c r="CI302" s="79"/>
      <c r="CJ302" s="79"/>
      <c r="CK302" s="79"/>
      <c r="CL302" s="79"/>
      <c r="CM302" s="79"/>
      <c r="CN302" s="79"/>
      <c r="CO302" s="79"/>
      <c r="CP302" s="79"/>
      <c r="CQ302" s="79"/>
      <c r="CR302" s="79"/>
      <c r="CS302" s="79"/>
      <c r="CT302" s="79"/>
      <c r="CU302" s="79"/>
      <c r="CV302" s="79"/>
      <c r="CW302" s="79"/>
      <c r="CX302" s="79"/>
      <c r="CY302" s="79"/>
      <c r="CZ302" s="79"/>
      <c r="DA302" s="79"/>
      <c r="DB302" s="79"/>
      <c r="DC302" s="79"/>
      <c r="DD302" s="79"/>
      <c r="DE302" s="79"/>
      <c r="DF302" s="79"/>
    </row>
    <row r="303" spans="2:110" s="74" customFormat="1">
      <c r="B303" s="432">
        <v>2.0799999999999983</v>
      </c>
      <c r="C303" s="489" t="s">
        <v>561</v>
      </c>
      <c r="D303" s="492">
        <v>56</v>
      </c>
      <c r="E303" s="493" t="s">
        <v>143</v>
      </c>
      <c r="F303" s="494"/>
      <c r="G303" s="490">
        <f t="shared" si="10"/>
        <v>0</v>
      </c>
      <c r="H303" s="434"/>
      <c r="I303" s="78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79"/>
      <c r="AC303" s="79"/>
      <c r="AD303" s="79"/>
      <c r="AE303" s="79"/>
      <c r="AF303" s="79"/>
      <c r="AG303" s="79"/>
      <c r="AH303" s="79"/>
      <c r="AI303" s="79"/>
      <c r="AJ303" s="79"/>
      <c r="AK303" s="79"/>
      <c r="AL303" s="79"/>
      <c r="AM303" s="79"/>
      <c r="AN303" s="79"/>
      <c r="AO303" s="79"/>
      <c r="AP303" s="79"/>
      <c r="AQ303" s="79"/>
      <c r="AR303" s="79"/>
      <c r="AS303" s="79"/>
      <c r="AT303" s="79"/>
      <c r="AU303" s="79"/>
      <c r="AV303" s="79"/>
      <c r="AW303" s="79"/>
      <c r="AX303" s="79"/>
      <c r="AY303" s="79"/>
      <c r="AZ303" s="79"/>
      <c r="BA303" s="79"/>
      <c r="BB303" s="79"/>
      <c r="BC303" s="79"/>
      <c r="BD303" s="79"/>
      <c r="BE303" s="79"/>
      <c r="BF303" s="79"/>
      <c r="BG303" s="79"/>
      <c r="BH303" s="79"/>
      <c r="BI303" s="79"/>
      <c r="BJ303" s="79"/>
      <c r="BK303" s="79"/>
      <c r="BL303" s="79"/>
      <c r="BM303" s="79"/>
      <c r="BN303" s="79"/>
      <c r="BO303" s="79"/>
      <c r="BP303" s="79"/>
      <c r="BQ303" s="79"/>
      <c r="BR303" s="79"/>
      <c r="BS303" s="79"/>
      <c r="BT303" s="79"/>
      <c r="BU303" s="79"/>
      <c r="BV303" s="79"/>
      <c r="BW303" s="79"/>
      <c r="BX303" s="79"/>
      <c r="BY303" s="79"/>
      <c r="BZ303" s="79"/>
      <c r="CA303" s="79"/>
      <c r="CB303" s="79"/>
      <c r="CC303" s="79"/>
      <c r="CD303" s="79"/>
      <c r="CE303" s="79"/>
      <c r="CF303" s="79"/>
      <c r="CG303" s="79"/>
      <c r="CH303" s="79"/>
      <c r="CI303" s="79"/>
      <c r="CJ303" s="79"/>
      <c r="CK303" s="79"/>
      <c r="CL303" s="79"/>
      <c r="CM303" s="79"/>
      <c r="CN303" s="79"/>
      <c r="CO303" s="79"/>
      <c r="CP303" s="79"/>
      <c r="CQ303" s="79"/>
      <c r="CR303" s="79"/>
      <c r="CS303" s="79"/>
      <c r="CT303" s="79"/>
      <c r="CU303" s="79"/>
      <c r="CV303" s="79"/>
      <c r="CW303" s="79"/>
      <c r="CX303" s="79"/>
      <c r="CY303" s="79"/>
      <c r="CZ303" s="79"/>
      <c r="DA303" s="79"/>
      <c r="DB303" s="79"/>
      <c r="DC303" s="79"/>
      <c r="DD303" s="79"/>
      <c r="DE303" s="79"/>
      <c r="DF303" s="79"/>
    </row>
    <row r="304" spans="2:110" s="74" customFormat="1">
      <c r="B304" s="432">
        <v>2.0899999999999981</v>
      </c>
      <c r="C304" s="489" t="s">
        <v>562</v>
      </c>
      <c r="D304" s="492">
        <v>3</v>
      </c>
      <c r="E304" s="493" t="s">
        <v>143</v>
      </c>
      <c r="F304" s="494"/>
      <c r="G304" s="490">
        <f t="shared" si="10"/>
        <v>0</v>
      </c>
      <c r="H304" s="434"/>
      <c r="I304" s="78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  <c r="AB304" s="79"/>
      <c r="AC304" s="79"/>
      <c r="AD304" s="79"/>
      <c r="AE304" s="79"/>
      <c r="AF304" s="79"/>
      <c r="AG304" s="79"/>
      <c r="AH304" s="79"/>
      <c r="AI304" s="79"/>
      <c r="AJ304" s="79"/>
      <c r="AK304" s="79"/>
      <c r="AL304" s="79"/>
      <c r="AM304" s="79"/>
      <c r="AN304" s="79"/>
      <c r="AO304" s="79"/>
      <c r="AP304" s="79"/>
      <c r="AQ304" s="79"/>
      <c r="AR304" s="79"/>
      <c r="AS304" s="79"/>
      <c r="AT304" s="79"/>
      <c r="AU304" s="79"/>
      <c r="AV304" s="79"/>
      <c r="AW304" s="79"/>
      <c r="AX304" s="79"/>
      <c r="AY304" s="79"/>
      <c r="AZ304" s="79"/>
      <c r="BA304" s="79"/>
      <c r="BB304" s="79"/>
      <c r="BC304" s="79"/>
      <c r="BD304" s="79"/>
      <c r="BE304" s="79"/>
      <c r="BF304" s="79"/>
      <c r="BG304" s="79"/>
      <c r="BH304" s="79"/>
      <c r="BI304" s="79"/>
      <c r="BJ304" s="79"/>
      <c r="BK304" s="79"/>
      <c r="BL304" s="79"/>
      <c r="BM304" s="79"/>
      <c r="BN304" s="79"/>
      <c r="BO304" s="79"/>
      <c r="BP304" s="79"/>
      <c r="BQ304" s="79"/>
      <c r="BR304" s="79"/>
      <c r="BS304" s="79"/>
      <c r="BT304" s="79"/>
      <c r="BU304" s="79"/>
      <c r="BV304" s="79"/>
      <c r="BW304" s="79"/>
      <c r="BX304" s="79"/>
      <c r="BY304" s="79"/>
      <c r="BZ304" s="79"/>
      <c r="CA304" s="79"/>
      <c r="CB304" s="79"/>
      <c r="CC304" s="79"/>
      <c r="CD304" s="79"/>
      <c r="CE304" s="79"/>
      <c r="CF304" s="79"/>
      <c r="CG304" s="79"/>
      <c r="CH304" s="79"/>
      <c r="CI304" s="79"/>
      <c r="CJ304" s="79"/>
      <c r="CK304" s="79"/>
      <c r="CL304" s="79"/>
      <c r="CM304" s="79"/>
      <c r="CN304" s="79"/>
      <c r="CO304" s="79"/>
      <c r="CP304" s="79"/>
      <c r="CQ304" s="79"/>
      <c r="CR304" s="79"/>
      <c r="CS304" s="79"/>
      <c r="CT304" s="79"/>
      <c r="CU304" s="79"/>
      <c r="CV304" s="79"/>
      <c r="CW304" s="79"/>
      <c r="CX304" s="79"/>
      <c r="CY304" s="79"/>
      <c r="CZ304" s="79"/>
      <c r="DA304" s="79"/>
      <c r="DB304" s="79"/>
      <c r="DC304" s="79"/>
      <c r="DD304" s="79"/>
      <c r="DE304" s="79"/>
      <c r="DF304" s="79"/>
    </row>
    <row r="305" spans="2:110" s="74" customFormat="1">
      <c r="B305" s="432"/>
      <c r="C305" s="489"/>
      <c r="D305" s="492"/>
      <c r="E305" s="493"/>
      <c r="F305" s="494"/>
      <c r="G305" s="490">
        <f t="shared" si="10"/>
        <v>0</v>
      </c>
      <c r="H305" s="434">
        <f>SUM(G296:G304)</f>
        <v>0</v>
      </c>
      <c r="I305" s="78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  <c r="AB305" s="79"/>
      <c r="AC305" s="79"/>
      <c r="AD305" s="79"/>
      <c r="AE305" s="79"/>
      <c r="AF305" s="79"/>
      <c r="AG305" s="79"/>
      <c r="AH305" s="79"/>
      <c r="AI305" s="79"/>
      <c r="AJ305" s="79"/>
      <c r="AK305" s="79"/>
      <c r="AL305" s="79"/>
      <c r="AM305" s="79"/>
      <c r="AN305" s="79"/>
      <c r="AO305" s="79"/>
      <c r="AP305" s="79"/>
      <c r="AQ305" s="79"/>
      <c r="AR305" s="79"/>
      <c r="AS305" s="79"/>
      <c r="AT305" s="79"/>
      <c r="AU305" s="79"/>
      <c r="AV305" s="79"/>
      <c r="AW305" s="79"/>
      <c r="AX305" s="79"/>
      <c r="AY305" s="79"/>
      <c r="AZ305" s="79"/>
      <c r="BA305" s="79"/>
      <c r="BB305" s="79"/>
      <c r="BC305" s="79"/>
      <c r="BD305" s="79"/>
      <c r="BE305" s="79"/>
      <c r="BF305" s="79"/>
      <c r="BG305" s="79"/>
      <c r="BH305" s="79"/>
      <c r="BI305" s="79"/>
      <c r="BJ305" s="79"/>
      <c r="BK305" s="79"/>
      <c r="BL305" s="79"/>
      <c r="BM305" s="79"/>
      <c r="BN305" s="79"/>
      <c r="BO305" s="79"/>
      <c r="BP305" s="79"/>
      <c r="BQ305" s="79"/>
      <c r="BR305" s="79"/>
      <c r="BS305" s="79"/>
      <c r="BT305" s="79"/>
      <c r="BU305" s="79"/>
      <c r="BV305" s="79"/>
      <c r="BW305" s="79"/>
      <c r="BX305" s="79"/>
      <c r="BY305" s="79"/>
      <c r="BZ305" s="79"/>
      <c r="CA305" s="79"/>
      <c r="CB305" s="79"/>
      <c r="CC305" s="79"/>
      <c r="CD305" s="79"/>
      <c r="CE305" s="79"/>
      <c r="CF305" s="79"/>
      <c r="CG305" s="79"/>
      <c r="CH305" s="79"/>
      <c r="CI305" s="79"/>
      <c r="CJ305" s="79"/>
      <c r="CK305" s="79"/>
      <c r="CL305" s="79"/>
      <c r="CM305" s="79"/>
      <c r="CN305" s="79"/>
      <c r="CO305" s="79"/>
      <c r="CP305" s="79"/>
      <c r="CQ305" s="79"/>
      <c r="CR305" s="79"/>
      <c r="CS305" s="79"/>
      <c r="CT305" s="79"/>
      <c r="CU305" s="79"/>
      <c r="CV305" s="79"/>
      <c r="CW305" s="79"/>
      <c r="CX305" s="79"/>
      <c r="CY305" s="79"/>
      <c r="CZ305" s="79"/>
      <c r="DA305" s="79"/>
      <c r="DB305" s="79"/>
      <c r="DC305" s="79"/>
      <c r="DD305" s="79"/>
      <c r="DE305" s="79"/>
      <c r="DF305" s="79"/>
    </row>
    <row r="306" spans="2:110" s="74" customFormat="1">
      <c r="B306" s="435"/>
      <c r="C306" s="488" t="s">
        <v>565</v>
      </c>
      <c r="D306" s="492"/>
      <c r="E306" s="493"/>
      <c r="F306" s="494"/>
      <c r="G306" s="490">
        <f t="shared" si="10"/>
        <v>0</v>
      </c>
      <c r="H306" s="434"/>
      <c r="I306" s="78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79"/>
      <c r="AL306" s="79"/>
      <c r="AM306" s="79"/>
      <c r="AN306" s="79"/>
      <c r="AO306" s="79"/>
      <c r="AP306" s="79"/>
      <c r="AQ306" s="79"/>
      <c r="AR306" s="79"/>
      <c r="AS306" s="79"/>
      <c r="AT306" s="79"/>
      <c r="AU306" s="79"/>
      <c r="AV306" s="79"/>
      <c r="AW306" s="79"/>
      <c r="AX306" s="79"/>
      <c r="AY306" s="79"/>
      <c r="AZ306" s="79"/>
      <c r="BA306" s="79"/>
      <c r="BB306" s="79"/>
      <c r="BC306" s="79"/>
      <c r="BD306" s="79"/>
      <c r="BE306" s="79"/>
      <c r="BF306" s="79"/>
      <c r="BG306" s="79"/>
      <c r="BH306" s="79"/>
      <c r="BI306" s="79"/>
      <c r="BJ306" s="79"/>
      <c r="BK306" s="79"/>
      <c r="BL306" s="79"/>
      <c r="BM306" s="79"/>
      <c r="BN306" s="79"/>
      <c r="BO306" s="79"/>
      <c r="BP306" s="79"/>
      <c r="BQ306" s="79"/>
      <c r="BR306" s="79"/>
      <c r="BS306" s="79"/>
      <c r="BT306" s="79"/>
      <c r="BU306" s="79"/>
      <c r="BV306" s="79"/>
      <c r="BW306" s="79"/>
      <c r="BX306" s="79"/>
      <c r="BY306" s="79"/>
      <c r="BZ306" s="79"/>
      <c r="CA306" s="79"/>
      <c r="CB306" s="79"/>
      <c r="CC306" s="79"/>
      <c r="CD306" s="79"/>
      <c r="CE306" s="79"/>
      <c r="CF306" s="79"/>
      <c r="CG306" s="79"/>
      <c r="CH306" s="79"/>
      <c r="CI306" s="79"/>
      <c r="CJ306" s="79"/>
      <c r="CK306" s="79"/>
      <c r="CL306" s="79"/>
      <c r="CM306" s="79"/>
      <c r="CN306" s="79"/>
      <c r="CO306" s="79"/>
      <c r="CP306" s="79"/>
      <c r="CQ306" s="79"/>
      <c r="CR306" s="79"/>
      <c r="CS306" s="79"/>
      <c r="CT306" s="79"/>
      <c r="CU306" s="79"/>
      <c r="CV306" s="79"/>
      <c r="CW306" s="79"/>
      <c r="CX306" s="79"/>
      <c r="CY306" s="79"/>
      <c r="CZ306" s="79"/>
      <c r="DA306" s="79"/>
      <c r="DB306" s="79"/>
      <c r="DC306" s="79"/>
      <c r="DD306" s="79"/>
      <c r="DE306" s="79"/>
      <c r="DF306" s="79"/>
    </row>
    <row r="307" spans="2:110" s="74" customFormat="1">
      <c r="B307" s="435">
        <v>3</v>
      </c>
      <c r="C307" s="488" t="s">
        <v>552</v>
      </c>
      <c r="D307" s="492"/>
      <c r="E307" s="493"/>
      <c r="F307" s="494"/>
      <c r="G307" s="490">
        <f t="shared" si="10"/>
        <v>0</v>
      </c>
      <c r="H307" s="434"/>
      <c r="I307" s="78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  <c r="AD307" s="79"/>
      <c r="AE307" s="79"/>
      <c r="AF307" s="79"/>
      <c r="AG307" s="79"/>
      <c r="AH307" s="79"/>
      <c r="AI307" s="79"/>
      <c r="AJ307" s="79"/>
      <c r="AK307" s="79"/>
      <c r="AL307" s="79"/>
      <c r="AM307" s="79"/>
      <c r="AN307" s="79"/>
      <c r="AO307" s="79"/>
      <c r="AP307" s="79"/>
      <c r="AQ307" s="79"/>
      <c r="AR307" s="79"/>
      <c r="AS307" s="79"/>
      <c r="AT307" s="79"/>
      <c r="AU307" s="79"/>
      <c r="AV307" s="79"/>
      <c r="AW307" s="79"/>
      <c r="AX307" s="79"/>
      <c r="AY307" s="79"/>
      <c r="AZ307" s="79"/>
      <c r="BA307" s="79"/>
      <c r="BB307" s="79"/>
      <c r="BC307" s="79"/>
      <c r="BD307" s="79"/>
      <c r="BE307" s="79"/>
      <c r="BF307" s="79"/>
      <c r="BG307" s="79"/>
      <c r="BH307" s="79"/>
      <c r="BI307" s="79"/>
      <c r="BJ307" s="79"/>
      <c r="BK307" s="79"/>
      <c r="BL307" s="79"/>
      <c r="BM307" s="79"/>
      <c r="BN307" s="79"/>
      <c r="BO307" s="79"/>
      <c r="BP307" s="79"/>
      <c r="BQ307" s="79"/>
      <c r="BR307" s="79"/>
      <c r="BS307" s="79"/>
      <c r="BT307" s="79"/>
      <c r="BU307" s="79"/>
      <c r="BV307" s="79"/>
      <c r="BW307" s="79"/>
      <c r="BX307" s="79"/>
      <c r="BY307" s="79"/>
      <c r="BZ307" s="79"/>
      <c r="CA307" s="79"/>
      <c r="CB307" s="79"/>
      <c r="CC307" s="79"/>
      <c r="CD307" s="79"/>
      <c r="CE307" s="79"/>
      <c r="CF307" s="79"/>
      <c r="CG307" s="79"/>
      <c r="CH307" s="79"/>
      <c r="CI307" s="79"/>
      <c r="CJ307" s="79"/>
      <c r="CK307" s="79"/>
      <c r="CL307" s="79"/>
      <c r="CM307" s="79"/>
      <c r="CN307" s="79"/>
      <c r="CO307" s="79"/>
      <c r="CP307" s="79"/>
      <c r="CQ307" s="79"/>
      <c r="CR307" s="79"/>
      <c r="CS307" s="79"/>
      <c r="CT307" s="79"/>
      <c r="CU307" s="79"/>
      <c r="CV307" s="79"/>
      <c r="CW307" s="79"/>
      <c r="CX307" s="79"/>
      <c r="CY307" s="79"/>
      <c r="CZ307" s="79"/>
      <c r="DA307" s="79"/>
      <c r="DB307" s="79"/>
      <c r="DC307" s="79"/>
      <c r="DD307" s="79"/>
      <c r="DE307" s="79"/>
      <c r="DF307" s="79"/>
    </row>
    <row r="308" spans="2:110" s="74" customFormat="1">
      <c r="B308" s="432">
        <v>3.01</v>
      </c>
      <c r="C308" s="489" t="s">
        <v>566</v>
      </c>
      <c r="D308" s="492">
        <v>129</v>
      </c>
      <c r="E308" s="493" t="s">
        <v>143</v>
      </c>
      <c r="F308" s="494"/>
      <c r="G308" s="490">
        <f t="shared" si="10"/>
        <v>0</v>
      </c>
      <c r="H308" s="434"/>
      <c r="I308" s="78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  <c r="AD308" s="79"/>
      <c r="AE308" s="79"/>
      <c r="AF308" s="79"/>
      <c r="AG308" s="79"/>
      <c r="AH308" s="79"/>
      <c r="AI308" s="79"/>
      <c r="AJ308" s="79"/>
      <c r="AK308" s="79"/>
      <c r="AL308" s="79"/>
      <c r="AM308" s="79"/>
      <c r="AN308" s="79"/>
      <c r="AO308" s="79"/>
      <c r="AP308" s="79"/>
      <c r="AQ308" s="79"/>
      <c r="AR308" s="79"/>
      <c r="AS308" s="79"/>
      <c r="AT308" s="79"/>
      <c r="AU308" s="79"/>
      <c r="AV308" s="79"/>
      <c r="AW308" s="79"/>
      <c r="AX308" s="79"/>
      <c r="AY308" s="79"/>
      <c r="AZ308" s="79"/>
      <c r="BA308" s="79"/>
      <c r="BB308" s="79"/>
      <c r="BC308" s="79"/>
      <c r="BD308" s="79"/>
      <c r="BE308" s="79"/>
      <c r="BF308" s="79"/>
      <c r="BG308" s="79"/>
      <c r="BH308" s="79"/>
      <c r="BI308" s="79"/>
      <c r="BJ308" s="79"/>
      <c r="BK308" s="79"/>
      <c r="BL308" s="79"/>
      <c r="BM308" s="79"/>
      <c r="BN308" s="79"/>
      <c r="BO308" s="79"/>
      <c r="BP308" s="79"/>
      <c r="BQ308" s="79"/>
      <c r="BR308" s="79"/>
      <c r="BS308" s="79"/>
      <c r="BT308" s="79"/>
      <c r="BU308" s="79"/>
      <c r="BV308" s="79"/>
      <c r="BW308" s="79"/>
      <c r="BX308" s="79"/>
      <c r="BY308" s="79"/>
      <c r="BZ308" s="79"/>
      <c r="CA308" s="79"/>
      <c r="CB308" s="79"/>
      <c r="CC308" s="79"/>
      <c r="CD308" s="79"/>
      <c r="CE308" s="79"/>
      <c r="CF308" s="79"/>
      <c r="CG308" s="79"/>
      <c r="CH308" s="79"/>
      <c r="CI308" s="79"/>
      <c r="CJ308" s="79"/>
      <c r="CK308" s="79"/>
      <c r="CL308" s="79"/>
      <c r="CM308" s="79"/>
      <c r="CN308" s="79"/>
      <c r="CO308" s="79"/>
      <c r="CP308" s="79"/>
      <c r="CQ308" s="79"/>
      <c r="CR308" s="79"/>
      <c r="CS308" s="79"/>
      <c r="CT308" s="79"/>
      <c r="CU308" s="79"/>
      <c r="CV308" s="79"/>
      <c r="CW308" s="79"/>
      <c r="CX308" s="79"/>
      <c r="CY308" s="79"/>
      <c r="CZ308" s="79"/>
      <c r="DA308" s="79"/>
      <c r="DB308" s="79"/>
      <c r="DC308" s="79"/>
      <c r="DD308" s="79"/>
      <c r="DE308" s="79"/>
      <c r="DF308" s="79"/>
    </row>
    <row r="309" spans="2:110" s="74" customFormat="1">
      <c r="B309" s="432">
        <v>3.0199999999999996</v>
      </c>
      <c r="C309" s="489" t="s">
        <v>567</v>
      </c>
      <c r="D309" s="492">
        <v>100</v>
      </c>
      <c r="E309" s="493" t="s">
        <v>143</v>
      </c>
      <c r="F309" s="494"/>
      <c r="G309" s="490">
        <f t="shared" si="10"/>
        <v>0</v>
      </c>
      <c r="H309" s="434"/>
      <c r="I309" s="78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  <c r="AD309" s="79"/>
      <c r="AE309" s="79"/>
      <c r="AF309" s="79"/>
      <c r="AG309" s="79"/>
      <c r="AH309" s="79"/>
      <c r="AI309" s="79"/>
      <c r="AJ309" s="79"/>
      <c r="AK309" s="79"/>
      <c r="AL309" s="79"/>
      <c r="AM309" s="79"/>
      <c r="AN309" s="79"/>
      <c r="AO309" s="79"/>
      <c r="AP309" s="79"/>
      <c r="AQ309" s="79"/>
      <c r="AR309" s="79"/>
      <c r="AS309" s="79"/>
      <c r="AT309" s="79"/>
      <c r="AU309" s="79"/>
      <c r="AV309" s="79"/>
      <c r="AW309" s="79"/>
      <c r="AX309" s="79"/>
      <c r="AY309" s="79"/>
      <c r="AZ309" s="79"/>
      <c r="BA309" s="79"/>
      <c r="BB309" s="79"/>
      <c r="BC309" s="79"/>
      <c r="BD309" s="79"/>
      <c r="BE309" s="79"/>
      <c r="BF309" s="79"/>
      <c r="BG309" s="79"/>
      <c r="BH309" s="79"/>
      <c r="BI309" s="79"/>
      <c r="BJ309" s="79"/>
      <c r="BK309" s="79"/>
      <c r="BL309" s="79"/>
      <c r="BM309" s="79"/>
      <c r="BN309" s="79"/>
      <c r="BO309" s="79"/>
      <c r="BP309" s="79"/>
      <c r="BQ309" s="79"/>
      <c r="BR309" s="79"/>
      <c r="BS309" s="79"/>
      <c r="BT309" s="79"/>
      <c r="BU309" s="79"/>
      <c r="BV309" s="79"/>
      <c r="BW309" s="79"/>
      <c r="BX309" s="79"/>
      <c r="BY309" s="79"/>
      <c r="BZ309" s="79"/>
      <c r="CA309" s="79"/>
      <c r="CB309" s="79"/>
      <c r="CC309" s="79"/>
      <c r="CD309" s="79"/>
      <c r="CE309" s="79"/>
      <c r="CF309" s="79"/>
      <c r="CG309" s="79"/>
      <c r="CH309" s="79"/>
      <c r="CI309" s="79"/>
      <c r="CJ309" s="79"/>
      <c r="CK309" s="79"/>
      <c r="CL309" s="79"/>
      <c r="CM309" s="79"/>
      <c r="CN309" s="79"/>
      <c r="CO309" s="79"/>
      <c r="CP309" s="79"/>
      <c r="CQ309" s="79"/>
      <c r="CR309" s="79"/>
      <c r="CS309" s="79"/>
      <c r="CT309" s="79"/>
      <c r="CU309" s="79"/>
      <c r="CV309" s="79"/>
      <c r="CW309" s="79"/>
      <c r="CX309" s="79"/>
      <c r="CY309" s="79"/>
      <c r="CZ309" s="79"/>
      <c r="DA309" s="79"/>
      <c r="DB309" s="79"/>
      <c r="DC309" s="79"/>
      <c r="DD309" s="79"/>
      <c r="DE309" s="79"/>
      <c r="DF309" s="79"/>
    </row>
    <row r="310" spans="2:110" s="74" customFormat="1">
      <c r="B310" s="432">
        <v>3.0299999999999994</v>
      </c>
      <c r="C310" s="489" t="s">
        <v>568</v>
      </c>
      <c r="D310" s="492">
        <v>100</v>
      </c>
      <c r="E310" s="493" t="s">
        <v>143</v>
      </c>
      <c r="F310" s="494"/>
      <c r="G310" s="490">
        <f t="shared" si="10"/>
        <v>0</v>
      </c>
      <c r="H310" s="434"/>
      <c r="I310" s="78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  <c r="AD310" s="79"/>
      <c r="AE310" s="79"/>
      <c r="AF310" s="79"/>
      <c r="AG310" s="79"/>
      <c r="AH310" s="79"/>
      <c r="AI310" s="79"/>
      <c r="AJ310" s="79"/>
      <c r="AK310" s="79"/>
      <c r="AL310" s="79"/>
      <c r="AM310" s="79"/>
      <c r="AN310" s="79"/>
      <c r="AO310" s="79"/>
      <c r="AP310" s="79"/>
      <c r="AQ310" s="79"/>
      <c r="AR310" s="79"/>
      <c r="AS310" s="79"/>
      <c r="AT310" s="79"/>
      <c r="AU310" s="79"/>
      <c r="AV310" s="79"/>
      <c r="AW310" s="79"/>
      <c r="AX310" s="79"/>
      <c r="AY310" s="79"/>
      <c r="AZ310" s="79"/>
      <c r="BA310" s="79"/>
      <c r="BB310" s="79"/>
      <c r="BC310" s="79"/>
      <c r="BD310" s="79"/>
      <c r="BE310" s="79"/>
      <c r="BF310" s="79"/>
      <c r="BG310" s="79"/>
      <c r="BH310" s="79"/>
      <c r="BI310" s="79"/>
      <c r="BJ310" s="79"/>
      <c r="BK310" s="79"/>
      <c r="BL310" s="79"/>
      <c r="BM310" s="79"/>
      <c r="BN310" s="79"/>
      <c r="BO310" s="79"/>
      <c r="BP310" s="79"/>
      <c r="BQ310" s="79"/>
      <c r="BR310" s="79"/>
      <c r="BS310" s="79"/>
      <c r="BT310" s="79"/>
      <c r="BU310" s="79"/>
      <c r="BV310" s="79"/>
      <c r="BW310" s="79"/>
      <c r="BX310" s="79"/>
      <c r="BY310" s="79"/>
      <c r="BZ310" s="79"/>
      <c r="CA310" s="79"/>
      <c r="CB310" s="79"/>
      <c r="CC310" s="79"/>
      <c r="CD310" s="79"/>
      <c r="CE310" s="79"/>
      <c r="CF310" s="79"/>
      <c r="CG310" s="79"/>
      <c r="CH310" s="79"/>
      <c r="CI310" s="79"/>
      <c r="CJ310" s="79"/>
      <c r="CK310" s="79"/>
      <c r="CL310" s="79"/>
      <c r="CM310" s="79"/>
      <c r="CN310" s="79"/>
      <c r="CO310" s="79"/>
      <c r="CP310" s="79"/>
      <c r="CQ310" s="79"/>
      <c r="CR310" s="79"/>
      <c r="CS310" s="79"/>
      <c r="CT310" s="79"/>
      <c r="CU310" s="79"/>
      <c r="CV310" s="79"/>
      <c r="CW310" s="79"/>
      <c r="CX310" s="79"/>
      <c r="CY310" s="79"/>
      <c r="CZ310" s="79"/>
      <c r="DA310" s="79"/>
      <c r="DB310" s="79"/>
      <c r="DC310" s="79"/>
      <c r="DD310" s="79"/>
      <c r="DE310" s="79"/>
      <c r="DF310" s="79"/>
    </row>
    <row r="311" spans="2:110" s="74" customFormat="1">
      <c r="B311" s="432"/>
      <c r="C311" s="489"/>
      <c r="D311" s="492"/>
      <c r="E311" s="493"/>
      <c r="F311" s="494"/>
      <c r="G311" s="490">
        <f t="shared" si="10"/>
        <v>0</v>
      </c>
      <c r="H311" s="434">
        <f>SUM(G308:G310)</f>
        <v>0</v>
      </c>
      <c r="I311" s="78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  <c r="AD311" s="79"/>
      <c r="AE311" s="79"/>
      <c r="AF311" s="79"/>
      <c r="AG311" s="79"/>
      <c r="AH311" s="79"/>
      <c r="AI311" s="79"/>
      <c r="AJ311" s="79"/>
      <c r="AK311" s="79"/>
      <c r="AL311" s="79"/>
      <c r="AM311" s="79"/>
      <c r="AN311" s="79"/>
      <c r="AO311" s="79"/>
      <c r="AP311" s="79"/>
      <c r="AQ311" s="79"/>
      <c r="AR311" s="79"/>
      <c r="AS311" s="79"/>
      <c r="AT311" s="79"/>
      <c r="AU311" s="79"/>
      <c r="AV311" s="79"/>
      <c r="AW311" s="79"/>
      <c r="AX311" s="79"/>
      <c r="AY311" s="79"/>
      <c r="AZ311" s="79"/>
      <c r="BA311" s="79"/>
      <c r="BB311" s="79"/>
      <c r="BC311" s="79"/>
      <c r="BD311" s="79"/>
      <c r="BE311" s="79"/>
      <c r="BF311" s="79"/>
      <c r="BG311" s="79"/>
      <c r="BH311" s="79"/>
      <c r="BI311" s="79"/>
      <c r="BJ311" s="79"/>
      <c r="BK311" s="79"/>
      <c r="BL311" s="79"/>
      <c r="BM311" s="79"/>
      <c r="BN311" s="79"/>
      <c r="BO311" s="79"/>
      <c r="BP311" s="79"/>
      <c r="BQ311" s="79"/>
      <c r="BR311" s="79"/>
      <c r="BS311" s="79"/>
      <c r="BT311" s="79"/>
      <c r="BU311" s="79"/>
      <c r="BV311" s="79"/>
      <c r="BW311" s="79"/>
      <c r="BX311" s="79"/>
      <c r="BY311" s="79"/>
      <c r="BZ311" s="79"/>
      <c r="CA311" s="79"/>
      <c r="CB311" s="79"/>
      <c r="CC311" s="79"/>
      <c r="CD311" s="79"/>
      <c r="CE311" s="79"/>
      <c r="CF311" s="79"/>
      <c r="CG311" s="79"/>
      <c r="CH311" s="79"/>
      <c r="CI311" s="79"/>
      <c r="CJ311" s="79"/>
      <c r="CK311" s="79"/>
      <c r="CL311" s="79"/>
      <c r="CM311" s="79"/>
      <c r="CN311" s="79"/>
      <c r="CO311" s="79"/>
      <c r="CP311" s="79"/>
      <c r="CQ311" s="79"/>
      <c r="CR311" s="79"/>
      <c r="CS311" s="79"/>
      <c r="CT311" s="79"/>
      <c r="CU311" s="79"/>
      <c r="CV311" s="79"/>
      <c r="CW311" s="79"/>
      <c r="CX311" s="79"/>
      <c r="CY311" s="79"/>
      <c r="CZ311" s="79"/>
      <c r="DA311" s="79"/>
      <c r="DB311" s="79"/>
      <c r="DC311" s="79"/>
      <c r="DD311" s="79"/>
      <c r="DE311" s="79"/>
      <c r="DF311" s="79"/>
    </row>
    <row r="312" spans="2:110" s="74" customFormat="1">
      <c r="B312" s="435">
        <v>4</v>
      </c>
      <c r="C312" s="488" t="s">
        <v>569</v>
      </c>
      <c r="D312" s="492"/>
      <c r="E312" s="493"/>
      <c r="F312" s="494"/>
      <c r="G312" s="490">
        <f t="shared" si="10"/>
        <v>0</v>
      </c>
      <c r="H312" s="434"/>
      <c r="I312" s="78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  <c r="AD312" s="79"/>
      <c r="AE312" s="79"/>
      <c r="AF312" s="79"/>
      <c r="AG312" s="79"/>
      <c r="AH312" s="79"/>
      <c r="AI312" s="79"/>
      <c r="AJ312" s="79"/>
      <c r="AK312" s="79"/>
      <c r="AL312" s="79"/>
      <c r="AM312" s="79"/>
      <c r="AN312" s="79"/>
      <c r="AO312" s="79"/>
      <c r="AP312" s="79"/>
      <c r="AQ312" s="79"/>
      <c r="AR312" s="79"/>
      <c r="AS312" s="79"/>
      <c r="AT312" s="79"/>
      <c r="AU312" s="79"/>
      <c r="AV312" s="79"/>
      <c r="AW312" s="79"/>
      <c r="AX312" s="79"/>
      <c r="AY312" s="79"/>
      <c r="AZ312" s="79"/>
      <c r="BA312" s="79"/>
      <c r="BB312" s="79"/>
      <c r="BC312" s="79"/>
      <c r="BD312" s="79"/>
      <c r="BE312" s="79"/>
      <c r="BF312" s="79"/>
      <c r="BG312" s="79"/>
      <c r="BH312" s="79"/>
      <c r="BI312" s="79"/>
      <c r="BJ312" s="79"/>
      <c r="BK312" s="79"/>
      <c r="BL312" s="79"/>
      <c r="BM312" s="79"/>
      <c r="BN312" s="79"/>
      <c r="BO312" s="79"/>
      <c r="BP312" s="79"/>
      <c r="BQ312" s="79"/>
      <c r="BR312" s="79"/>
      <c r="BS312" s="79"/>
      <c r="BT312" s="79"/>
      <c r="BU312" s="79"/>
      <c r="BV312" s="79"/>
      <c r="BW312" s="79"/>
      <c r="BX312" s="79"/>
      <c r="BY312" s="79"/>
      <c r="BZ312" s="79"/>
      <c r="CA312" s="79"/>
      <c r="CB312" s="79"/>
      <c r="CC312" s="79"/>
      <c r="CD312" s="79"/>
      <c r="CE312" s="79"/>
      <c r="CF312" s="79"/>
      <c r="CG312" s="79"/>
      <c r="CH312" s="79"/>
      <c r="CI312" s="79"/>
      <c r="CJ312" s="79"/>
      <c r="CK312" s="79"/>
      <c r="CL312" s="79"/>
      <c r="CM312" s="79"/>
      <c r="CN312" s="79"/>
      <c r="CO312" s="79"/>
      <c r="CP312" s="79"/>
      <c r="CQ312" s="79"/>
      <c r="CR312" s="79"/>
      <c r="CS312" s="79"/>
      <c r="CT312" s="79"/>
      <c r="CU312" s="79"/>
      <c r="CV312" s="79"/>
      <c r="CW312" s="79"/>
      <c r="CX312" s="79"/>
      <c r="CY312" s="79"/>
      <c r="CZ312" s="79"/>
      <c r="DA312" s="79"/>
      <c r="DB312" s="79"/>
      <c r="DC312" s="79"/>
      <c r="DD312" s="79"/>
      <c r="DE312" s="79"/>
      <c r="DF312" s="79"/>
    </row>
    <row r="313" spans="2:110" s="74" customFormat="1">
      <c r="B313" s="432">
        <v>4.01</v>
      </c>
      <c r="C313" s="489" t="s">
        <v>566</v>
      </c>
      <c r="D313" s="492">
        <v>85</v>
      </c>
      <c r="E313" s="493" t="s">
        <v>143</v>
      </c>
      <c r="F313" s="494"/>
      <c r="G313" s="490">
        <f t="shared" si="10"/>
        <v>0</v>
      </c>
      <c r="H313" s="434"/>
      <c r="I313" s="78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  <c r="AD313" s="79"/>
      <c r="AE313" s="79"/>
      <c r="AF313" s="79"/>
      <c r="AG313" s="79"/>
      <c r="AH313" s="79"/>
      <c r="AI313" s="79"/>
      <c r="AJ313" s="79"/>
      <c r="AK313" s="79"/>
      <c r="AL313" s="79"/>
      <c r="AM313" s="79"/>
      <c r="AN313" s="79"/>
      <c r="AO313" s="79"/>
      <c r="AP313" s="79"/>
      <c r="AQ313" s="79"/>
      <c r="AR313" s="79"/>
      <c r="AS313" s="79"/>
      <c r="AT313" s="79"/>
      <c r="AU313" s="79"/>
      <c r="AV313" s="79"/>
      <c r="AW313" s="79"/>
      <c r="AX313" s="79"/>
      <c r="AY313" s="79"/>
      <c r="AZ313" s="79"/>
      <c r="BA313" s="79"/>
      <c r="BB313" s="79"/>
      <c r="BC313" s="79"/>
      <c r="BD313" s="79"/>
      <c r="BE313" s="79"/>
      <c r="BF313" s="79"/>
      <c r="BG313" s="79"/>
      <c r="BH313" s="79"/>
      <c r="BI313" s="79"/>
      <c r="BJ313" s="79"/>
      <c r="BK313" s="79"/>
      <c r="BL313" s="79"/>
      <c r="BM313" s="79"/>
      <c r="BN313" s="79"/>
      <c r="BO313" s="79"/>
      <c r="BP313" s="79"/>
      <c r="BQ313" s="79"/>
      <c r="BR313" s="79"/>
      <c r="BS313" s="79"/>
      <c r="BT313" s="79"/>
      <c r="BU313" s="79"/>
      <c r="BV313" s="79"/>
      <c r="BW313" s="79"/>
      <c r="BX313" s="79"/>
      <c r="BY313" s="79"/>
      <c r="BZ313" s="79"/>
      <c r="CA313" s="79"/>
      <c r="CB313" s="79"/>
      <c r="CC313" s="79"/>
      <c r="CD313" s="79"/>
      <c r="CE313" s="79"/>
      <c r="CF313" s="79"/>
      <c r="CG313" s="79"/>
      <c r="CH313" s="79"/>
      <c r="CI313" s="79"/>
      <c r="CJ313" s="79"/>
      <c r="CK313" s="79"/>
      <c r="CL313" s="79"/>
      <c r="CM313" s="79"/>
      <c r="CN313" s="79"/>
      <c r="CO313" s="79"/>
      <c r="CP313" s="79"/>
      <c r="CQ313" s="79"/>
      <c r="CR313" s="79"/>
      <c r="CS313" s="79"/>
      <c r="CT313" s="79"/>
      <c r="CU313" s="79"/>
      <c r="CV313" s="79"/>
      <c r="CW313" s="79"/>
      <c r="CX313" s="79"/>
      <c r="CY313" s="79"/>
      <c r="CZ313" s="79"/>
      <c r="DA313" s="79"/>
      <c r="DB313" s="79"/>
      <c r="DC313" s="79"/>
      <c r="DD313" s="79"/>
      <c r="DE313" s="79"/>
      <c r="DF313" s="79"/>
    </row>
    <row r="314" spans="2:110" s="74" customFormat="1">
      <c r="B314" s="432">
        <v>4.0199999999999996</v>
      </c>
      <c r="C314" s="489" t="s">
        <v>567</v>
      </c>
      <c r="D314" s="492">
        <v>50</v>
      </c>
      <c r="E314" s="493" t="s">
        <v>143</v>
      </c>
      <c r="F314" s="494"/>
      <c r="G314" s="490">
        <f t="shared" si="10"/>
        <v>0</v>
      </c>
      <c r="H314" s="434"/>
      <c r="I314" s="78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/>
      <c r="AP314" s="79"/>
      <c r="AQ314" s="79"/>
      <c r="AR314" s="79"/>
      <c r="AS314" s="79"/>
      <c r="AT314" s="79"/>
      <c r="AU314" s="79"/>
      <c r="AV314" s="79"/>
      <c r="AW314" s="79"/>
      <c r="AX314" s="79"/>
      <c r="AY314" s="79"/>
      <c r="AZ314" s="79"/>
      <c r="BA314" s="79"/>
      <c r="BB314" s="79"/>
      <c r="BC314" s="79"/>
      <c r="BD314" s="79"/>
      <c r="BE314" s="79"/>
      <c r="BF314" s="79"/>
      <c r="BG314" s="79"/>
      <c r="BH314" s="79"/>
      <c r="BI314" s="79"/>
      <c r="BJ314" s="79"/>
      <c r="BK314" s="79"/>
      <c r="BL314" s="79"/>
      <c r="BM314" s="79"/>
      <c r="BN314" s="79"/>
      <c r="BO314" s="79"/>
      <c r="BP314" s="79"/>
      <c r="BQ314" s="79"/>
      <c r="BR314" s="79"/>
      <c r="BS314" s="79"/>
      <c r="BT314" s="79"/>
      <c r="BU314" s="79"/>
      <c r="BV314" s="79"/>
      <c r="BW314" s="79"/>
      <c r="BX314" s="79"/>
      <c r="BY314" s="79"/>
      <c r="BZ314" s="79"/>
      <c r="CA314" s="79"/>
      <c r="CB314" s="79"/>
      <c r="CC314" s="79"/>
      <c r="CD314" s="79"/>
      <c r="CE314" s="79"/>
      <c r="CF314" s="79"/>
      <c r="CG314" s="79"/>
      <c r="CH314" s="79"/>
      <c r="CI314" s="79"/>
      <c r="CJ314" s="79"/>
      <c r="CK314" s="79"/>
      <c r="CL314" s="79"/>
      <c r="CM314" s="79"/>
      <c r="CN314" s="79"/>
      <c r="CO314" s="79"/>
      <c r="CP314" s="79"/>
      <c r="CQ314" s="79"/>
      <c r="CR314" s="79"/>
      <c r="CS314" s="79"/>
      <c r="CT314" s="79"/>
      <c r="CU314" s="79"/>
      <c r="CV314" s="79"/>
      <c r="CW314" s="79"/>
      <c r="CX314" s="79"/>
      <c r="CY314" s="79"/>
      <c r="CZ314" s="79"/>
      <c r="DA314" s="79"/>
      <c r="DB314" s="79"/>
      <c r="DC314" s="79"/>
      <c r="DD314" s="79"/>
      <c r="DE314" s="79"/>
      <c r="DF314" s="79"/>
    </row>
    <row r="315" spans="2:110" s="74" customFormat="1">
      <c r="B315" s="432">
        <v>4.0299999999999994</v>
      </c>
      <c r="C315" s="489" t="s">
        <v>568</v>
      </c>
      <c r="D315" s="492">
        <v>62</v>
      </c>
      <c r="E315" s="493" t="s">
        <v>143</v>
      </c>
      <c r="F315" s="494"/>
      <c r="G315" s="490">
        <f t="shared" si="10"/>
        <v>0</v>
      </c>
      <c r="H315" s="434"/>
      <c r="I315" s="78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  <c r="AD315" s="79"/>
      <c r="AE315" s="79"/>
      <c r="AF315" s="79"/>
      <c r="AG315" s="79"/>
      <c r="AH315" s="79"/>
      <c r="AI315" s="79"/>
      <c r="AJ315" s="79"/>
      <c r="AK315" s="79"/>
      <c r="AL315" s="79"/>
      <c r="AM315" s="79"/>
      <c r="AN315" s="79"/>
      <c r="AO315" s="79"/>
      <c r="AP315" s="79"/>
      <c r="AQ315" s="79"/>
      <c r="AR315" s="79"/>
      <c r="AS315" s="79"/>
      <c r="AT315" s="79"/>
      <c r="AU315" s="79"/>
      <c r="AV315" s="79"/>
      <c r="AW315" s="79"/>
      <c r="AX315" s="79"/>
      <c r="AY315" s="79"/>
      <c r="AZ315" s="79"/>
      <c r="BA315" s="79"/>
      <c r="BB315" s="79"/>
      <c r="BC315" s="79"/>
      <c r="BD315" s="79"/>
      <c r="BE315" s="79"/>
      <c r="BF315" s="79"/>
      <c r="BG315" s="79"/>
      <c r="BH315" s="79"/>
      <c r="BI315" s="79"/>
      <c r="BJ315" s="79"/>
      <c r="BK315" s="79"/>
      <c r="BL315" s="79"/>
      <c r="BM315" s="79"/>
      <c r="BN315" s="79"/>
      <c r="BO315" s="79"/>
      <c r="BP315" s="79"/>
      <c r="BQ315" s="79"/>
      <c r="BR315" s="79"/>
      <c r="BS315" s="79"/>
      <c r="BT315" s="79"/>
      <c r="BU315" s="79"/>
      <c r="BV315" s="79"/>
      <c r="BW315" s="79"/>
      <c r="BX315" s="79"/>
      <c r="BY315" s="79"/>
      <c r="BZ315" s="79"/>
      <c r="CA315" s="79"/>
      <c r="CB315" s="79"/>
      <c r="CC315" s="79"/>
      <c r="CD315" s="79"/>
      <c r="CE315" s="79"/>
      <c r="CF315" s="79"/>
      <c r="CG315" s="79"/>
      <c r="CH315" s="79"/>
      <c r="CI315" s="79"/>
      <c r="CJ315" s="79"/>
      <c r="CK315" s="79"/>
      <c r="CL315" s="79"/>
      <c r="CM315" s="79"/>
      <c r="CN315" s="79"/>
      <c r="CO315" s="79"/>
      <c r="CP315" s="79"/>
      <c r="CQ315" s="79"/>
      <c r="CR315" s="79"/>
      <c r="CS315" s="79"/>
      <c r="CT315" s="79"/>
      <c r="CU315" s="79"/>
      <c r="CV315" s="79"/>
      <c r="CW315" s="79"/>
      <c r="CX315" s="79"/>
      <c r="CY315" s="79"/>
      <c r="CZ315" s="79"/>
      <c r="DA315" s="79"/>
      <c r="DB315" s="79"/>
      <c r="DC315" s="79"/>
      <c r="DD315" s="79"/>
      <c r="DE315" s="79"/>
      <c r="DF315" s="79"/>
    </row>
    <row r="316" spans="2:110" s="74" customFormat="1">
      <c r="B316" s="432"/>
      <c r="C316" s="489"/>
      <c r="D316" s="492"/>
      <c r="E316" s="493"/>
      <c r="F316" s="494"/>
      <c r="G316" s="490">
        <f t="shared" si="10"/>
        <v>0</v>
      </c>
      <c r="H316" s="434">
        <f>SUM(G313:G316)</f>
        <v>0</v>
      </c>
      <c r="I316" s="78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  <c r="AD316" s="79"/>
      <c r="AE316" s="79"/>
      <c r="AF316" s="79"/>
      <c r="AG316" s="79"/>
      <c r="AH316" s="79"/>
      <c r="AI316" s="79"/>
      <c r="AJ316" s="79"/>
      <c r="AK316" s="79"/>
      <c r="AL316" s="79"/>
      <c r="AM316" s="79"/>
      <c r="AN316" s="79"/>
      <c r="AO316" s="79"/>
      <c r="AP316" s="79"/>
      <c r="AQ316" s="79"/>
      <c r="AR316" s="79"/>
      <c r="AS316" s="79"/>
      <c r="AT316" s="79"/>
      <c r="AU316" s="79"/>
      <c r="AV316" s="79"/>
      <c r="AW316" s="79"/>
      <c r="AX316" s="79"/>
      <c r="AY316" s="79"/>
      <c r="AZ316" s="79"/>
      <c r="BA316" s="79"/>
      <c r="BB316" s="79"/>
      <c r="BC316" s="79"/>
      <c r="BD316" s="79"/>
      <c r="BE316" s="79"/>
      <c r="BF316" s="79"/>
      <c r="BG316" s="79"/>
      <c r="BH316" s="79"/>
      <c r="BI316" s="79"/>
      <c r="BJ316" s="79"/>
      <c r="BK316" s="79"/>
      <c r="BL316" s="79"/>
      <c r="BM316" s="79"/>
      <c r="BN316" s="79"/>
      <c r="BO316" s="79"/>
      <c r="BP316" s="79"/>
      <c r="BQ316" s="79"/>
      <c r="BR316" s="79"/>
      <c r="BS316" s="79"/>
      <c r="BT316" s="79"/>
      <c r="BU316" s="79"/>
      <c r="BV316" s="79"/>
      <c r="BW316" s="79"/>
      <c r="BX316" s="79"/>
      <c r="BY316" s="79"/>
      <c r="BZ316" s="79"/>
      <c r="CA316" s="79"/>
      <c r="CB316" s="79"/>
      <c r="CC316" s="79"/>
      <c r="CD316" s="79"/>
      <c r="CE316" s="79"/>
      <c r="CF316" s="79"/>
      <c r="CG316" s="79"/>
      <c r="CH316" s="79"/>
      <c r="CI316" s="79"/>
      <c r="CJ316" s="79"/>
      <c r="CK316" s="79"/>
      <c r="CL316" s="79"/>
      <c r="CM316" s="79"/>
      <c r="CN316" s="79"/>
      <c r="CO316" s="79"/>
      <c r="CP316" s="79"/>
      <c r="CQ316" s="79"/>
      <c r="CR316" s="79"/>
      <c r="CS316" s="79"/>
      <c r="CT316" s="79"/>
      <c r="CU316" s="79"/>
      <c r="CV316" s="79"/>
      <c r="CW316" s="79"/>
      <c r="CX316" s="79"/>
      <c r="CY316" s="79"/>
      <c r="CZ316" s="79"/>
      <c r="DA316" s="79"/>
      <c r="DB316" s="79"/>
      <c r="DC316" s="79"/>
      <c r="DD316" s="79"/>
      <c r="DE316" s="79"/>
      <c r="DF316" s="79"/>
    </row>
    <row r="317" spans="2:110" s="74" customFormat="1">
      <c r="B317" s="435"/>
      <c r="C317" s="488" t="s">
        <v>570</v>
      </c>
      <c r="D317" s="492"/>
      <c r="E317" s="493"/>
      <c r="F317" s="494"/>
      <c r="G317" s="490">
        <f t="shared" si="10"/>
        <v>0</v>
      </c>
      <c r="H317" s="434"/>
      <c r="I317" s="78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  <c r="AD317" s="79"/>
      <c r="AE317" s="79"/>
      <c r="AF317" s="79"/>
      <c r="AG317" s="79"/>
      <c r="AH317" s="79"/>
      <c r="AI317" s="79"/>
      <c r="AJ317" s="79"/>
      <c r="AK317" s="79"/>
      <c r="AL317" s="79"/>
      <c r="AM317" s="79"/>
      <c r="AN317" s="79"/>
      <c r="AO317" s="79"/>
      <c r="AP317" s="79"/>
      <c r="AQ317" s="79"/>
      <c r="AR317" s="79"/>
      <c r="AS317" s="79"/>
      <c r="AT317" s="79"/>
      <c r="AU317" s="79"/>
      <c r="AV317" s="79"/>
      <c r="AW317" s="79"/>
      <c r="AX317" s="79"/>
      <c r="AY317" s="79"/>
      <c r="AZ317" s="79"/>
      <c r="BA317" s="79"/>
      <c r="BB317" s="79"/>
      <c r="BC317" s="79"/>
      <c r="BD317" s="79"/>
      <c r="BE317" s="79"/>
      <c r="BF317" s="79"/>
      <c r="BG317" s="79"/>
      <c r="BH317" s="79"/>
      <c r="BI317" s="79"/>
      <c r="BJ317" s="79"/>
      <c r="BK317" s="79"/>
      <c r="BL317" s="79"/>
      <c r="BM317" s="79"/>
      <c r="BN317" s="79"/>
      <c r="BO317" s="79"/>
      <c r="BP317" s="79"/>
      <c r="BQ317" s="79"/>
      <c r="BR317" s="79"/>
      <c r="BS317" s="79"/>
      <c r="BT317" s="79"/>
      <c r="BU317" s="79"/>
      <c r="BV317" s="79"/>
      <c r="BW317" s="79"/>
      <c r="BX317" s="79"/>
      <c r="BY317" s="79"/>
      <c r="BZ317" s="79"/>
      <c r="CA317" s="79"/>
      <c r="CB317" s="79"/>
      <c r="CC317" s="79"/>
      <c r="CD317" s="79"/>
      <c r="CE317" s="79"/>
      <c r="CF317" s="79"/>
      <c r="CG317" s="79"/>
      <c r="CH317" s="79"/>
      <c r="CI317" s="79"/>
      <c r="CJ317" s="79"/>
      <c r="CK317" s="79"/>
      <c r="CL317" s="79"/>
      <c r="CM317" s="79"/>
      <c r="CN317" s="79"/>
      <c r="CO317" s="79"/>
      <c r="CP317" s="79"/>
      <c r="CQ317" s="79"/>
      <c r="CR317" s="79"/>
      <c r="CS317" s="79"/>
      <c r="CT317" s="79"/>
      <c r="CU317" s="79"/>
      <c r="CV317" s="79"/>
      <c r="CW317" s="79"/>
      <c r="CX317" s="79"/>
      <c r="CY317" s="79"/>
      <c r="CZ317" s="79"/>
      <c r="DA317" s="79"/>
      <c r="DB317" s="79"/>
      <c r="DC317" s="79"/>
      <c r="DD317" s="79"/>
      <c r="DE317" s="79"/>
      <c r="DF317" s="79"/>
    </row>
    <row r="318" spans="2:110" s="74" customFormat="1">
      <c r="B318" s="435"/>
      <c r="C318" s="488" t="s">
        <v>551</v>
      </c>
      <c r="D318" s="492"/>
      <c r="E318" s="493"/>
      <c r="F318" s="494"/>
      <c r="G318" s="490">
        <f t="shared" si="10"/>
        <v>0</v>
      </c>
      <c r="H318" s="434"/>
      <c r="I318" s="78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  <c r="AD318" s="79"/>
      <c r="AE318" s="79"/>
      <c r="AF318" s="79"/>
      <c r="AG318" s="79"/>
      <c r="AH318" s="79"/>
      <c r="AI318" s="79"/>
      <c r="AJ318" s="79"/>
      <c r="AK318" s="79"/>
      <c r="AL318" s="79"/>
      <c r="AM318" s="79"/>
      <c r="AN318" s="79"/>
      <c r="AO318" s="79"/>
      <c r="AP318" s="79"/>
      <c r="AQ318" s="79"/>
      <c r="AR318" s="79"/>
      <c r="AS318" s="79"/>
      <c r="AT318" s="79"/>
      <c r="AU318" s="79"/>
      <c r="AV318" s="79"/>
      <c r="AW318" s="79"/>
      <c r="AX318" s="79"/>
      <c r="AY318" s="79"/>
      <c r="AZ318" s="79"/>
      <c r="BA318" s="79"/>
      <c r="BB318" s="79"/>
      <c r="BC318" s="79"/>
      <c r="BD318" s="79"/>
      <c r="BE318" s="79"/>
      <c r="BF318" s="79"/>
      <c r="BG318" s="79"/>
      <c r="BH318" s="79"/>
      <c r="BI318" s="79"/>
      <c r="BJ318" s="79"/>
      <c r="BK318" s="79"/>
      <c r="BL318" s="79"/>
      <c r="BM318" s="79"/>
      <c r="BN318" s="79"/>
      <c r="BO318" s="79"/>
      <c r="BP318" s="79"/>
      <c r="BQ318" s="79"/>
      <c r="BR318" s="79"/>
      <c r="BS318" s="79"/>
      <c r="BT318" s="79"/>
      <c r="BU318" s="79"/>
      <c r="BV318" s="79"/>
      <c r="BW318" s="79"/>
      <c r="BX318" s="79"/>
      <c r="BY318" s="79"/>
      <c r="BZ318" s="79"/>
      <c r="CA318" s="79"/>
      <c r="CB318" s="79"/>
      <c r="CC318" s="79"/>
      <c r="CD318" s="79"/>
      <c r="CE318" s="79"/>
      <c r="CF318" s="79"/>
      <c r="CG318" s="79"/>
      <c r="CH318" s="79"/>
      <c r="CI318" s="79"/>
      <c r="CJ318" s="79"/>
      <c r="CK318" s="79"/>
      <c r="CL318" s="79"/>
      <c r="CM318" s="79"/>
      <c r="CN318" s="79"/>
      <c r="CO318" s="79"/>
      <c r="CP318" s="79"/>
      <c r="CQ318" s="79"/>
      <c r="CR318" s="79"/>
      <c r="CS318" s="79"/>
      <c r="CT318" s="79"/>
      <c r="CU318" s="79"/>
      <c r="CV318" s="79"/>
      <c r="CW318" s="79"/>
      <c r="CX318" s="79"/>
      <c r="CY318" s="79"/>
      <c r="CZ318" s="79"/>
      <c r="DA318" s="79"/>
      <c r="DB318" s="79"/>
      <c r="DC318" s="79"/>
      <c r="DD318" s="79"/>
      <c r="DE318" s="79"/>
      <c r="DF318" s="79"/>
    </row>
    <row r="319" spans="2:110" s="74" customFormat="1">
      <c r="B319" s="435">
        <v>5</v>
      </c>
      <c r="C319" s="488" t="s">
        <v>552</v>
      </c>
      <c r="D319" s="492"/>
      <c r="E319" s="493"/>
      <c r="F319" s="494"/>
      <c r="G319" s="490">
        <f t="shared" si="10"/>
        <v>0</v>
      </c>
      <c r="H319" s="434"/>
      <c r="I319" s="78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  <c r="AD319" s="79"/>
      <c r="AE319" s="79"/>
      <c r="AF319" s="79"/>
      <c r="AG319" s="79"/>
      <c r="AH319" s="79"/>
      <c r="AI319" s="79"/>
      <c r="AJ319" s="79"/>
      <c r="AK319" s="79"/>
      <c r="AL319" s="79"/>
      <c r="AM319" s="79"/>
      <c r="AN319" s="79"/>
      <c r="AO319" s="79"/>
      <c r="AP319" s="79"/>
      <c r="AQ319" s="79"/>
      <c r="AR319" s="79"/>
      <c r="AS319" s="79"/>
      <c r="AT319" s="79"/>
      <c r="AU319" s="79"/>
      <c r="AV319" s="79"/>
      <c r="AW319" s="79"/>
      <c r="AX319" s="79"/>
      <c r="AY319" s="79"/>
      <c r="AZ319" s="79"/>
      <c r="BA319" s="79"/>
      <c r="BB319" s="79"/>
      <c r="BC319" s="79"/>
      <c r="BD319" s="79"/>
      <c r="BE319" s="79"/>
      <c r="BF319" s="79"/>
      <c r="BG319" s="79"/>
      <c r="BH319" s="79"/>
      <c r="BI319" s="79"/>
      <c r="BJ319" s="79"/>
      <c r="BK319" s="79"/>
      <c r="BL319" s="79"/>
      <c r="BM319" s="79"/>
      <c r="BN319" s="79"/>
      <c r="BO319" s="79"/>
      <c r="BP319" s="79"/>
      <c r="BQ319" s="79"/>
      <c r="BR319" s="79"/>
      <c r="BS319" s="79"/>
      <c r="BT319" s="79"/>
      <c r="BU319" s="79"/>
      <c r="BV319" s="79"/>
      <c r="BW319" s="79"/>
      <c r="BX319" s="79"/>
      <c r="BY319" s="79"/>
      <c r="BZ319" s="79"/>
      <c r="CA319" s="79"/>
      <c r="CB319" s="79"/>
      <c r="CC319" s="79"/>
      <c r="CD319" s="79"/>
      <c r="CE319" s="79"/>
      <c r="CF319" s="79"/>
      <c r="CG319" s="79"/>
      <c r="CH319" s="79"/>
      <c r="CI319" s="79"/>
      <c r="CJ319" s="79"/>
      <c r="CK319" s="79"/>
      <c r="CL319" s="79"/>
      <c r="CM319" s="79"/>
      <c r="CN319" s="79"/>
      <c r="CO319" s="79"/>
      <c r="CP319" s="79"/>
      <c r="CQ319" s="79"/>
      <c r="CR319" s="79"/>
      <c r="CS319" s="79"/>
      <c r="CT319" s="79"/>
      <c r="CU319" s="79"/>
      <c r="CV319" s="79"/>
      <c r="CW319" s="79"/>
      <c r="CX319" s="79"/>
      <c r="CY319" s="79"/>
      <c r="CZ319" s="79"/>
      <c r="DA319" s="79"/>
      <c r="DB319" s="79"/>
      <c r="DC319" s="79"/>
      <c r="DD319" s="79"/>
      <c r="DE319" s="79"/>
      <c r="DF319" s="79"/>
    </row>
    <row r="320" spans="2:110" s="74" customFormat="1" ht="37.5">
      <c r="B320" s="432">
        <v>5.01</v>
      </c>
      <c r="C320" s="489" t="s">
        <v>571</v>
      </c>
      <c r="D320" s="492">
        <v>198</v>
      </c>
      <c r="E320" s="493" t="s">
        <v>143</v>
      </c>
      <c r="F320" s="494"/>
      <c r="G320" s="490">
        <f t="shared" si="10"/>
        <v>0</v>
      </c>
      <c r="H320" s="434"/>
      <c r="I320" s="78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  <c r="AD320" s="79"/>
      <c r="AE320" s="79"/>
      <c r="AF320" s="79"/>
      <c r="AG320" s="79"/>
      <c r="AH320" s="79"/>
      <c r="AI320" s="79"/>
      <c r="AJ320" s="79"/>
      <c r="AK320" s="79"/>
      <c r="AL320" s="79"/>
      <c r="AM320" s="79"/>
      <c r="AN320" s="79"/>
      <c r="AO320" s="79"/>
      <c r="AP320" s="79"/>
      <c r="AQ320" s="79"/>
      <c r="AR320" s="79"/>
      <c r="AS320" s="79"/>
      <c r="AT320" s="79"/>
      <c r="AU320" s="79"/>
      <c r="AV320" s="79"/>
      <c r="AW320" s="79"/>
      <c r="AX320" s="79"/>
      <c r="AY320" s="79"/>
      <c r="AZ320" s="79"/>
      <c r="BA320" s="79"/>
      <c r="BB320" s="79"/>
      <c r="BC320" s="79"/>
      <c r="BD320" s="79"/>
      <c r="BE320" s="79"/>
      <c r="BF320" s="79"/>
      <c r="BG320" s="79"/>
      <c r="BH320" s="79"/>
      <c r="BI320" s="79"/>
      <c r="BJ320" s="79"/>
      <c r="BK320" s="79"/>
      <c r="BL320" s="79"/>
      <c r="BM320" s="79"/>
      <c r="BN320" s="79"/>
      <c r="BO320" s="79"/>
      <c r="BP320" s="79"/>
      <c r="BQ320" s="79"/>
      <c r="BR320" s="79"/>
      <c r="BS320" s="79"/>
      <c r="BT320" s="79"/>
      <c r="BU320" s="79"/>
      <c r="BV320" s="79"/>
      <c r="BW320" s="79"/>
      <c r="BX320" s="79"/>
      <c r="BY320" s="79"/>
      <c r="BZ320" s="79"/>
      <c r="CA320" s="79"/>
      <c r="CB320" s="79"/>
      <c r="CC320" s="79"/>
      <c r="CD320" s="79"/>
      <c r="CE320" s="79"/>
      <c r="CF320" s="79"/>
      <c r="CG320" s="79"/>
      <c r="CH320" s="79"/>
      <c r="CI320" s="79"/>
      <c r="CJ320" s="79"/>
      <c r="CK320" s="79"/>
      <c r="CL320" s="79"/>
      <c r="CM320" s="79"/>
      <c r="CN320" s="79"/>
      <c r="CO320" s="79"/>
      <c r="CP320" s="79"/>
      <c r="CQ320" s="79"/>
      <c r="CR320" s="79"/>
      <c r="CS320" s="79"/>
      <c r="CT320" s="79"/>
      <c r="CU320" s="79"/>
      <c r="CV320" s="79"/>
      <c r="CW320" s="79"/>
      <c r="CX320" s="79"/>
      <c r="CY320" s="79"/>
      <c r="CZ320" s="79"/>
      <c r="DA320" s="79"/>
      <c r="DB320" s="79"/>
      <c r="DC320" s="79"/>
      <c r="DD320" s="79"/>
      <c r="DE320" s="79"/>
      <c r="DF320" s="79"/>
    </row>
    <row r="321" spans="2:110" s="74" customFormat="1" ht="37.5">
      <c r="B321" s="432">
        <v>5.0199999999999996</v>
      </c>
      <c r="C321" s="489" t="s">
        <v>555</v>
      </c>
      <c r="D321" s="492">
        <v>52</v>
      </c>
      <c r="E321" s="493" t="s">
        <v>143</v>
      </c>
      <c r="F321" s="494"/>
      <c r="G321" s="490">
        <f t="shared" si="10"/>
        <v>0</v>
      </c>
      <c r="H321" s="434"/>
      <c r="I321" s="78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79"/>
      <c r="AL321" s="79"/>
      <c r="AM321" s="79"/>
      <c r="AN321" s="79"/>
      <c r="AO321" s="79"/>
      <c r="AP321" s="79"/>
      <c r="AQ321" s="79"/>
      <c r="AR321" s="79"/>
      <c r="AS321" s="79"/>
      <c r="AT321" s="79"/>
      <c r="AU321" s="79"/>
      <c r="AV321" s="79"/>
      <c r="AW321" s="79"/>
      <c r="AX321" s="79"/>
      <c r="AY321" s="79"/>
      <c r="AZ321" s="79"/>
      <c r="BA321" s="79"/>
      <c r="BB321" s="79"/>
      <c r="BC321" s="79"/>
      <c r="BD321" s="79"/>
      <c r="BE321" s="79"/>
      <c r="BF321" s="79"/>
      <c r="BG321" s="79"/>
      <c r="BH321" s="79"/>
      <c r="BI321" s="79"/>
      <c r="BJ321" s="79"/>
      <c r="BK321" s="79"/>
      <c r="BL321" s="79"/>
      <c r="BM321" s="79"/>
      <c r="BN321" s="79"/>
      <c r="BO321" s="79"/>
      <c r="BP321" s="79"/>
      <c r="BQ321" s="79"/>
      <c r="BR321" s="79"/>
      <c r="BS321" s="79"/>
      <c r="BT321" s="79"/>
      <c r="BU321" s="79"/>
      <c r="BV321" s="79"/>
      <c r="BW321" s="79"/>
      <c r="BX321" s="79"/>
      <c r="BY321" s="79"/>
      <c r="BZ321" s="79"/>
      <c r="CA321" s="79"/>
      <c r="CB321" s="79"/>
      <c r="CC321" s="79"/>
      <c r="CD321" s="79"/>
      <c r="CE321" s="79"/>
      <c r="CF321" s="79"/>
      <c r="CG321" s="79"/>
      <c r="CH321" s="79"/>
      <c r="CI321" s="79"/>
      <c r="CJ321" s="79"/>
      <c r="CK321" s="79"/>
      <c r="CL321" s="79"/>
      <c r="CM321" s="79"/>
      <c r="CN321" s="79"/>
      <c r="CO321" s="79"/>
      <c r="CP321" s="79"/>
      <c r="CQ321" s="79"/>
      <c r="CR321" s="79"/>
      <c r="CS321" s="79"/>
      <c r="CT321" s="79"/>
      <c r="CU321" s="79"/>
      <c r="CV321" s="79"/>
      <c r="CW321" s="79"/>
      <c r="CX321" s="79"/>
      <c r="CY321" s="79"/>
      <c r="CZ321" s="79"/>
      <c r="DA321" s="79"/>
      <c r="DB321" s="79"/>
      <c r="DC321" s="79"/>
      <c r="DD321" s="79"/>
      <c r="DE321" s="79"/>
      <c r="DF321" s="79"/>
    </row>
    <row r="322" spans="2:110" s="74" customFormat="1" ht="37.5">
      <c r="B322" s="432">
        <v>5.0299999999999994</v>
      </c>
      <c r="C322" s="489" t="s">
        <v>558</v>
      </c>
      <c r="D322" s="492">
        <v>46</v>
      </c>
      <c r="E322" s="493" t="s">
        <v>143</v>
      </c>
      <c r="F322" s="494"/>
      <c r="G322" s="490">
        <f t="shared" si="10"/>
        <v>0</v>
      </c>
      <c r="H322" s="434"/>
      <c r="I322" s="78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  <c r="AD322" s="79"/>
      <c r="AE322" s="79"/>
      <c r="AF322" s="79"/>
      <c r="AG322" s="79"/>
      <c r="AH322" s="79"/>
      <c r="AI322" s="79"/>
      <c r="AJ322" s="79"/>
      <c r="AK322" s="79"/>
      <c r="AL322" s="79"/>
      <c r="AM322" s="79"/>
      <c r="AN322" s="79"/>
      <c r="AO322" s="79"/>
      <c r="AP322" s="79"/>
      <c r="AQ322" s="79"/>
      <c r="AR322" s="79"/>
      <c r="AS322" s="79"/>
      <c r="AT322" s="79"/>
      <c r="AU322" s="79"/>
      <c r="AV322" s="79"/>
      <c r="AW322" s="79"/>
      <c r="AX322" s="79"/>
      <c r="AY322" s="79"/>
      <c r="AZ322" s="79"/>
      <c r="BA322" s="79"/>
      <c r="BB322" s="79"/>
      <c r="BC322" s="79"/>
      <c r="BD322" s="79"/>
      <c r="BE322" s="79"/>
      <c r="BF322" s="79"/>
      <c r="BG322" s="79"/>
      <c r="BH322" s="79"/>
      <c r="BI322" s="79"/>
      <c r="BJ322" s="79"/>
      <c r="BK322" s="79"/>
      <c r="BL322" s="79"/>
      <c r="BM322" s="79"/>
      <c r="BN322" s="79"/>
      <c r="BO322" s="79"/>
      <c r="BP322" s="79"/>
      <c r="BQ322" s="79"/>
      <c r="BR322" s="79"/>
      <c r="BS322" s="79"/>
      <c r="BT322" s="79"/>
      <c r="BU322" s="79"/>
      <c r="BV322" s="79"/>
      <c r="BW322" s="79"/>
      <c r="BX322" s="79"/>
      <c r="BY322" s="79"/>
      <c r="BZ322" s="79"/>
      <c r="CA322" s="79"/>
      <c r="CB322" s="79"/>
      <c r="CC322" s="79"/>
      <c r="CD322" s="79"/>
      <c r="CE322" s="79"/>
      <c r="CF322" s="79"/>
      <c r="CG322" s="79"/>
      <c r="CH322" s="79"/>
      <c r="CI322" s="79"/>
      <c r="CJ322" s="79"/>
      <c r="CK322" s="79"/>
      <c r="CL322" s="79"/>
      <c r="CM322" s="79"/>
      <c r="CN322" s="79"/>
      <c r="CO322" s="79"/>
      <c r="CP322" s="79"/>
      <c r="CQ322" s="79"/>
      <c r="CR322" s="79"/>
      <c r="CS322" s="79"/>
      <c r="CT322" s="79"/>
      <c r="CU322" s="79"/>
      <c r="CV322" s="79"/>
      <c r="CW322" s="79"/>
      <c r="CX322" s="79"/>
      <c r="CY322" s="79"/>
      <c r="CZ322" s="79"/>
      <c r="DA322" s="79"/>
      <c r="DB322" s="79"/>
      <c r="DC322" s="79"/>
      <c r="DD322" s="79"/>
      <c r="DE322" s="79"/>
      <c r="DF322" s="79"/>
    </row>
    <row r="323" spans="2:110" s="74" customFormat="1">
      <c r="B323" s="432">
        <v>5.0399999999999991</v>
      </c>
      <c r="C323" s="489" t="s">
        <v>557</v>
      </c>
      <c r="D323" s="492">
        <v>6</v>
      </c>
      <c r="E323" s="493" t="s">
        <v>143</v>
      </c>
      <c r="F323" s="494"/>
      <c r="G323" s="490">
        <f t="shared" si="10"/>
        <v>0</v>
      </c>
      <c r="H323" s="434"/>
      <c r="I323" s="78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  <c r="AH323" s="79"/>
      <c r="AI323" s="79"/>
      <c r="AJ323" s="79"/>
      <c r="AK323" s="79"/>
      <c r="AL323" s="79"/>
      <c r="AM323" s="79"/>
      <c r="AN323" s="79"/>
      <c r="AO323" s="79"/>
      <c r="AP323" s="79"/>
      <c r="AQ323" s="79"/>
      <c r="AR323" s="79"/>
      <c r="AS323" s="79"/>
      <c r="AT323" s="79"/>
      <c r="AU323" s="79"/>
      <c r="AV323" s="79"/>
      <c r="AW323" s="79"/>
      <c r="AX323" s="79"/>
      <c r="AY323" s="79"/>
      <c r="AZ323" s="79"/>
      <c r="BA323" s="79"/>
      <c r="BB323" s="79"/>
      <c r="BC323" s="79"/>
      <c r="BD323" s="79"/>
      <c r="BE323" s="79"/>
      <c r="BF323" s="79"/>
      <c r="BG323" s="79"/>
      <c r="BH323" s="79"/>
      <c r="BI323" s="79"/>
      <c r="BJ323" s="79"/>
      <c r="BK323" s="79"/>
      <c r="BL323" s="79"/>
      <c r="BM323" s="79"/>
      <c r="BN323" s="79"/>
      <c r="BO323" s="79"/>
      <c r="BP323" s="79"/>
      <c r="BQ323" s="79"/>
      <c r="BR323" s="79"/>
      <c r="BS323" s="79"/>
      <c r="BT323" s="79"/>
      <c r="BU323" s="79"/>
      <c r="BV323" s="79"/>
      <c r="BW323" s="79"/>
      <c r="BX323" s="79"/>
      <c r="BY323" s="79"/>
      <c r="BZ323" s="79"/>
      <c r="CA323" s="79"/>
      <c r="CB323" s="79"/>
      <c r="CC323" s="79"/>
      <c r="CD323" s="79"/>
      <c r="CE323" s="79"/>
      <c r="CF323" s="79"/>
      <c r="CG323" s="79"/>
      <c r="CH323" s="79"/>
      <c r="CI323" s="79"/>
      <c r="CJ323" s="79"/>
      <c r="CK323" s="79"/>
      <c r="CL323" s="79"/>
      <c r="CM323" s="79"/>
      <c r="CN323" s="79"/>
      <c r="CO323" s="79"/>
      <c r="CP323" s="79"/>
      <c r="CQ323" s="79"/>
      <c r="CR323" s="79"/>
      <c r="CS323" s="79"/>
      <c r="CT323" s="79"/>
      <c r="CU323" s="79"/>
      <c r="CV323" s="79"/>
      <c r="CW323" s="79"/>
      <c r="CX323" s="79"/>
      <c r="CY323" s="79"/>
      <c r="CZ323" s="79"/>
      <c r="DA323" s="79"/>
      <c r="DB323" s="79"/>
      <c r="DC323" s="79"/>
      <c r="DD323" s="79"/>
      <c r="DE323" s="79"/>
      <c r="DF323" s="79"/>
    </row>
    <row r="324" spans="2:110" s="74" customFormat="1">
      <c r="B324" s="432">
        <v>5.0499999999999989</v>
      </c>
      <c r="C324" s="489" t="s">
        <v>561</v>
      </c>
      <c r="D324" s="492">
        <v>27</v>
      </c>
      <c r="E324" s="493" t="s">
        <v>143</v>
      </c>
      <c r="F324" s="494"/>
      <c r="G324" s="490">
        <f t="shared" si="10"/>
        <v>0</v>
      </c>
      <c r="H324" s="434"/>
      <c r="I324" s="78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  <c r="AH324" s="79"/>
      <c r="AI324" s="79"/>
      <c r="AJ324" s="79"/>
      <c r="AK324" s="79"/>
      <c r="AL324" s="79"/>
      <c r="AM324" s="79"/>
      <c r="AN324" s="79"/>
      <c r="AO324" s="79"/>
      <c r="AP324" s="79"/>
      <c r="AQ324" s="79"/>
      <c r="AR324" s="79"/>
      <c r="AS324" s="79"/>
      <c r="AT324" s="79"/>
      <c r="AU324" s="79"/>
      <c r="AV324" s="79"/>
      <c r="AW324" s="79"/>
      <c r="AX324" s="79"/>
      <c r="AY324" s="79"/>
      <c r="AZ324" s="79"/>
      <c r="BA324" s="79"/>
      <c r="BB324" s="79"/>
      <c r="BC324" s="79"/>
      <c r="BD324" s="79"/>
      <c r="BE324" s="79"/>
      <c r="BF324" s="79"/>
      <c r="BG324" s="79"/>
      <c r="BH324" s="79"/>
      <c r="BI324" s="79"/>
      <c r="BJ324" s="79"/>
      <c r="BK324" s="79"/>
      <c r="BL324" s="79"/>
      <c r="BM324" s="79"/>
      <c r="BN324" s="79"/>
      <c r="BO324" s="79"/>
      <c r="BP324" s="79"/>
      <c r="BQ324" s="79"/>
      <c r="BR324" s="79"/>
      <c r="BS324" s="79"/>
      <c r="BT324" s="79"/>
      <c r="BU324" s="79"/>
      <c r="BV324" s="79"/>
      <c r="BW324" s="79"/>
      <c r="BX324" s="79"/>
      <c r="BY324" s="79"/>
      <c r="BZ324" s="79"/>
      <c r="CA324" s="79"/>
      <c r="CB324" s="79"/>
      <c r="CC324" s="79"/>
      <c r="CD324" s="79"/>
      <c r="CE324" s="79"/>
      <c r="CF324" s="79"/>
      <c r="CG324" s="79"/>
      <c r="CH324" s="79"/>
      <c r="CI324" s="79"/>
      <c r="CJ324" s="79"/>
      <c r="CK324" s="79"/>
      <c r="CL324" s="79"/>
      <c r="CM324" s="79"/>
      <c r="CN324" s="79"/>
      <c r="CO324" s="79"/>
      <c r="CP324" s="79"/>
      <c r="CQ324" s="79"/>
      <c r="CR324" s="79"/>
      <c r="CS324" s="79"/>
      <c r="CT324" s="79"/>
      <c r="CU324" s="79"/>
      <c r="CV324" s="79"/>
      <c r="CW324" s="79"/>
      <c r="CX324" s="79"/>
      <c r="CY324" s="79"/>
      <c r="CZ324" s="79"/>
      <c r="DA324" s="79"/>
      <c r="DB324" s="79"/>
      <c r="DC324" s="79"/>
      <c r="DD324" s="79"/>
      <c r="DE324" s="79"/>
      <c r="DF324" s="79"/>
    </row>
    <row r="325" spans="2:110" s="74" customFormat="1">
      <c r="B325" s="432">
        <v>5.0599999999999987</v>
      </c>
      <c r="C325" s="489" t="s">
        <v>562</v>
      </c>
      <c r="D325" s="492">
        <v>7</v>
      </c>
      <c r="E325" s="493" t="s">
        <v>143</v>
      </c>
      <c r="F325" s="494"/>
      <c r="G325" s="490">
        <f t="shared" si="10"/>
        <v>0</v>
      </c>
      <c r="H325" s="434"/>
      <c r="I325" s="78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  <c r="AD325" s="79"/>
      <c r="AE325" s="79"/>
      <c r="AF325" s="79"/>
      <c r="AG325" s="79"/>
      <c r="AH325" s="79"/>
      <c r="AI325" s="79"/>
      <c r="AJ325" s="79"/>
      <c r="AK325" s="79"/>
      <c r="AL325" s="79"/>
      <c r="AM325" s="79"/>
      <c r="AN325" s="79"/>
      <c r="AO325" s="79"/>
      <c r="AP325" s="79"/>
      <c r="AQ325" s="79"/>
      <c r="AR325" s="79"/>
      <c r="AS325" s="79"/>
      <c r="AT325" s="79"/>
      <c r="AU325" s="79"/>
      <c r="AV325" s="79"/>
      <c r="AW325" s="79"/>
      <c r="AX325" s="79"/>
      <c r="AY325" s="79"/>
      <c r="AZ325" s="79"/>
      <c r="BA325" s="79"/>
      <c r="BB325" s="79"/>
      <c r="BC325" s="79"/>
      <c r="BD325" s="79"/>
      <c r="BE325" s="79"/>
      <c r="BF325" s="79"/>
      <c r="BG325" s="79"/>
      <c r="BH325" s="79"/>
      <c r="BI325" s="79"/>
      <c r="BJ325" s="79"/>
      <c r="BK325" s="79"/>
      <c r="BL325" s="79"/>
      <c r="BM325" s="79"/>
      <c r="BN325" s="79"/>
      <c r="BO325" s="79"/>
      <c r="BP325" s="79"/>
      <c r="BQ325" s="79"/>
      <c r="BR325" s="79"/>
      <c r="BS325" s="79"/>
      <c r="BT325" s="79"/>
      <c r="BU325" s="79"/>
      <c r="BV325" s="79"/>
      <c r="BW325" s="79"/>
      <c r="BX325" s="79"/>
      <c r="BY325" s="79"/>
      <c r="BZ325" s="79"/>
      <c r="CA325" s="79"/>
      <c r="CB325" s="79"/>
      <c r="CC325" s="79"/>
      <c r="CD325" s="79"/>
      <c r="CE325" s="79"/>
      <c r="CF325" s="79"/>
      <c r="CG325" s="79"/>
      <c r="CH325" s="79"/>
      <c r="CI325" s="79"/>
      <c r="CJ325" s="79"/>
      <c r="CK325" s="79"/>
      <c r="CL325" s="79"/>
      <c r="CM325" s="79"/>
      <c r="CN325" s="79"/>
      <c r="CO325" s="79"/>
      <c r="CP325" s="79"/>
      <c r="CQ325" s="79"/>
      <c r="CR325" s="79"/>
      <c r="CS325" s="79"/>
      <c r="CT325" s="79"/>
      <c r="CU325" s="79"/>
      <c r="CV325" s="79"/>
      <c r="CW325" s="79"/>
      <c r="CX325" s="79"/>
      <c r="CY325" s="79"/>
      <c r="CZ325" s="79"/>
      <c r="DA325" s="79"/>
      <c r="DB325" s="79"/>
      <c r="DC325" s="79"/>
      <c r="DD325" s="79"/>
      <c r="DE325" s="79"/>
      <c r="DF325" s="79"/>
    </row>
    <row r="326" spans="2:110" s="74" customFormat="1">
      <c r="B326" s="432"/>
      <c r="C326" s="489"/>
      <c r="D326" s="492"/>
      <c r="E326" s="493"/>
      <c r="F326" s="494"/>
      <c r="G326" s="490">
        <f t="shared" si="10"/>
        <v>0</v>
      </c>
      <c r="H326" s="434">
        <f>SUM(G320:G325)</f>
        <v>0</v>
      </c>
      <c r="I326" s="78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  <c r="AD326" s="79"/>
      <c r="AE326" s="79"/>
      <c r="AF326" s="79"/>
      <c r="AG326" s="79"/>
      <c r="AH326" s="79"/>
      <c r="AI326" s="79"/>
      <c r="AJ326" s="79"/>
      <c r="AK326" s="79"/>
      <c r="AL326" s="79"/>
      <c r="AM326" s="79"/>
      <c r="AN326" s="79"/>
      <c r="AO326" s="79"/>
      <c r="AP326" s="79"/>
      <c r="AQ326" s="79"/>
      <c r="AR326" s="79"/>
      <c r="AS326" s="79"/>
      <c r="AT326" s="79"/>
      <c r="AU326" s="79"/>
      <c r="AV326" s="79"/>
      <c r="AW326" s="79"/>
      <c r="AX326" s="79"/>
      <c r="AY326" s="79"/>
      <c r="AZ326" s="79"/>
      <c r="BA326" s="79"/>
      <c r="BB326" s="79"/>
      <c r="BC326" s="79"/>
      <c r="BD326" s="79"/>
      <c r="BE326" s="79"/>
      <c r="BF326" s="79"/>
      <c r="BG326" s="79"/>
      <c r="BH326" s="79"/>
      <c r="BI326" s="79"/>
      <c r="BJ326" s="79"/>
      <c r="BK326" s="79"/>
      <c r="BL326" s="79"/>
      <c r="BM326" s="79"/>
      <c r="BN326" s="79"/>
      <c r="BO326" s="79"/>
      <c r="BP326" s="79"/>
      <c r="BQ326" s="79"/>
      <c r="BR326" s="79"/>
      <c r="BS326" s="79"/>
      <c r="BT326" s="79"/>
      <c r="BU326" s="79"/>
      <c r="BV326" s="79"/>
      <c r="BW326" s="79"/>
      <c r="BX326" s="79"/>
      <c r="BY326" s="79"/>
      <c r="BZ326" s="79"/>
      <c r="CA326" s="79"/>
      <c r="CB326" s="79"/>
      <c r="CC326" s="79"/>
      <c r="CD326" s="79"/>
      <c r="CE326" s="79"/>
      <c r="CF326" s="79"/>
      <c r="CG326" s="79"/>
      <c r="CH326" s="79"/>
      <c r="CI326" s="79"/>
      <c r="CJ326" s="79"/>
      <c r="CK326" s="79"/>
      <c r="CL326" s="79"/>
      <c r="CM326" s="79"/>
      <c r="CN326" s="79"/>
      <c r="CO326" s="79"/>
      <c r="CP326" s="79"/>
      <c r="CQ326" s="79"/>
      <c r="CR326" s="79"/>
      <c r="CS326" s="79"/>
      <c r="CT326" s="79"/>
      <c r="CU326" s="79"/>
      <c r="CV326" s="79"/>
      <c r="CW326" s="79"/>
      <c r="CX326" s="79"/>
      <c r="CY326" s="79"/>
      <c r="CZ326" s="79"/>
      <c r="DA326" s="79"/>
      <c r="DB326" s="79"/>
      <c r="DC326" s="79"/>
      <c r="DD326" s="79"/>
      <c r="DE326" s="79"/>
      <c r="DF326" s="79"/>
    </row>
    <row r="327" spans="2:110" s="74" customFormat="1">
      <c r="B327" s="435">
        <v>6</v>
      </c>
      <c r="C327" s="488" t="s">
        <v>564</v>
      </c>
      <c r="D327" s="492"/>
      <c r="E327" s="493"/>
      <c r="F327" s="494"/>
      <c r="G327" s="490">
        <f t="shared" si="10"/>
        <v>0</v>
      </c>
      <c r="H327" s="434"/>
      <c r="I327" s="78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  <c r="AD327" s="79"/>
      <c r="AE327" s="79"/>
      <c r="AF327" s="79"/>
      <c r="AG327" s="79"/>
      <c r="AH327" s="79"/>
      <c r="AI327" s="79"/>
      <c r="AJ327" s="79"/>
      <c r="AK327" s="79"/>
      <c r="AL327" s="79"/>
      <c r="AM327" s="79"/>
      <c r="AN327" s="79"/>
      <c r="AO327" s="79"/>
      <c r="AP327" s="79"/>
      <c r="AQ327" s="79"/>
      <c r="AR327" s="79"/>
      <c r="AS327" s="79"/>
      <c r="AT327" s="79"/>
      <c r="AU327" s="79"/>
      <c r="AV327" s="79"/>
      <c r="AW327" s="79"/>
      <c r="AX327" s="79"/>
      <c r="AY327" s="79"/>
      <c r="AZ327" s="79"/>
      <c r="BA327" s="79"/>
      <c r="BB327" s="79"/>
      <c r="BC327" s="79"/>
      <c r="BD327" s="79"/>
      <c r="BE327" s="79"/>
      <c r="BF327" s="79"/>
      <c r="BG327" s="79"/>
      <c r="BH327" s="79"/>
      <c r="BI327" s="79"/>
      <c r="BJ327" s="79"/>
      <c r="BK327" s="79"/>
      <c r="BL327" s="79"/>
      <c r="BM327" s="79"/>
      <c r="BN327" s="79"/>
      <c r="BO327" s="79"/>
      <c r="BP327" s="79"/>
      <c r="BQ327" s="79"/>
      <c r="BR327" s="79"/>
      <c r="BS327" s="79"/>
      <c r="BT327" s="79"/>
      <c r="BU327" s="79"/>
      <c r="BV327" s="79"/>
      <c r="BW327" s="79"/>
      <c r="BX327" s="79"/>
      <c r="BY327" s="79"/>
      <c r="BZ327" s="79"/>
      <c r="CA327" s="79"/>
      <c r="CB327" s="79"/>
      <c r="CC327" s="79"/>
      <c r="CD327" s="79"/>
      <c r="CE327" s="79"/>
      <c r="CF327" s="79"/>
      <c r="CG327" s="79"/>
      <c r="CH327" s="79"/>
      <c r="CI327" s="79"/>
      <c r="CJ327" s="79"/>
      <c r="CK327" s="79"/>
      <c r="CL327" s="79"/>
      <c r="CM327" s="79"/>
      <c r="CN327" s="79"/>
      <c r="CO327" s="79"/>
      <c r="CP327" s="79"/>
      <c r="CQ327" s="79"/>
      <c r="CR327" s="79"/>
      <c r="CS327" s="79"/>
      <c r="CT327" s="79"/>
      <c r="CU327" s="79"/>
      <c r="CV327" s="79"/>
      <c r="CW327" s="79"/>
      <c r="CX327" s="79"/>
      <c r="CY327" s="79"/>
      <c r="CZ327" s="79"/>
      <c r="DA327" s="79"/>
      <c r="DB327" s="79"/>
      <c r="DC327" s="79"/>
      <c r="DD327" s="79"/>
      <c r="DE327" s="79"/>
      <c r="DF327" s="79"/>
    </row>
    <row r="328" spans="2:110" s="74" customFormat="1" ht="37.5">
      <c r="B328" s="432">
        <v>6.01</v>
      </c>
      <c r="C328" s="489" t="s">
        <v>571</v>
      </c>
      <c r="D328" s="492">
        <v>207</v>
      </c>
      <c r="E328" s="493" t="s">
        <v>143</v>
      </c>
      <c r="F328" s="494"/>
      <c r="G328" s="490">
        <f t="shared" si="10"/>
        <v>0</v>
      </c>
      <c r="H328" s="434"/>
      <c r="I328" s="78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  <c r="AD328" s="79"/>
      <c r="AE328" s="79"/>
      <c r="AF328" s="79"/>
      <c r="AG328" s="79"/>
      <c r="AH328" s="79"/>
      <c r="AI328" s="79"/>
      <c r="AJ328" s="79"/>
      <c r="AK328" s="79"/>
      <c r="AL328" s="79"/>
      <c r="AM328" s="79"/>
      <c r="AN328" s="79"/>
      <c r="AO328" s="79"/>
      <c r="AP328" s="79"/>
      <c r="AQ328" s="79"/>
      <c r="AR328" s="79"/>
      <c r="AS328" s="79"/>
      <c r="AT328" s="79"/>
      <c r="AU328" s="79"/>
      <c r="AV328" s="79"/>
      <c r="AW328" s="79"/>
      <c r="AX328" s="79"/>
      <c r="AY328" s="79"/>
      <c r="AZ328" s="79"/>
      <c r="BA328" s="79"/>
      <c r="BB328" s="79"/>
      <c r="BC328" s="79"/>
      <c r="BD328" s="79"/>
      <c r="BE328" s="79"/>
      <c r="BF328" s="79"/>
      <c r="BG328" s="79"/>
      <c r="BH328" s="79"/>
      <c r="BI328" s="79"/>
      <c r="BJ328" s="79"/>
      <c r="BK328" s="79"/>
      <c r="BL328" s="79"/>
      <c r="BM328" s="79"/>
      <c r="BN328" s="79"/>
      <c r="BO328" s="79"/>
      <c r="BP328" s="79"/>
      <c r="BQ328" s="79"/>
      <c r="BR328" s="79"/>
      <c r="BS328" s="79"/>
      <c r="BT328" s="79"/>
      <c r="BU328" s="79"/>
      <c r="BV328" s="79"/>
      <c r="BW328" s="79"/>
      <c r="BX328" s="79"/>
      <c r="BY328" s="79"/>
      <c r="BZ328" s="79"/>
      <c r="CA328" s="79"/>
      <c r="CB328" s="79"/>
      <c r="CC328" s="79"/>
      <c r="CD328" s="79"/>
      <c r="CE328" s="79"/>
      <c r="CF328" s="79"/>
      <c r="CG328" s="79"/>
      <c r="CH328" s="79"/>
      <c r="CI328" s="79"/>
      <c r="CJ328" s="79"/>
      <c r="CK328" s="79"/>
      <c r="CL328" s="79"/>
      <c r="CM328" s="79"/>
      <c r="CN328" s="79"/>
      <c r="CO328" s="79"/>
      <c r="CP328" s="79"/>
      <c r="CQ328" s="79"/>
      <c r="CR328" s="79"/>
      <c r="CS328" s="79"/>
      <c r="CT328" s="79"/>
      <c r="CU328" s="79"/>
      <c r="CV328" s="79"/>
      <c r="CW328" s="79"/>
      <c r="CX328" s="79"/>
      <c r="CY328" s="79"/>
      <c r="CZ328" s="79"/>
      <c r="DA328" s="79"/>
      <c r="DB328" s="79"/>
      <c r="DC328" s="79"/>
      <c r="DD328" s="79"/>
      <c r="DE328" s="79"/>
      <c r="DF328" s="79"/>
    </row>
    <row r="329" spans="2:110" s="74" customFormat="1" ht="37.5">
      <c r="B329" s="432">
        <v>6.02</v>
      </c>
      <c r="C329" s="489" t="s">
        <v>555</v>
      </c>
      <c r="D329" s="492">
        <v>43</v>
      </c>
      <c r="E329" s="493" t="s">
        <v>143</v>
      </c>
      <c r="F329" s="494"/>
      <c r="G329" s="490">
        <f t="shared" si="10"/>
        <v>0</v>
      </c>
      <c r="H329" s="434"/>
      <c r="I329" s="78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  <c r="AD329" s="79"/>
      <c r="AE329" s="79"/>
      <c r="AF329" s="79"/>
      <c r="AG329" s="79"/>
      <c r="AH329" s="79"/>
      <c r="AI329" s="79"/>
      <c r="AJ329" s="79"/>
      <c r="AK329" s="79"/>
      <c r="AL329" s="79"/>
      <c r="AM329" s="79"/>
      <c r="AN329" s="79"/>
      <c r="AO329" s="79"/>
      <c r="AP329" s="79"/>
      <c r="AQ329" s="79"/>
      <c r="AR329" s="79"/>
      <c r="AS329" s="79"/>
      <c r="AT329" s="79"/>
      <c r="AU329" s="79"/>
      <c r="AV329" s="79"/>
      <c r="AW329" s="79"/>
      <c r="AX329" s="79"/>
      <c r="AY329" s="79"/>
      <c r="AZ329" s="79"/>
      <c r="BA329" s="79"/>
      <c r="BB329" s="79"/>
      <c r="BC329" s="79"/>
      <c r="BD329" s="79"/>
      <c r="BE329" s="79"/>
      <c r="BF329" s="79"/>
      <c r="BG329" s="79"/>
      <c r="BH329" s="79"/>
      <c r="BI329" s="79"/>
      <c r="BJ329" s="79"/>
      <c r="BK329" s="79"/>
      <c r="BL329" s="79"/>
      <c r="BM329" s="79"/>
      <c r="BN329" s="79"/>
      <c r="BO329" s="79"/>
      <c r="BP329" s="79"/>
      <c r="BQ329" s="79"/>
      <c r="BR329" s="79"/>
      <c r="BS329" s="79"/>
      <c r="BT329" s="79"/>
      <c r="BU329" s="79"/>
      <c r="BV329" s="79"/>
      <c r="BW329" s="79"/>
      <c r="BX329" s="79"/>
      <c r="BY329" s="79"/>
      <c r="BZ329" s="79"/>
      <c r="CA329" s="79"/>
      <c r="CB329" s="79"/>
      <c r="CC329" s="79"/>
      <c r="CD329" s="79"/>
      <c r="CE329" s="79"/>
      <c r="CF329" s="79"/>
      <c r="CG329" s="79"/>
      <c r="CH329" s="79"/>
      <c r="CI329" s="79"/>
      <c r="CJ329" s="79"/>
      <c r="CK329" s="79"/>
      <c r="CL329" s="79"/>
      <c r="CM329" s="79"/>
      <c r="CN329" s="79"/>
      <c r="CO329" s="79"/>
      <c r="CP329" s="79"/>
      <c r="CQ329" s="79"/>
      <c r="CR329" s="79"/>
      <c r="CS329" s="79"/>
      <c r="CT329" s="79"/>
      <c r="CU329" s="79"/>
      <c r="CV329" s="79"/>
      <c r="CW329" s="79"/>
      <c r="CX329" s="79"/>
      <c r="CY329" s="79"/>
      <c r="CZ329" s="79"/>
      <c r="DA329" s="79"/>
      <c r="DB329" s="79"/>
      <c r="DC329" s="79"/>
      <c r="DD329" s="79"/>
      <c r="DE329" s="79"/>
      <c r="DF329" s="79"/>
    </row>
    <row r="330" spans="2:110" s="74" customFormat="1" ht="37.5">
      <c r="B330" s="432">
        <v>6.0299999999999994</v>
      </c>
      <c r="C330" s="489" t="s">
        <v>558</v>
      </c>
      <c r="D330" s="492">
        <v>46</v>
      </c>
      <c r="E330" s="493" t="s">
        <v>143</v>
      </c>
      <c r="F330" s="494"/>
      <c r="G330" s="490">
        <f t="shared" si="10"/>
        <v>0</v>
      </c>
      <c r="H330" s="434"/>
      <c r="I330" s="78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  <c r="AD330" s="79"/>
      <c r="AE330" s="79"/>
      <c r="AF330" s="79"/>
      <c r="AG330" s="79"/>
      <c r="AH330" s="79"/>
      <c r="AI330" s="79"/>
      <c r="AJ330" s="79"/>
      <c r="AK330" s="79"/>
      <c r="AL330" s="79"/>
      <c r="AM330" s="79"/>
      <c r="AN330" s="79"/>
      <c r="AO330" s="79"/>
      <c r="AP330" s="79"/>
      <c r="AQ330" s="79"/>
      <c r="AR330" s="79"/>
      <c r="AS330" s="79"/>
      <c r="AT330" s="79"/>
      <c r="AU330" s="79"/>
      <c r="AV330" s="79"/>
      <c r="AW330" s="79"/>
      <c r="AX330" s="79"/>
      <c r="AY330" s="79"/>
      <c r="AZ330" s="79"/>
      <c r="BA330" s="79"/>
      <c r="BB330" s="79"/>
      <c r="BC330" s="79"/>
      <c r="BD330" s="79"/>
      <c r="BE330" s="79"/>
      <c r="BF330" s="79"/>
      <c r="BG330" s="79"/>
      <c r="BH330" s="79"/>
      <c r="BI330" s="79"/>
      <c r="BJ330" s="79"/>
      <c r="BK330" s="79"/>
      <c r="BL330" s="79"/>
      <c r="BM330" s="79"/>
      <c r="BN330" s="79"/>
      <c r="BO330" s="79"/>
      <c r="BP330" s="79"/>
      <c r="BQ330" s="79"/>
      <c r="BR330" s="79"/>
      <c r="BS330" s="79"/>
      <c r="BT330" s="79"/>
      <c r="BU330" s="79"/>
      <c r="BV330" s="79"/>
      <c r="BW330" s="79"/>
      <c r="BX330" s="79"/>
      <c r="BY330" s="79"/>
      <c r="BZ330" s="79"/>
      <c r="CA330" s="79"/>
      <c r="CB330" s="79"/>
      <c r="CC330" s="79"/>
      <c r="CD330" s="79"/>
      <c r="CE330" s="79"/>
      <c r="CF330" s="79"/>
      <c r="CG330" s="79"/>
      <c r="CH330" s="79"/>
      <c r="CI330" s="79"/>
      <c r="CJ330" s="79"/>
      <c r="CK330" s="79"/>
      <c r="CL330" s="79"/>
      <c r="CM330" s="79"/>
      <c r="CN330" s="79"/>
      <c r="CO330" s="79"/>
      <c r="CP330" s="79"/>
      <c r="CQ330" s="79"/>
      <c r="CR330" s="79"/>
      <c r="CS330" s="79"/>
      <c r="CT330" s="79"/>
      <c r="CU330" s="79"/>
      <c r="CV330" s="79"/>
      <c r="CW330" s="79"/>
      <c r="CX330" s="79"/>
      <c r="CY330" s="79"/>
      <c r="CZ330" s="79"/>
      <c r="DA330" s="79"/>
      <c r="DB330" s="79"/>
      <c r="DC330" s="79"/>
      <c r="DD330" s="79"/>
      <c r="DE330" s="79"/>
      <c r="DF330" s="79"/>
    </row>
    <row r="331" spans="2:110" s="74" customFormat="1">
      <c r="B331" s="432">
        <v>6.0399999999999991</v>
      </c>
      <c r="C331" s="489" t="s">
        <v>557</v>
      </c>
      <c r="D331" s="492">
        <v>6</v>
      </c>
      <c r="E331" s="493" t="s">
        <v>143</v>
      </c>
      <c r="F331" s="494"/>
      <c r="G331" s="490">
        <f t="shared" si="10"/>
        <v>0</v>
      </c>
      <c r="H331" s="434"/>
      <c r="I331" s="78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  <c r="AD331" s="79"/>
      <c r="AE331" s="79"/>
      <c r="AF331" s="79"/>
      <c r="AG331" s="79"/>
      <c r="AH331" s="79"/>
      <c r="AI331" s="79"/>
      <c r="AJ331" s="79"/>
      <c r="AK331" s="79"/>
      <c r="AL331" s="79"/>
      <c r="AM331" s="79"/>
      <c r="AN331" s="79"/>
      <c r="AO331" s="79"/>
      <c r="AP331" s="79"/>
      <c r="AQ331" s="79"/>
      <c r="AR331" s="79"/>
      <c r="AS331" s="79"/>
      <c r="AT331" s="79"/>
      <c r="AU331" s="79"/>
      <c r="AV331" s="79"/>
      <c r="AW331" s="79"/>
      <c r="AX331" s="79"/>
      <c r="AY331" s="79"/>
      <c r="AZ331" s="79"/>
      <c r="BA331" s="79"/>
      <c r="BB331" s="79"/>
      <c r="BC331" s="79"/>
      <c r="BD331" s="79"/>
      <c r="BE331" s="79"/>
      <c r="BF331" s="79"/>
      <c r="BG331" s="79"/>
      <c r="BH331" s="79"/>
      <c r="BI331" s="79"/>
      <c r="BJ331" s="79"/>
      <c r="BK331" s="79"/>
      <c r="BL331" s="79"/>
      <c r="BM331" s="79"/>
      <c r="BN331" s="79"/>
      <c r="BO331" s="79"/>
      <c r="BP331" s="79"/>
      <c r="BQ331" s="79"/>
      <c r="BR331" s="79"/>
      <c r="BS331" s="79"/>
      <c r="BT331" s="79"/>
      <c r="BU331" s="79"/>
      <c r="BV331" s="79"/>
      <c r="BW331" s="79"/>
      <c r="BX331" s="79"/>
      <c r="BY331" s="79"/>
      <c r="BZ331" s="79"/>
      <c r="CA331" s="79"/>
      <c r="CB331" s="79"/>
      <c r="CC331" s="79"/>
      <c r="CD331" s="79"/>
      <c r="CE331" s="79"/>
      <c r="CF331" s="79"/>
      <c r="CG331" s="79"/>
      <c r="CH331" s="79"/>
      <c r="CI331" s="79"/>
      <c r="CJ331" s="79"/>
      <c r="CK331" s="79"/>
      <c r="CL331" s="79"/>
      <c r="CM331" s="79"/>
      <c r="CN331" s="79"/>
      <c r="CO331" s="79"/>
      <c r="CP331" s="79"/>
      <c r="CQ331" s="79"/>
      <c r="CR331" s="79"/>
      <c r="CS331" s="79"/>
      <c r="CT331" s="79"/>
      <c r="CU331" s="79"/>
      <c r="CV331" s="79"/>
      <c r="CW331" s="79"/>
      <c r="CX331" s="79"/>
      <c r="CY331" s="79"/>
      <c r="CZ331" s="79"/>
      <c r="DA331" s="79"/>
      <c r="DB331" s="79"/>
      <c r="DC331" s="79"/>
      <c r="DD331" s="79"/>
      <c r="DE331" s="79"/>
      <c r="DF331" s="79"/>
    </row>
    <row r="332" spans="2:110" s="74" customFormat="1">
      <c r="B332" s="432">
        <v>6.0499999999999989</v>
      </c>
      <c r="C332" s="489" t="s">
        <v>561</v>
      </c>
      <c r="D332" s="492">
        <v>28</v>
      </c>
      <c r="E332" s="493" t="s">
        <v>143</v>
      </c>
      <c r="F332" s="494"/>
      <c r="G332" s="490">
        <f t="shared" ref="G332:G364" si="12">ROUND(F332*D332,2)</f>
        <v>0</v>
      </c>
      <c r="H332" s="434"/>
      <c r="I332" s="78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  <c r="AD332" s="79"/>
      <c r="AE332" s="79"/>
      <c r="AF332" s="79"/>
      <c r="AG332" s="79"/>
      <c r="AH332" s="79"/>
      <c r="AI332" s="79"/>
      <c r="AJ332" s="79"/>
      <c r="AK332" s="79"/>
      <c r="AL332" s="79"/>
      <c r="AM332" s="79"/>
      <c r="AN332" s="79"/>
      <c r="AO332" s="79"/>
      <c r="AP332" s="79"/>
      <c r="AQ332" s="79"/>
      <c r="AR332" s="79"/>
      <c r="AS332" s="79"/>
      <c r="AT332" s="79"/>
      <c r="AU332" s="79"/>
      <c r="AV332" s="79"/>
      <c r="AW332" s="79"/>
      <c r="AX332" s="79"/>
      <c r="AY332" s="79"/>
      <c r="AZ332" s="79"/>
      <c r="BA332" s="79"/>
      <c r="BB332" s="79"/>
      <c r="BC332" s="79"/>
      <c r="BD332" s="79"/>
      <c r="BE332" s="79"/>
      <c r="BF332" s="79"/>
      <c r="BG332" s="79"/>
      <c r="BH332" s="79"/>
      <c r="BI332" s="79"/>
      <c r="BJ332" s="79"/>
      <c r="BK332" s="79"/>
      <c r="BL332" s="79"/>
      <c r="BM332" s="79"/>
      <c r="BN332" s="79"/>
      <c r="BO332" s="79"/>
      <c r="BP332" s="79"/>
      <c r="BQ332" s="79"/>
      <c r="BR332" s="79"/>
      <c r="BS332" s="79"/>
      <c r="BT332" s="79"/>
      <c r="BU332" s="79"/>
      <c r="BV332" s="79"/>
      <c r="BW332" s="79"/>
      <c r="BX332" s="79"/>
      <c r="BY332" s="79"/>
      <c r="BZ332" s="79"/>
      <c r="CA332" s="79"/>
      <c r="CB332" s="79"/>
      <c r="CC332" s="79"/>
      <c r="CD332" s="79"/>
      <c r="CE332" s="79"/>
      <c r="CF332" s="79"/>
      <c r="CG332" s="79"/>
      <c r="CH332" s="79"/>
      <c r="CI332" s="79"/>
      <c r="CJ332" s="79"/>
      <c r="CK332" s="79"/>
      <c r="CL332" s="79"/>
      <c r="CM332" s="79"/>
      <c r="CN332" s="79"/>
      <c r="CO332" s="79"/>
      <c r="CP332" s="79"/>
      <c r="CQ332" s="79"/>
      <c r="CR332" s="79"/>
      <c r="CS332" s="79"/>
      <c r="CT332" s="79"/>
      <c r="CU332" s="79"/>
      <c r="CV332" s="79"/>
      <c r="CW332" s="79"/>
      <c r="CX332" s="79"/>
      <c r="CY332" s="79"/>
      <c r="CZ332" s="79"/>
      <c r="DA332" s="79"/>
      <c r="DB332" s="79"/>
      <c r="DC332" s="79"/>
      <c r="DD332" s="79"/>
      <c r="DE332" s="79"/>
      <c r="DF332" s="79"/>
    </row>
    <row r="333" spans="2:110" s="74" customFormat="1">
      <c r="B333" s="432">
        <v>6.0599999999999987</v>
      </c>
      <c r="C333" s="489" t="s">
        <v>562</v>
      </c>
      <c r="D333" s="492">
        <v>4</v>
      </c>
      <c r="E333" s="493" t="s">
        <v>143</v>
      </c>
      <c r="F333" s="494"/>
      <c r="G333" s="490">
        <f t="shared" si="12"/>
        <v>0</v>
      </c>
      <c r="H333" s="434"/>
      <c r="I333" s="78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  <c r="AD333" s="79"/>
      <c r="AE333" s="79"/>
      <c r="AF333" s="79"/>
      <c r="AG333" s="79"/>
      <c r="AH333" s="79"/>
      <c r="AI333" s="79"/>
      <c r="AJ333" s="79"/>
      <c r="AK333" s="79"/>
      <c r="AL333" s="79"/>
      <c r="AM333" s="79"/>
      <c r="AN333" s="79"/>
      <c r="AO333" s="79"/>
      <c r="AP333" s="79"/>
      <c r="AQ333" s="79"/>
      <c r="AR333" s="79"/>
      <c r="AS333" s="79"/>
      <c r="AT333" s="79"/>
      <c r="AU333" s="79"/>
      <c r="AV333" s="79"/>
      <c r="AW333" s="79"/>
      <c r="AX333" s="79"/>
      <c r="AY333" s="79"/>
      <c r="AZ333" s="79"/>
      <c r="BA333" s="79"/>
      <c r="BB333" s="79"/>
      <c r="BC333" s="79"/>
      <c r="BD333" s="79"/>
      <c r="BE333" s="79"/>
      <c r="BF333" s="79"/>
      <c r="BG333" s="79"/>
      <c r="BH333" s="79"/>
      <c r="BI333" s="79"/>
      <c r="BJ333" s="79"/>
      <c r="BK333" s="79"/>
      <c r="BL333" s="79"/>
      <c r="BM333" s="79"/>
      <c r="BN333" s="79"/>
      <c r="BO333" s="79"/>
      <c r="BP333" s="79"/>
      <c r="BQ333" s="79"/>
      <c r="BR333" s="79"/>
      <c r="BS333" s="79"/>
      <c r="BT333" s="79"/>
      <c r="BU333" s="79"/>
      <c r="BV333" s="79"/>
      <c r="BW333" s="79"/>
      <c r="BX333" s="79"/>
      <c r="BY333" s="79"/>
      <c r="BZ333" s="79"/>
      <c r="CA333" s="79"/>
      <c r="CB333" s="79"/>
      <c r="CC333" s="79"/>
      <c r="CD333" s="79"/>
      <c r="CE333" s="79"/>
      <c r="CF333" s="79"/>
      <c r="CG333" s="79"/>
      <c r="CH333" s="79"/>
      <c r="CI333" s="79"/>
      <c r="CJ333" s="79"/>
      <c r="CK333" s="79"/>
      <c r="CL333" s="79"/>
      <c r="CM333" s="79"/>
      <c r="CN333" s="79"/>
      <c r="CO333" s="79"/>
      <c r="CP333" s="79"/>
      <c r="CQ333" s="79"/>
      <c r="CR333" s="79"/>
      <c r="CS333" s="79"/>
      <c r="CT333" s="79"/>
      <c r="CU333" s="79"/>
      <c r="CV333" s="79"/>
      <c r="CW333" s="79"/>
      <c r="CX333" s="79"/>
      <c r="CY333" s="79"/>
      <c r="CZ333" s="79"/>
      <c r="DA333" s="79"/>
      <c r="DB333" s="79"/>
      <c r="DC333" s="79"/>
      <c r="DD333" s="79"/>
      <c r="DE333" s="79"/>
      <c r="DF333" s="79"/>
    </row>
    <row r="334" spans="2:110" s="74" customFormat="1">
      <c r="B334" s="432">
        <v>6.0699999999999985</v>
      </c>
      <c r="C334" s="489" t="s">
        <v>572</v>
      </c>
      <c r="D334" s="492">
        <v>4</v>
      </c>
      <c r="E334" s="493" t="s">
        <v>143</v>
      </c>
      <c r="F334" s="494"/>
      <c r="G334" s="490">
        <f t="shared" si="12"/>
        <v>0</v>
      </c>
      <c r="H334" s="434"/>
      <c r="I334" s="78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  <c r="AD334" s="79"/>
      <c r="AE334" s="79"/>
      <c r="AF334" s="79"/>
      <c r="AG334" s="79"/>
      <c r="AH334" s="79"/>
      <c r="AI334" s="79"/>
      <c r="AJ334" s="79"/>
      <c r="AK334" s="79"/>
      <c r="AL334" s="79"/>
      <c r="AM334" s="79"/>
      <c r="AN334" s="79"/>
      <c r="AO334" s="79"/>
      <c r="AP334" s="79"/>
      <c r="AQ334" s="79"/>
      <c r="AR334" s="79"/>
      <c r="AS334" s="79"/>
      <c r="AT334" s="79"/>
      <c r="AU334" s="79"/>
      <c r="AV334" s="79"/>
      <c r="AW334" s="79"/>
      <c r="AX334" s="79"/>
      <c r="AY334" s="79"/>
      <c r="AZ334" s="79"/>
      <c r="BA334" s="79"/>
      <c r="BB334" s="79"/>
      <c r="BC334" s="79"/>
      <c r="BD334" s="79"/>
      <c r="BE334" s="79"/>
      <c r="BF334" s="79"/>
      <c r="BG334" s="79"/>
      <c r="BH334" s="79"/>
      <c r="BI334" s="79"/>
      <c r="BJ334" s="79"/>
      <c r="BK334" s="79"/>
      <c r="BL334" s="79"/>
      <c r="BM334" s="79"/>
      <c r="BN334" s="79"/>
      <c r="BO334" s="79"/>
      <c r="BP334" s="79"/>
      <c r="BQ334" s="79"/>
      <c r="BR334" s="79"/>
      <c r="BS334" s="79"/>
      <c r="BT334" s="79"/>
      <c r="BU334" s="79"/>
      <c r="BV334" s="79"/>
      <c r="BW334" s="79"/>
      <c r="BX334" s="79"/>
      <c r="BY334" s="79"/>
      <c r="BZ334" s="79"/>
      <c r="CA334" s="79"/>
      <c r="CB334" s="79"/>
      <c r="CC334" s="79"/>
      <c r="CD334" s="79"/>
      <c r="CE334" s="79"/>
      <c r="CF334" s="79"/>
      <c r="CG334" s="79"/>
      <c r="CH334" s="79"/>
      <c r="CI334" s="79"/>
      <c r="CJ334" s="79"/>
      <c r="CK334" s="79"/>
      <c r="CL334" s="79"/>
      <c r="CM334" s="79"/>
      <c r="CN334" s="79"/>
      <c r="CO334" s="79"/>
      <c r="CP334" s="79"/>
      <c r="CQ334" s="79"/>
      <c r="CR334" s="79"/>
      <c r="CS334" s="79"/>
      <c r="CT334" s="79"/>
      <c r="CU334" s="79"/>
      <c r="CV334" s="79"/>
      <c r="CW334" s="79"/>
      <c r="CX334" s="79"/>
      <c r="CY334" s="79"/>
      <c r="CZ334" s="79"/>
      <c r="DA334" s="79"/>
      <c r="DB334" s="79"/>
      <c r="DC334" s="79"/>
      <c r="DD334" s="79"/>
      <c r="DE334" s="79"/>
      <c r="DF334" s="79"/>
    </row>
    <row r="335" spans="2:110" s="74" customFormat="1">
      <c r="B335" s="432"/>
      <c r="C335" s="489"/>
      <c r="D335" s="492"/>
      <c r="E335" s="493"/>
      <c r="F335" s="494"/>
      <c r="G335" s="490">
        <f t="shared" si="12"/>
        <v>0</v>
      </c>
      <c r="H335" s="434">
        <f>SUM(G328:G334)</f>
        <v>0</v>
      </c>
      <c r="I335" s="78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  <c r="AB335" s="79"/>
      <c r="AC335" s="79"/>
      <c r="AD335" s="79"/>
      <c r="AE335" s="79"/>
      <c r="AF335" s="79"/>
      <c r="AG335" s="79"/>
      <c r="AH335" s="79"/>
      <c r="AI335" s="79"/>
      <c r="AJ335" s="79"/>
      <c r="AK335" s="79"/>
      <c r="AL335" s="79"/>
      <c r="AM335" s="79"/>
      <c r="AN335" s="79"/>
      <c r="AO335" s="79"/>
      <c r="AP335" s="79"/>
      <c r="AQ335" s="79"/>
      <c r="AR335" s="79"/>
      <c r="AS335" s="79"/>
      <c r="AT335" s="79"/>
      <c r="AU335" s="79"/>
      <c r="AV335" s="79"/>
      <c r="AW335" s="79"/>
      <c r="AX335" s="79"/>
      <c r="AY335" s="79"/>
      <c r="AZ335" s="79"/>
      <c r="BA335" s="79"/>
      <c r="BB335" s="79"/>
      <c r="BC335" s="79"/>
      <c r="BD335" s="79"/>
      <c r="BE335" s="79"/>
      <c r="BF335" s="79"/>
      <c r="BG335" s="79"/>
      <c r="BH335" s="79"/>
      <c r="BI335" s="79"/>
      <c r="BJ335" s="79"/>
      <c r="BK335" s="79"/>
      <c r="BL335" s="79"/>
      <c r="BM335" s="79"/>
      <c r="BN335" s="79"/>
      <c r="BO335" s="79"/>
      <c r="BP335" s="79"/>
      <c r="BQ335" s="79"/>
      <c r="BR335" s="79"/>
      <c r="BS335" s="79"/>
      <c r="BT335" s="79"/>
      <c r="BU335" s="79"/>
      <c r="BV335" s="79"/>
      <c r="BW335" s="79"/>
      <c r="BX335" s="79"/>
      <c r="BY335" s="79"/>
      <c r="BZ335" s="79"/>
      <c r="CA335" s="79"/>
      <c r="CB335" s="79"/>
      <c r="CC335" s="79"/>
      <c r="CD335" s="79"/>
      <c r="CE335" s="79"/>
      <c r="CF335" s="79"/>
      <c r="CG335" s="79"/>
      <c r="CH335" s="79"/>
      <c r="CI335" s="79"/>
      <c r="CJ335" s="79"/>
      <c r="CK335" s="79"/>
      <c r="CL335" s="79"/>
      <c r="CM335" s="79"/>
      <c r="CN335" s="79"/>
      <c r="CO335" s="79"/>
      <c r="CP335" s="79"/>
      <c r="CQ335" s="79"/>
      <c r="CR335" s="79"/>
      <c r="CS335" s="79"/>
      <c r="CT335" s="79"/>
      <c r="CU335" s="79"/>
      <c r="CV335" s="79"/>
      <c r="CW335" s="79"/>
      <c r="CX335" s="79"/>
      <c r="CY335" s="79"/>
      <c r="CZ335" s="79"/>
      <c r="DA335" s="79"/>
      <c r="DB335" s="79"/>
      <c r="DC335" s="79"/>
      <c r="DD335" s="79"/>
      <c r="DE335" s="79"/>
      <c r="DF335" s="79"/>
    </row>
    <row r="336" spans="2:110" s="74" customFormat="1">
      <c r="B336" s="432"/>
      <c r="C336" s="489"/>
      <c r="D336" s="492"/>
      <c r="E336" s="493"/>
      <c r="F336" s="494"/>
      <c r="G336" s="490">
        <f t="shared" si="12"/>
        <v>0</v>
      </c>
      <c r="H336" s="434"/>
      <c r="I336" s="78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  <c r="AW336" s="79"/>
      <c r="AX336" s="79"/>
      <c r="AY336" s="79"/>
      <c r="AZ336" s="79"/>
      <c r="BA336" s="79"/>
      <c r="BB336" s="79"/>
      <c r="BC336" s="79"/>
      <c r="BD336" s="79"/>
      <c r="BE336" s="79"/>
      <c r="BF336" s="79"/>
      <c r="BG336" s="79"/>
      <c r="BH336" s="79"/>
      <c r="BI336" s="79"/>
      <c r="BJ336" s="79"/>
      <c r="BK336" s="79"/>
      <c r="BL336" s="79"/>
      <c r="BM336" s="79"/>
      <c r="BN336" s="79"/>
      <c r="BO336" s="79"/>
      <c r="BP336" s="79"/>
      <c r="BQ336" s="79"/>
      <c r="BR336" s="79"/>
      <c r="BS336" s="79"/>
      <c r="BT336" s="79"/>
      <c r="BU336" s="79"/>
      <c r="BV336" s="79"/>
      <c r="BW336" s="79"/>
      <c r="BX336" s="79"/>
      <c r="BY336" s="79"/>
      <c r="BZ336" s="79"/>
      <c r="CA336" s="79"/>
      <c r="CB336" s="79"/>
      <c r="CC336" s="79"/>
      <c r="CD336" s="79"/>
      <c r="CE336" s="79"/>
      <c r="CF336" s="79"/>
      <c r="CG336" s="79"/>
      <c r="CH336" s="79"/>
      <c r="CI336" s="79"/>
      <c r="CJ336" s="79"/>
      <c r="CK336" s="79"/>
      <c r="CL336" s="79"/>
      <c r="CM336" s="79"/>
      <c r="CN336" s="79"/>
      <c r="CO336" s="79"/>
      <c r="CP336" s="79"/>
      <c r="CQ336" s="79"/>
      <c r="CR336" s="79"/>
      <c r="CS336" s="79"/>
      <c r="CT336" s="79"/>
      <c r="CU336" s="79"/>
      <c r="CV336" s="79"/>
      <c r="CW336" s="79"/>
      <c r="CX336" s="79"/>
      <c r="CY336" s="79"/>
      <c r="CZ336" s="79"/>
      <c r="DA336" s="79"/>
      <c r="DB336" s="79"/>
      <c r="DC336" s="79"/>
      <c r="DD336" s="79"/>
      <c r="DE336" s="79"/>
      <c r="DF336" s="79"/>
    </row>
    <row r="337" spans="2:110" s="74" customFormat="1">
      <c r="B337" s="435"/>
      <c r="C337" s="488" t="s">
        <v>565</v>
      </c>
      <c r="D337" s="492"/>
      <c r="E337" s="493"/>
      <c r="F337" s="494"/>
      <c r="G337" s="490">
        <f t="shared" si="12"/>
        <v>0</v>
      </c>
      <c r="H337" s="434"/>
      <c r="I337" s="78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  <c r="AD337" s="79"/>
      <c r="AE337" s="79"/>
      <c r="AF337" s="79"/>
      <c r="AG337" s="79"/>
      <c r="AH337" s="79"/>
      <c r="AI337" s="79"/>
      <c r="AJ337" s="79"/>
      <c r="AK337" s="79"/>
      <c r="AL337" s="79"/>
      <c r="AM337" s="79"/>
      <c r="AN337" s="79"/>
      <c r="AO337" s="79"/>
      <c r="AP337" s="79"/>
      <c r="AQ337" s="79"/>
      <c r="AR337" s="79"/>
      <c r="AS337" s="79"/>
      <c r="AT337" s="79"/>
      <c r="AU337" s="79"/>
      <c r="AV337" s="79"/>
      <c r="AW337" s="79"/>
      <c r="AX337" s="79"/>
      <c r="AY337" s="79"/>
      <c r="AZ337" s="79"/>
      <c r="BA337" s="79"/>
      <c r="BB337" s="79"/>
      <c r="BC337" s="79"/>
      <c r="BD337" s="79"/>
      <c r="BE337" s="79"/>
      <c r="BF337" s="79"/>
      <c r="BG337" s="79"/>
      <c r="BH337" s="79"/>
      <c r="BI337" s="79"/>
      <c r="BJ337" s="79"/>
      <c r="BK337" s="79"/>
      <c r="BL337" s="79"/>
      <c r="BM337" s="79"/>
      <c r="BN337" s="79"/>
      <c r="BO337" s="79"/>
      <c r="BP337" s="79"/>
      <c r="BQ337" s="79"/>
      <c r="BR337" s="79"/>
      <c r="BS337" s="79"/>
      <c r="BT337" s="79"/>
      <c r="BU337" s="79"/>
      <c r="BV337" s="79"/>
      <c r="BW337" s="79"/>
      <c r="BX337" s="79"/>
      <c r="BY337" s="79"/>
      <c r="BZ337" s="79"/>
      <c r="CA337" s="79"/>
      <c r="CB337" s="79"/>
      <c r="CC337" s="79"/>
      <c r="CD337" s="79"/>
      <c r="CE337" s="79"/>
      <c r="CF337" s="79"/>
      <c r="CG337" s="79"/>
      <c r="CH337" s="79"/>
      <c r="CI337" s="79"/>
      <c r="CJ337" s="79"/>
      <c r="CK337" s="79"/>
      <c r="CL337" s="79"/>
      <c r="CM337" s="79"/>
      <c r="CN337" s="79"/>
      <c r="CO337" s="79"/>
      <c r="CP337" s="79"/>
      <c r="CQ337" s="79"/>
      <c r="CR337" s="79"/>
      <c r="CS337" s="79"/>
      <c r="CT337" s="79"/>
      <c r="CU337" s="79"/>
      <c r="CV337" s="79"/>
      <c r="CW337" s="79"/>
      <c r="CX337" s="79"/>
      <c r="CY337" s="79"/>
      <c r="CZ337" s="79"/>
      <c r="DA337" s="79"/>
      <c r="DB337" s="79"/>
      <c r="DC337" s="79"/>
      <c r="DD337" s="79"/>
      <c r="DE337" s="79"/>
      <c r="DF337" s="79"/>
    </row>
    <row r="338" spans="2:110" s="74" customFormat="1">
      <c r="B338" s="435">
        <v>1</v>
      </c>
      <c r="C338" s="488" t="s">
        <v>552</v>
      </c>
      <c r="D338" s="492"/>
      <c r="E338" s="493"/>
      <c r="F338" s="494"/>
      <c r="G338" s="490">
        <f t="shared" si="12"/>
        <v>0</v>
      </c>
      <c r="H338" s="434"/>
      <c r="I338" s="78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  <c r="AD338" s="79"/>
      <c r="AE338" s="79"/>
      <c r="AF338" s="79"/>
      <c r="AG338" s="79"/>
      <c r="AH338" s="79"/>
      <c r="AI338" s="79"/>
      <c r="AJ338" s="79"/>
      <c r="AK338" s="79"/>
      <c r="AL338" s="79"/>
      <c r="AM338" s="79"/>
      <c r="AN338" s="79"/>
      <c r="AO338" s="79"/>
      <c r="AP338" s="79"/>
      <c r="AQ338" s="79"/>
      <c r="AR338" s="79"/>
      <c r="AS338" s="79"/>
      <c r="AT338" s="79"/>
      <c r="AU338" s="79"/>
      <c r="AV338" s="79"/>
      <c r="AW338" s="79"/>
      <c r="AX338" s="79"/>
      <c r="AY338" s="79"/>
      <c r="AZ338" s="79"/>
      <c r="BA338" s="79"/>
      <c r="BB338" s="79"/>
      <c r="BC338" s="79"/>
      <c r="BD338" s="79"/>
      <c r="BE338" s="79"/>
      <c r="BF338" s="79"/>
      <c r="BG338" s="79"/>
      <c r="BH338" s="79"/>
      <c r="BI338" s="79"/>
      <c r="BJ338" s="79"/>
      <c r="BK338" s="79"/>
      <c r="BL338" s="79"/>
      <c r="BM338" s="79"/>
      <c r="BN338" s="79"/>
      <c r="BO338" s="79"/>
      <c r="BP338" s="79"/>
      <c r="BQ338" s="79"/>
      <c r="BR338" s="79"/>
      <c r="BS338" s="79"/>
      <c r="BT338" s="79"/>
      <c r="BU338" s="79"/>
      <c r="BV338" s="79"/>
      <c r="BW338" s="79"/>
      <c r="BX338" s="79"/>
      <c r="BY338" s="79"/>
      <c r="BZ338" s="79"/>
      <c r="CA338" s="79"/>
      <c r="CB338" s="79"/>
      <c r="CC338" s="79"/>
      <c r="CD338" s="79"/>
      <c r="CE338" s="79"/>
      <c r="CF338" s="79"/>
      <c r="CG338" s="79"/>
      <c r="CH338" s="79"/>
      <c r="CI338" s="79"/>
      <c r="CJ338" s="79"/>
      <c r="CK338" s="79"/>
      <c r="CL338" s="79"/>
      <c r="CM338" s="79"/>
      <c r="CN338" s="79"/>
      <c r="CO338" s="79"/>
      <c r="CP338" s="79"/>
      <c r="CQ338" s="79"/>
      <c r="CR338" s="79"/>
      <c r="CS338" s="79"/>
      <c r="CT338" s="79"/>
      <c r="CU338" s="79"/>
      <c r="CV338" s="79"/>
      <c r="CW338" s="79"/>
      <c r="CX338" s="79"/>
      <c r="CY338" s="79"/>
      <c r="CZ338" s="79"/>
      <c r="DA338" s="79"/>
      <c r="DB338" s="79"/>
      <c r="DC338" s="79"/>
      <c r="DD338" s="79"/>
      <c r="DE338" s="79"/>
      <c r="DF338" s="79"/>
    </row>
    <row r="339" spans="2:110" s="74" customFormat="1">
      <c r="B339" s="432">
        <f>+B338+0.01</f>
        <v>1.01</v>
      </c>
      <c r="C339" s="489" t="s">
        <v>566</v>
      </c>
      <c r="D339" s="492">
        <v>304</v>
      </c>
      <c r="E339" s="493" t="s">
        <v>143</v>
      </c>
      <c r="F339" s="494"/>
      <c r="G339" s="490">
        <f t="shared" si="12"/>
        <v>0</v>
      </c>
      <c r="H339" s="434"/>
      <c r="I339" s="78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  <c r="AD339" s="79"/>
      <c r="AE339" s="79"/>
      <c r="AF339" s="79"/>
      <c r="AG339" s="79"/>
      <c r="AH339" s="79"/>
      <c r="AI339" s="79"/>
      <c r="AJ339" s="79"/>
      <c r="AK339" s="79"/>
      <c r="AL339" s="79"/>
      <c r="AM339" s="79"/>
      <c r="AN339" s="79"/>
      <c r="AO339" s="79"/>
      <c r="AP339" s="79"/>
      <c r="AQ339" s="79"/>
      <c r="AR339" s="79"/>
      <c r="AS339" s="79"/>
      <c r="AT339" s="79"/>
      <c r="AU339" s="79"/>
      <c r="AV339" s="79"/>
      <c r="AW339" s="79"/>
      <c r="AX339" s="79"/>
      <c r="AY339" s="79"/>
      <c r="AZ339" s="79"/>
      <c r="BA339" s="79"/>
      <c r="BB339" s="79"/>
      <c r="BC339" s="79"/>
      <c r="BD339" s="79"/>
      <c r="BE339" s="79"/>
      <c r="BF339" s="79"/>
      <c r="BG339" s="79"/>
      <c r="BH339" s="79"/>
      <c r="BI339" s="79"/>
      <c r="BJ339" s="79"/>
      <c r="BK339" s="79"/>
      <c r="BL339" s="79"/>
      <c r="BM339" s="79"/>
      <c r="BN339" s="79"/>
      <c r="BO339" s="79"/>
      <c r="BP339" s="79"/>
      <c r="BQ339" s="79"/>
      <c r="BR339" s="79"/>
      <c r="BS339" s="79"/>
      <c r="BT339" s="79"/>
      <c r="BU339" s="79"/>
      <c r="BV339" s="79"/>
      <c r="BW339" s="79"/>
      <c r="BX339" s="79"/>
      <c r="BY339" s="79"/>
      <c r="BZ339" s="79"/>
      <c r="CA339" s="79"/>
      <c r="CB339" s="79"/>
      <c r="CC339" s="79"/>
      <c r="CD339" s="79"/>
      <c r="CE339" s="79"/>
      <c r="CF339" s="79"/>
      <c r="CG339" s="79"/>
      <c r="CH339" s="79"/>
      <c r="CI339" s="79"/>
      <c r="CJ339" s="79"/>
      <c r="CK339" s="79"/>
      <c r="CL339" s="79"/>
      <c r="CM339" s="79"/>
      <c r="CN339" s="79"/>
      <c r="CO339" s="79"/>
      <c r="CP339" s="79"/>
      <c r="CQ339" s="79"/>
      <c r="CR339" s="79"/>
      <c r="CS339" s="79"/>
      <c r="CT339" s="79"/>
      <c r="CU339" s="79"/>
      <c r="CV339" s="79"/>
      <c r="CW339" s="79"/>
      <c r="CX339" s="79"/>
      <c r="CY339" s="79"/>
      <c r="CZ339" s="79"/>
      <c r="DA339" s="79"/>
      <c r="DB339" s="79"/>
      <c r="DC339" s="79"/>
      <c r="DD339" s="79"/>
      <c r="DE339" s="79"/>
      <c r="DF339" s="79"/>
    </row>
    <row r="340" spans="2:110" s="74" customFormat="1">
      <c r="B340" s="432">
        <f t="shared" ref="B340:B341" si="13">+B339+0.01</f>
        <v>1.02</v>
      </c>
      <c r="C340" s="489" t="s">
        <v>567</v>
      </c>
      <c r="D340" s="492">
        <v>90</v>
      </c>
      <c r="E340" s="493" t="s">
        <v>143</v>
      </c>
      <c r="F340" s="494"/>
      <c r="G340" s="490">
        <f t="shared" si="12"/>
        <v>0</v>
      </c>
      <c r="H340" s="434"/>
      <c r="I340" s="78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  <c r="AD340" s="79"/>
      <c r="AE340" s="79"/>
      <c r="AF340" s="79"/>
      <c r="AG340" s="79"/>
      <c r="AH340" s="79"/>
      <c r="AI340" s="79"/>
      <c r="AJ340" s="79"/>
      <c r="AK340" s="79"/>
      <c r="AL340" s="79"/>
      <c r="AM340" s="79"/>
      <c r="AN340" s="79"/>
      <c r="AO340" s="79"/>
      <c r="AP340" s="79"/>
      <c r="AQ340" s="79"/>
      <c r="AR340" s="79"/>
      <c r="AS340" s="79"/>
      <c r="AT340" s="79"/>
      <c r="AU340" s="79"/>
      <c r="AV340" s="79"/>
      <c r="AW340" s="79"/>
      <c r="AX340" s="79"/>
      <c r="AY340" s="79"/>
      <c r="AZ340" s="79"/>
      <c r="BA340" s="79"/>
      <c r="BB340" s="79"/>
      <c r="BC340" s="79"/>
      <c r="BD340" s="79"/>
      <c r="BE340" s="79"/>
      <c r="BF340" s="79"/>
      <c r="BG340" s="79"/>
      <c r="BH340" s="79"/>
      <c r="BI340" s="79"/>
      <c r="BJ340" s="79"/>
      <c r="BK340" s="79"/>
      <c r="BL340" s="79"/>
      <c r="BM340" s="79"/>
      <c r="BN340" s="79"/>
      <c r="BO340" s="79"/>
      <c r="BP340" s="79"/>
      <c r="BQ340" s="79"/>
      <c r="BR340" s="79"/>
      <c r="BS340" s="79"/>
      <c r="BT340" s="79"/>
      <c r="BU340" s="79"/>
      <c r="BV340" s="79"/>
      <c r="BW340" s="79"/>
      <c r="BX340" s="79"/>
      <c r="BY340" s="79"/>
      <c r="BZ340" s="79"/>
      <c r="CA340" s="79"/>
      <c r="CB340" s="79"/>
      <c r="CC340" s="79"/>
      <c r="CD340" s="79"/>
      <c r="CE340" s="79"/>
      <c r="CF340" s="79"/>
      <c r="CG340" s="79"/>
      <c r="CH340" s="79"/>
      <c r="CI340" s="79"/>
      <c r="CJ340" s="79"/>
      <c r="CK340" s="79"/>
      <c r="CL340" s="79"/>
      <c r="CM340" s="79"/>
      <c r="CN340" s="79"/>
      <c r="CO340" s="79"/>
      <c r="CP340" s="79"/>
      <c r="CQ340" s="79"/>
      <c r="CR340" s="79"/>
      <c r="CS340" s="79"/>
      <c r="CT340" s="79"/>
      <c r="CU340" s="79"/>
      <c r="CV340" s="79"/>
      <c r="CW340" s="79"/>
      <c r="CX340" s="79"/>
      <c r="CY340" s="79"/>
      <c r="CZ340" s="79"/>
      <c r="DA340" s="79"/>
      <c r="DB340" s="79"/>
      <c r="DC340" s="79"/>
      <c r="DD340" s="79"/>
      <c r="DE340" s="79"/>
      <c r="DF340" s="79"/>
    </row>
    <row r="341" spans="2:110" s="74" customFormat="1">
      <c r="B341" s="432">
        <f t="shared" si="13"/>
        <v>1.03</v>
      </c>
      <c r="C341" s="489" t="s">
        <v>568</v>
      </c>
      <c r="D341" s="492">
        <v>90</v>
      </c>
      <c r="E341" s="493" t="s">
        <v>143</v>
      </c>
      <c r="F341" s="494"/>
      <c r="G341" s="490">
        <f t="shared" si="12"/>
        <v>0</v>
      </c>
      <c r="H341" s="434"/>
      <c r="I341" s="78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  <c r="AD341" s="79"/>
      <c r="AE341" s="79"/>
      <c r="AF341" s="79"/>
      <c r="AG341" s="79"/>
      <c r="AH341" s="79"/>
      <c r="AI341" s="79"/>
      <c r="AJ341" s="79"/>
      <c r="AK341" s="79"/>
      <c r="AL341" s="79"/>
      <c r="AM341" s="79"/>
      <c r="AN341" s="79"/>
      <c r="AO341" s="79"/>
      <c r="AP341" s="79"/>
      <c r="AQ341" s="79"/>
      <c r="AR341" s="79"/>
      <c r="AS341" s="79"/>
      <c r="AT341" s="79"/>
      <c r="AU341" s="79"/>
      <c r="AV341" s="79"/>
      <c r="AW341" s="79"/>
      <c r="AX341" s="79"/>
      <c r="AY341" s="79"/>
      <c r="AZ341" s="79"/>
      <c r="BA341" s="79"/>
      <c r="BB341" s="79"/>
      <c r="BC341" s="79"/>
      <c r="BD341" s="79"/>
      <c r="BE341" s="79"/>
      <c r="BF341" s="79"/>
      <c r="BG341" s="79"/>
      <c r="BH341" s="79"/>
      <c r="BI341" s="79"/>
      <c r="BJ341" s="79"/>
      <c r="BK341" s="79"/>
      <c r="BL341" s="79"/>
      <c r="BM341" s="79"/>
      <c r="BN341" s="79"/>
      <c r="BO341" s="79"/>
      <c r="BP341" s="79"/>
      <c r="BQ341" s="79"/>
      <c r="BR341" s="79"/>
      <c r="BS341" s="79"/>
      <c r="BT341" s="79"/>
      <c r="BU341" s="79"/>
      <c r="BV341" s="79"/>
      <c r="BW341" s="79"/>
      <c r="BX341" s="79"/>
      <c r="BY341" s="79"/>
      <c r="BZ341" s="79"/>
      <c r="CA341" s="79"/>
      <c r="CB341" s="79"/>
      <c r="CC341" s="79"/>
      <c r="CD341" s="79"/>
      <c r="CE341" s="79"/>
      <c r="CF341" s="79"/>
      <c r="CG341" s="79"/>
      <c r="CH341" s="79"/>
      <c r="CI341" s="79"/>
      <c r="CJ341" s="79"/>
      <c r="CK341" s="79"/>
      <c r="CL341" s="79"/>
      <c r="CM341" s="79"/>
      <c r="CN341" s="79"/>
      <c r="CO341" s="79"/>
      <c r="CP341" s="79"/>
      <c r="CQ341" s="79"/>
      <c r="CR341" s="79"/>
      <c r="CS341" s="79"/>
      <c r="CT341" s="79"/>
      <c r="CU341" s="79"/>
      <c r="CV341" s="79"/>
      <c r="CW341" s="79"/>
      <c r="CX341" s="79"/>
      <c r="CY341" s="79"/>
      <c r="CZ341" s="79"/>
      <c r="DA341" s="79"/>
      <c r="DB341" s="79"/>
      <c r="DC341" s="79"/>
      <c r="DD341" s="79"/>
      <c r="DE341" s="79"/>
      <c r="DF341" s="79"/>
    </row>
    <row r="342" spans="2:110" s="74" customFormat="1">
      <c r="B342" s="432"/>
      <c r="C342" s="489"/>
      <c r="D342" s="492"/>
      <c r="E342" s="493"/>
      <c r="F342" s="494"/>
      <c r="G342" s="490">
        <f t="shared" si="12"/>
        <v>0</v>
      </c>
      <c r="H342" s="434">
        <f>SUM(G339:G341)</f>
        <v>0</v>
      </c>
      <c r="I342" s="78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  <c r="AD342" s="79"/>
      <c r="AE342" s="79"/>
      <c r="AF342" s="79"/>
      <c r="AG342" s="79"/>
      <c r="AH342" s="79"/>
      <c r="AI342" s="79"/>
      <c r="AJ342" s="79"/>
      <c r="AK342" s="79"/>
      <c r="AL342" s="79"/>
      <c r="AM342" s="79"/>
      <c r="AN342" s="79"/>
      <c r="AO342" s="79"/>
      <c r="AP342" s="79"/>
      <c r="AQ342" s="79"/>
      <c r="AR342" s="79"/>
      <c r="AS342" s="79"/>
      <c r="AT342" s="79"/>
      <c r="AU342" s="79"/>
      <c r="AV342" s="79"/>
      <c r="AW342" s="79"/>
      <c r="AX342" s="79"/>
      <c r="AY342" s="79"/>
      <c r="AZ342" s="79"/>
      <c r="BA342" s="79"/>
      <c r="BB342" s="79"/>
      <c r="BC342" s="79"/>
      <c r="BD342" s="79"/>
      <c r="BE342" s="79"/>
      <c r="BF342" s="79"/>
      <c r="BG342" s="79"/>
      <c r="BH342" s="79"/>
      <c r="BI342" s="79"/>
      <c r="BJ342" s="79"/>
      <c r="BK342" s="79"/>
      <c r="BL342" s="79"/>
      <c r="BM342" s="79"/>
      <c r="BN342" s="79"/>
      <c r="BO342" s="79"/>
      <c r="BP342" s="79"/>
      <c r="BQ342" s="79"/>
      <c r="BR342" s="79"/>
      <c r="BS342" s="79"/>
      <c r="BT342" s="79"/>
      <c r="BU342" s="79"/>
      <c r="BV342" s="79"/>
      <c r="BW342" s="79"/>
      <c r="BX342" s="79"/>
      <c r="BY342" s="79"/>
      <c r="BZ342" s="79"/>
      <c r="CA342" s="79"/>
      <c r="CB342" s="79"/>
      <c r="CC342" s="79"/>
      <c r="CD342" s="79"/>
      <c r="CE342" s="79"/>
      <c r="CF342" s="79"/>
      <c r="CG342" s="79"/>
      <c r="CH342" s="79"/>
      <c r="CI342" s="79"/>
      <c r="CJ342" s="79"/>
      <c r="CK342" s="79"/>
      <c r="CL342" s="79"/>
      <c r="CM342" s="79"/>
      <c r="CN342" s="79"/>
      <c r="CO342" s="79"/>
      <c r="CP342" s="79"/>
      <c r="CQ342" s="79"/>
      <c r="CR342" s="79"/>
      <c r="CS342" s="79"/>
      <c r="CT342" s="79"/>
      <c r="CU342" s="79"/>
      <c r="CV342" s="79"/>
      <c r="CW342" s="79"/>
      <c r="CX342" s="79"/>
      <c r="CY342" s="79"/>
      <c r="CZ342" s="79"/>
      <c r="DA342" s="79"/>
      <c r="DB342" s="79"/>
      <c r="DC342" s="79"/>
      <c r="DD342" s="79"/>
      <c r="DE342" s="79"/>
      <c r="DF342" s="79"/>
    </row>
    <row r="343" spans="2:110" s="74" customFormat="1">
      <c r="B343" s="435">
        <v>2</v>
      </c>
      <c r="C343" s="488" t="s">
        <v>569</v>
      </c>
      <c r="D343" s="492"/>
      <c r="E343" s="493"/>
      <c r="F343" s="494"/>
      <c r="G343" s="490">
        <f t="shared" si="12"/>
        <v>0</v>
      </c>
      <c r="H343" s="434"/>
      <c r="I343" s="78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  <c r="AD343" s="79"/>
      <c r="AE343" s="79"/>
      <c r="AF343" s="79"/>
      <c r="AG343" s="79"/>
      <c r="AH343" s="79"/>
      <c r="AI343" s="79"/>
      <c r="AJ343" s="79"/>
      <c r="AK343" s="79"/>
      <c r="AL343" s="79"/>
      <c r="AM343" s="79"/>
      <c r="AN343" s="79"/>
      <c r="AO343" s="79"/>
      <c r="AP343" s="79"/>
      <c r="AQ343" s="79"/>
      <c r="AR343" s="79"/>
      <c r="AS343" s="79"/>
      <c r="AT343" s="79"/>
      <c r="AU343" s="79"/>
      <c r="AV343" s="79"/>
      <c r="AW343" s="79"/>
      <c r="AX343" s="79"/>
      <c r="AY343" s="79"/>
      <c r="AZ343" s="79"/>
      <c r="BA343" s="79"/>
      <c r="BB343" s="79"/>
      <c r="BC343" s="79"/>
      <c r="BD343" s="79"/>
      <c r="BE343" s="79"/>
      <c r="BF343" s="79"/>
      <c r="BG343" s="79"/>
      <c r="BH343" s="79"/>
      <c r="BI343" s="79"/>
      <c r="BJ343" s="79"/>
      <c r="BK343" s="79"/>
      <c r="BL343" s="79"/>
      <c r="BM343" s="79"/>
      <c r="BN343" s="79"/>
      <c r="BO343" s="79"/>
      <c r="BP343" s="79"/>
      <c r="BQ343" s="79"/>
      <c r="BR343" s="79"/>
      <c r="BS343" s="79"/>
      <c r="BT343" s="79"/>
      <c r="BU343" s="79"/>
      <c r="BV343" s="79"/>
      <c r="BW343" s="79"/>
      <c r="BX343" s="79"/>
      <c r="BY343" s="79"/>
      <c r="BZ343" s="79"/>
      <c r="CA343" s="79"/>
      <c r="CB343" s="79"/>
      <c r="CC343" s="79"/>
      <c r="CD343" s="79"/>
      <c r="CE343" s="79"/>
      <c r="CF343" s="79"/>
      <c r="CG343" s="79"/>
      <c r="CH343" s="79"/>
      <c r="CI343" s="79"/>
      <c r="CJ343" s="79"/>
      <c r="CK343" s="79"/>
      <c r="CL343" s="79"/>
      <c r="CM343" s="79"/>
      <c r="CN343" s="79"/>
      <c r="CO343" s="79"/>
      <c r="CP343" s="79"/>
      <c r="CQ343" s="79"/>
      <c r="CR343" s="79"/>
      <c r="CS343" s="79"/>
      <c r="CT343" s="79"/>
      <c r="CU343" s="79"/>
      <c r="CV343" s="79"/>
      <c r="CW343" s="79"/>
      <c r="CX343" s="79"/>
      <c r="CY343" s="79"/>
      <c r="CZ343" s="79"/>
      <c r="DA343" s="79"/>
      <c r="DB343" s="79"/>
      <c r="DC343" s="79"/>
      <c r="DD343" s="79"/>
      <c r="DE343" s="79"/>
      <c r="DF343" s="79"/>
    </row>
    <row r="344" spans="2:110" s="74" customFormat="1">
      <c r="B344" s="432">
        <f>+B343+0.01</f>
        <v>2.0099999999999998</v>
      </c>
      <c r="C344" s="489" t="s">
        <v>566</v>
      </c>
      <c r="D344" s="492">
        <v>115</v>
      </c>
      <c r="E344" s="493" t="s">
        <v>143</v>
      </c>
      <c r="F344" s="494"/>
      <c r="G344" s="490">
        <f t="shared" si="12"/>
        <v>0</v>
      </c>
      <c r="H344" s="434"/>
      <c r="I344" s="78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  <c r="AD344" s="79"/>
      <c r="AE344" s="79"/>
      <c r="AF344" s="79"/>
      <c r="AG344" s="79"/>
      <c r="AH344" s="79"/>
      <c r="AI344" s="79"/>
      <c r="AJ344" s="79"/>
      <c r="AK344" s="79"/>
      <c r="AL344" s="79"/>
      <c r="AM344" s="79"/>
      <c r="AN344" s="79"/>
      <c r="AO344" s="79"/>
      <c r="AP344" s="79"/>
      <c r="AQ344" s="79"/>
      <c r="AR344" s="79"/>
      <c r="AS344" s="79"/>
      <c r="AT344" s="79"/>
      <c r="AU344" s="79"/>
      <c r="AV344" s="79"/>
      <c r="AW344" s="79"/>
      <c r="AX344" s="79"/>
      <c r="AY344" s="79"/>
      <c r="AZ344" s="79"/>
      <c r="BA344" s="79"/>
      <c r="BB344" s="79"/>
      <c r="BC344" s="79"/>
      <c r="BD344" s="79"/>
      <c r="BE344" s="79"/>
      <c r="BF344" s="79"/>
      <c r="BG344" s="79"/>
      <c r="BH344" s="79"/>
      <c r="BI344" s="79"/>
      <c r="BJ344" s="79"/>
      <c r="BK344" s="79"/>
      <c r="BL344" s="79"/>
      <c r="BM344" s="79"/>
      <c r="BN344" s="79"/>
      <c r="BO344" s="79"/>
      <c r="BP344" s="79"/>
      <c r="BQ344" s="79"/>
      <c r="BR344" s="79"/>
      <c r="BS344" s="79"/>
      <c r="BT344" s="79"/>
      <c r="BU344" s="79"/>
      <c r="BV344" s="79"/>
      <c r="BW344" s="79"/>
      <c r="BX344" s="79"/>
      <c r="BY344" s="79"/>
      <c r="BZ344" s="79"/>
      <c r="CA344" s="79"/>
      <c r="CB344" s="79"/>
      <c r="CC344" s="79"/>
      <c r="CD344" s="79"/>
      <c r="CE344" s="79"/>
      <c r="CF344" s="79"/>
      <c r="CG344" s="79"/>
      <c r="CH344" s="79"/>
      <c r="CI344" s="79"/>
      <c r="CJ344" s="79"/>
      <c r="CK344" s="79"/>
      <c r="CL344" s="79"/>
      <c r="CM344" s="79"/>
      <c r="CN344" s="79"/>
      <c r="CO344" s="79"/>
      <c r="CP344" s="79"/>
      <c r="CQ344" s="79"/>
      <c r="CR344" s="79"/>
      <c r="CS344" s="79"/>
      <c r="CT344" s="79"/>
      <c r="CU344" s="79"/>
      <c r="CV344" s="79"/>
      <c r="CW344" s="79"/>
      <c r="CX344" s="79"/>
      <c r="CY344" s="79"/>
      <c r="CZ344" s="79"/>
      <c r="DA344" s="79"/>
      <c r="DB344" s="79"/>
      <c r="DC344" s="79"/>
      <c r="DD344" s="79"/>
      <c r="DE344" s="79"/>
      <c r="DF344" s="79"/>
    </row>
    <row r="345" spans="2:110" s="74" customFormat="1">
      <c r="B345" s="432"/>
      <c r="C345" s="489"/>
      <c r="D345" s="492"/>
      <c r="E345" s="493"/>
      <c r="F345" s="494"/>
      <c r="G345" s="490">
        <f t="shared" si="12"/>
        <v>0</v>
      </c>
      <c r="H345" s="434">
        <f>SUM(G344)</f>
        <v>0</v>
      </c>
      <c r="I345" s="78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  <c r="AD345" s="79"/>
      <c r="AE345" s="79"/>
      <c r="AF345" s="79"/>
      <c r="AG345" s="79"/>
      <c r="AH345" s="79"/>
      <c r="AI345" s="79"/>
      <c r="AJ345" s="79"/>
      <c r="AK345" s="79"/>
      <c r="AL345" s="79"/>
      <c r="AM345" s="79"/>
      <c r="AN345" s="79"/>
      <c r="AO345" s="79"/>
      <c r="AP345" s="79"/>
      <c r="AQ345" s="79"/>
      <c r="AR345" s="79"/>
      <c r="AS345" s="79"/>
      <c r="AT345" s="79"/>
      <c r="AU345" s="79"/>
      <c r="AV345" s="79"/>
      <c r="AW345" s="79"/>
      <c r="AX345" s="79"/>
      <c r="AY345" s="79"/>
      <c r="AZ345" s="79"/>
      <c r="BA345" s="79"/>
      <c r="BB345" s="79"/>
      <c r="BC345" s="79"/>
      <c r="BD345" s="79"/>
      <c r="BE345" s="79"/>
      <c r="BF345" s="79"/>
      <c r="BG345" s="79"/>
      <c r="BH345" s="79"/>
      <c r="BI345" s="79"/>
      <c r="BJ345" s="79"/>
      <c r="BK345" s="79"/>
      <c r="BL345" s="79"/>
      <c r="BM345" s="79"/>
      <c r="BN345" s="79"/>
      <c r="BO345" s="79"/>
      <c r="BP345" s="79"/>
      <c r="BQ345" s="79"/>
      <c r="BR345" s="79"/>
      <c r="BS345" s="79"/>
      <c r="BT345" s="79"/>
      <c r="BU345" s="79"/>
      <c r="BV345" s="79"/>
      <c r="BW345" s="79"/>
      <c r="BX345" s="79"/>
      <c r="BY345" s="79"/>
      <c r="BZ345" s="79"/>
      <c r="CA345" s="79"/>
      <c r="CB345" s="79"/>
      <c r="CC345" s="79"/>
      <c r="CD345" s="79"/>
      <c r="CE345" s="79"/>
      <c r="CF345" s="79"/>
      <c r="CG345" s="79"/>
      <c r="CH345" s="79"/>
      <c r="CI345" s="79"/>
      <c r="CJ345" s="79"/>
      <c r="CK345" s="79"/>
      <c r="CL345" s="79"/>
      <c r="CM345" s="79"/>
      <c r="CN345" s="79"/>
      <c r="CO345" s="79"/>
      <c r="CP345" s="79"/>
      <c r="CQ345" s="79"/>
      <c r="CR345" s="79"/>
      <c r="CS345" s="79"/>
      <c r="CT345" s="79"/>
      <c r="CU345" s="79"/>
      <c r="CV345" s="79"/>
      <c r="CW345" s="79"/>
      <c r="CX345" s="79"/>
      <c r="CY345" s="79"/>
      <c r="CZ345" s="79"/>
      <c r="DA345" s="79"/>
      <c r="DB345" s="79"/>
      <c r="DC345" s="79"/>
      <c r="DD345" s="79"/>
      <c r="DE345" s="79"/>
      <c r="DF345" s="79"/>
    </row>
    <row r="346" spans="2:110" s="74" customFormat="1">
      <c r="B346" s="435">
        <v>3</v>
      </c>
      <c r="C346" s="488" t="s">
        <v>573</v>
      </c>
      <c r="D346" s="492"/>
      <c r="E346" s="493"/>
      <c r="F346" s="494"/>
      <c r="G346" s="490">
        <f t="shared" si="12"/>
        <v>0</v>
      </c>
      <c r="H346" s="434"/>
      <c r="I346" s="78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  <c r="AD346" s="79"/>
      <c r="AE346" s="79"/>
      <c r="AF346" s="79"/>
      <c r="AG346" s="79"/>
      <c r="AH346" s="79"/>
      <c r="AI346" s="79"/>
      <c r="AJ346" s="79"/>
      <c r="AK346" s="79"/>
      <c r="AL346" s="79"/>
      <c r="AM346" s="79"/>
      <c r="AN346" s="79"/>
      <c r="AO346" s="79"/>
      <c r="AP346" s="79"/>
      <c r="AQ346" s="79"/>
      <c r="AR346" s="79"/>
      <c r="AS346" s="79"/>
      <c r="AT346" s="79"/>
      <c r="AU346" s="79"/>
      <c r="AV346" s="79"/>
      <c r="AW346" s="79"/>
      <c r="AX346" s="79"/>
      <c r="AY346" s="79"/>
      <c r="AZ346" s="79"/>
      <c r="BA346" s="79"/>
      <c r="BB346" s="79"/>
      <c r="BC346" s="79"/>
      <c r="BD346" s="79"/>
      <c r="BE346" s="79"/>
      <c r="BF346" s="79"/>
      <c r="BG346" s="79"/>
      <c r="BH346" s="79"/>
      <c r="BI346" s="79"/>
      <c r="BJ346" s="79"/>
      <c r="BK346" s="79"/>
      <c r="BL346" s="79"/>
      <c r="BM346" s="79"/>
      <c r="BN346" s="79"/>
      <c r="BO346" s="79"/>
      <c r="BP346" s="79"/>
      <c r="BQ346" s="79"/>
      <c r="BR346" s="79"/>
      <c r="BS346" s="79"/>
      <c r="BT346" s="79"/>
      <c r="BU346" s="79"/>
      <c r="BV346" s="79"/>
      <c r="BW346" s="79"/>
      <c r="BX346" s="79"/>
      <c r="BY346" s="79"/>
      <c r="BZ346" s="79"/>
      <c r="CA346" s="79"/>
      <c r="CB346" s="79"/>
      <c r="CC346" s="79"/>
      <c r="CD346" s="79"/>
      <c r="CE346" s="79"/>
      <c r="CF346" s="79"/>
      <c r="CG346" s="79"/>
      <c r="CH346" s="79"/>
      <c r="CI346" s="79"/>
      <c r="CJ346" s="79"/>
      <c r="CK346" s="79"/>
      <c r="CL346" s="79"/>
      <c r="CM346" s="79"/>
      <c r="CN346" s="79"/>
      <c r="CO346" s="79"/>
      <c r="CP346" s="79"/>
      <c r="CQ346" s="79"/>
      <c r="CR346" s="79"/>
      <c r="CS346" s="79"/>
      <c r="CT346" s="79"/>
      <c r="CU346" s="79"/>
      <c r="CV346" s="79"/>
      <c r="CW346" s="79"/>
      <c r="CX346" s="79"/>
      <c r="CY346" s="79"/>
      <c r="CZ346" s="79"/>
      <c r="DA346" s="79"/>
      <c r="DB346" s="79"/>
      <c r="DC346" s="79"/>
      <c r="DD346" s="79"/>
      <c r="DE346" s="79"/>
      <c r="DF346" s="79"/>
    </row>
    <row r="347" spans="2:110" s="74" customFormat="1">
      <c r="B347" s="432">
        <f>+B346+0.01</f>
        <v>3.01</v>
      </c>
      <c r="C347" s="489" t="s">
        <v>566</v>
      </c>
      <c r="D347" s="492">
        <v>115</v>
      </c>
      <c r="E347" s="493" t="s">
        <v>143</v>
      </c>
      <c r="F347" s="494"/>
      <c r="G347" s="490">
        <f t="shared" si="12"/>
        <v>0</v>
      </c>
      <c r="H347" s="434"/>
      <c r="I347" s="78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  <c r="AD347" s="79"/>
      <c r="AE347" s="79"/>
      <c r="AF347" s="79"/>
      <c r="AG347" s="79"/>
      <c r="AH347" s="79"/>
      <c r="AI347" s="79"/>
      <c r="AJ347" s="79"/>
      <c r="AK347" s="79"/>
      <c r="AL347" s="79"/>
      <c r="AM347" s="79"/>
      <c r="AN347" s="79"/>
      <c r="AO347" s="79"/>
      <c r="AP347" s="79"/>
      <c r="AQ347" s="79"/>
      <c r="AR347" s="79"/>
      <c r="AS347" s="79"/>
      <c r="AT347" s="79"/>
      <c r="AU347" s="79"/>
      <c r="AV347" s="79"/>
      <c r="AW347" s="79"/>
      <c r="AX347" s="79"/>
      <c r="AY347" s="79"/>
      <c r="AZ347" s="79"/>
      <c r="BA347" s="79"/>
      <c r="BB347" s="79"/>
      <c r="BC347" s="79"/>
      <c r="BD347" s="79"/>
      <c r="BE347" s="79"/>
      <c r="BF347" s="79"/>
      <c r="BG347" s="79"/>
      <c r="BH347" s="79"/>
      <c r="BI347" s="79"/>
      <c r="BJ347" s="79"/>
      <c r="BK347" s="79"/>
      <c r="BL347" s="79"/>
      <c r="BM347" s="79"/>
      <c r="BN347" s="79"/>
      <c r="BO347" s="79"/>
      <c r="BP347" s="79"/>
      <c r="BQ347" s="79"/>
      <c r="BR347" s="79"/>
      <c r="BS347" s="79"/>
      <c r="BT347" s="79"/>
      <c r="BU347" s="79"/>
      <c r="BV347" s="79"/>
      <c r="BW347" s="79"/>
      <c r="BX347" s="79"/>
      <c r="BY347" s="79"/>
      <c r="BZ347" s="79"/>
      <c r="CA347" s="79"/>
      <c r="CB347" s="79"/>
      <c r="CC347" s="79"/>
      <c r="CD347" s="79"/>
      <c r="CE347" s="79"/>
      <c r="CF347" s="79"/>
      <c r="CG347" s="79"/>
      <c r="CH347" s="79"/>
      <c r="CI347" s="79"/>
      <c r="CJ347" s="79"/>
      <c r="CK347" s="79"/>
      <c r="CL347" s="79"/>
      <c r="CM347" s="79"/>
      <c r="CN347" s="79"/>
      <c r="CO347" s="79"/>
      <c r="CP347" s="79"/>
      <c r="CQ347" s="79"/>
      <c r="CR347" s="79"/>
      <c r="CS347" s="79"/>
      <c r="CT347" s="79"/>
      <c r="CU347" s="79"/>
      <c r="CV347" s="79"/>
      <c r="CW347" s="79"/>
      <c r="CX347" s="79"/>
      <c r="CY347" s="79"/>
      <c r="CZ347" s="79"/>
      <c r="DA347" s="79"/>
      <c r="DB347" s="79"/>
      <c r="DC347" s="79"/>
      <c r="DD347" s="79"/>
      <c r="DE347" s="79"/>
      <c r="DF347" s="79"/>
    </row>
    <row r="348" spans="2:110" s="74" customFormat="1">
      <c r="B348" s="432"/>
      <c r="C348" s="489"/>
      <c r="D348" s="492"/>
      <c r="E348" s="493"/>
      <c r="F348" s="494"/>
      <c r="G348" s="490">
        <f t="shared" si="12"/>
        <v>0</v>
      </c>
      <c r="H348" s="434">
        <f>SUM(G347)</f>
        <v>0</v>
      </c>
      <c r="I348" s="78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  <c r="AD348" s="79"/>
      <c r="AE348" s="79"/>
      <c r="AF348" s="79"/>
      <c r="AG348" s="79"/>
      <c r="AH348" s="79"/>
      <c r="AI348" s="79"/>
      <c r="AJ348" s="79"/>
      <c r="AK348" s="79"/>
      <c r="AL348" s="79"/>
      <c r="AM348" s="79"/>
      <c r="AN348" s="79"/>
      <c r="AO348" s="79"/>
      <c r="AP348" s="79"/>
      <c r="AQ348" s="79"/>
      <c r="AR348" s="79"/>
      <c r="AS348" s="79"/>
      <c r="AT348" s="79"/>
      <c r="AU348" s="79"/>
      <c r="AV348" s="79"/>
      <c r="AW348" s="79"/>
      <c r="AX348" s="79"/>
      <c r="AY348" s="79"/>
      <c r="AZ348" s="79"/>
      <c r="BA348" s="79"/>
      <c r="BB348" s="79"/>
      <c r="BC348" s="79"/>
      <c r="BD348" s="79"/>
      <c r="BE348" s="79"/>
      <c r="BF348" s="79"/>
      <c r="BG348" s="79"/>
      <c r="BH348" s="79"/>
      <c r="BI348" s="79"/>
      <c r="BJ348" s="79"/>
      <c r="BK348" s="79"/>
      <c r="BL348" s="79"/>
      <c r="BM348" s="79"/>
      <c r="BN348" s="79"/>
      <c r="BO348" s="79"/>
      <c r="BP348" s="79"/>
      <c r="BQ348" s="79"/>
      <c r="BR348" s="79"/>
      <c r="BS348" s="79"/>
      <c r="BT348" s="79"/>
      <c r="BU348" s="79"/>
      <c r="BV348" s="79"/>
      <c r="BW348" s="79"/>
      <c r="BX348" s="79"/>
      <c r="BY348" s="79"/>
      <c r="BZ348" s="79"/>
      <c r="CA348" s="79"/>
      <c r="CB348" s="79"/>
      <c r="CC348" s="79"/>
      <c r="CD348" s="79"/>
      <c r="CE348" s="79"/>
      <c r="CF348" s="79"/>
      <c r="CG348" s="79"/>
      <c r="CH348" s="79"/>
      <c r="CI348" s="79"/>
      <c r="CJ348" s="79"/>
      <c r="CK348" s="79"/>
      <c r="CL348" s="79"/>
      <c r="CM348" s="79"/>
      <c r="CN348" s="79"/>
      <c r="CO348" s="79"/>
      <c r="CP348" s="79"/>
      <c r="CQ348" s="79"/>
      <c r="CR348" s="79"/>
      <c r="CS348" s="79"/>
      <c r="CT348" s="79"/>
      <c r="CU348" s="79"/>
      <c r="CV348" s="79"/>
      <c r="CW348" s="79"/>
      <c r="CX348" s="79"/>
      <c r="CY348" s="79"/>
      <c r="CZ348" s="79"/>
      <c r="DA348" s="79"/>
      <c r="DB348" s="79"/>
      <c r="DC348" s="79"/>
      <c r="DD348" s="79"/>
      <c r="DE348" s="79"/>
      <c r="DF348" s="79"/>
    </row>
    <row r="349" spans="2:110" s="74" customFormat="1">
      <c r="B349" s="435"/>
      <c r="C349" s="488" t="s">
        <v>207</v>
      </c>
      <c r="D349" s="492"/>
      <c r="E349" s="493"/>
      <c r="F349" s="494"/>
      <c r="G349" s="490">
        <f t="shared" si="12"/>
        <v>0</v>
      </c>
      <c r="H349" s="434"/>
      <c r="I349" s="78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  <c r="AD349" s="79"/>
      <c r="AE349" s="79"/>
      <c r="AF349" s="79"/>
      <c r="AG349" s="79"/>
      <c r="AH349" s="79"/>
      <c r="AI349" s="79"/>
      <c r="AJ349" s="79"/>
      <c r="AK349" s="79"/>
      <c r="AL349" s="79"/>
      <c r="AM349" s="79"/>
      <c r="AN349" s="79"/>
      <c r="AO349" s="79"/>
      <c r="AP349" s="79"/>
      <c r="AQ349" s="79"/>
      <c r="AR349" s="79"/>
      <c r="AS349" s="79"/>
      <c r="AT349" s="79"/>
      <c r="AU349" s="79"/>
      <c r="AV349" s="79"/>
      <c r="AW349" s="79"/>
      <c r="AX349" s="79"/>
      <c r="AY349" s="79"/>
      <c r="AZ349" s="79"/>
      <c r="BA349" s="79"/>
      <c r="BB349" s="79"/>
      <c r="BC349" s="79"/>
      <c r="BD349" s="79"/>
      <c r="BE349" s="79"/>
      <c r="BF349" s="79"/>
      <c r="BG349" s="79"/>
      <c r="BH349" s="79"/>
      <c r="BI349" s="79"/>
      <c r="BJ349" s="79"/>
      <c r="BK349" s="79"/>
      <c r="BL349" s="79"/>
      <c r="BM349" s="79"/>
      <c r="BN349" s="79"/>
      <c r="BO349" s="79"/>
      <c r="BP349" s="79"/>
      <c r="BQ349" s="79"/>
      <c r="BR349" s="79"/>
      <c r="BS349" s="79"/>
      <c r="BT349" s="79"/>
      <c r="BU349" s="79"/>
      <c r="BV349" s="79"/>
      <c r="BW349" s="79"/>
      <c r="BX349" s="79"/>
      <c r="BY349" s="79"/>
      <c r="BZ349" s="79"/>
      <c r="CA349" s="79"/>
      <c r="CB349" s="79"/>
      <c r="CC349" s="79"/>
      <c r="CD349" s="79"/>
      <c r="CE349" s="79"/>
      <c r="CF349" s="79"/>
      <c r="CG349" s="79"/>
      <c r="CH349" s="79"/>
      <c r="CI349" s="79"/>
      <c r="CJ349" s="79"/>
      <c r="CK349" s="79"/>
      <c r="CL349" s="79"/>
      <c r="CM349" s="79"/>
      <c r="CN349" s="79"/>
      <c r="CO349" s="79"/>
      <c r="CP349" s="79"/>
      <c r="CQ349" s="79"/>
      <c r="CR349" s="79"/>
      <c r="CS349" s="79"/>
      <c r="CT349" s="79"/>
      <c r="CU349" s="79"/>
      <c r="CV349" s="79"/>
      <c r="CW349" s="79"/>
      <c r="CX349" s="79"/>
      <c r="CY349" s="79"/>
      <c r="CZ349" s="79"/>
      <c r="DA349" s="79"/>
      <c r="DB349" s="79"/>
      <c r="DC349" s="79"/>
      <c r="DD349" s="79"/>
      <c r="DE349" s="79"/>
      <c r="DF349" s="79"/>
    </row>
    <row r="350" spans="2:110" s="74" customFormat="1">
      <c r="B350" s="435"/>
      <c r="C350" s="488" t="s">
        <v>551</v>
      </c>
      <c r="D350" s="492"/>
      <c r="E350" s="493"/>
      <c r="F350" s="494"/>
      <c r="G350" s="490">
        <f t="shared" si="12"/>
        <v>0</v>
      </c>
      <c r="H350" s="434"/>
      <c r="I350" s="78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  <c r="AD350" s="79"/>
      <c r="AE350" s="79"/>
      <c r="AF350" s="79"/>
      <c r="AG350" s="79"/>
      <c r="AH350" s="79"/>
      <c r="AI350" s="79"/>
      <c r="AJ350" s="79"/>
      <c r="AK350" s="79"/>
      <c r="AL350" s="79"/>
      <c r="AM350" s="79"/>
      <c r="AN350" s="79"/>
      <c r="AO350" s="79"/>
      <c r="AP350" s="79"/>
      <c r="AQ350" s="79"/>
      <c r="AR350" s="79"/>
      <c r="AS350" s="79"/>
      <c r="AT350" s="79"/>
      <c r="AU350" s="79"/>
      <c r="AV350" s="79"/>
      <c r="AW350" s="79"/>
      <c r="AX350" s="79"/>
      <c r="AY350" s="79"/>
      <c r="AZ350" s="79"/>
      <c r="BA350" s="79"/>
      <c r="BB350" s="79"/>
      <c r="BC350" s="79"/>
      <c r="BD350" s="79"/>
      <c r="BE350" s="79"/>
      <c r="BF350" s="79"/>
      <c r="BG350" s="79"/>
      <c r="BH350" s="79"/>
      <c r="BI350" s="79"/>
      <c r="BJ350" s="79"/>
      <c r="BK350" s="79"/>
      <c r="BL350" s="79"/>
      <c r="BM350" s="79"/>
      <c r="BN350" s="79"/>
      <c r="BO350" s="79"/>
      <c r="BP350" s="79"/>
      <c r="BQ350" s="79"/>
      <c r="BR350" s="79"/>
      <c r="BS350" s="79"/>
      <c r="BT350" s="79"/>
      <c r="BU350" s="79"/>
      <c r="BV350" s="79"/>
      <c r="BW350" s="79"/>
      <c r="BX350" s="79"/>
      <c r="BY350" s="79"/>
      <c r="BZ350" s="79"/>
      <c r="CA350" s="79"/>
      <c r="CB350" s="79"/>
      <c r="CC350" s="79"/>
      <c r="CD350" s="79"/>
      <c r="CE350" s="79"/>
      <c r="CF350" s="79"/>
      <c r="CG350" s="79"/>
      <c r="CH350" s="79"/>
      <c r="CI350" s="79"/>
      <c r="CJ350" s="79"/>
      <c r="CK350" s="79"/>
      <c r="CL350" s="79"/>
      <c r="CM350" s="79"/>
      <c r="CN350" s="79"/>
      <c r="CO350" s="79"/>
      <c r="CP350" s="79"/>
      <c r="CQ350" s="79"/>
      <c r="CR350" s="79"/>
      <c r="CS350" s="79"/>
      <c r="CT350" s="79"/>
      <c r="CU350" s="79"/>
      <c r="CV350" s="79"/>
      <c r="CW350" s="79"/>
      <c r="CX350" s="79"/>
      <c r="CY350" s="79"/>
      <c r="CZ350" s="79"/>
      <c r="DA350" s="79"/>
      <c r="DB350" s="79"/>
      <c r="DC350" s="79"/>
      <c r="DD350" s="79"/>
      <c r="DE350" s="79"/>
      <c r="DF350" s="79"/>
    </row>
    <row r="351" spans="2:110" s="74" customFormat="1">
      <c r="B351" s="435">
        <v>1</v>
      </c>
      <c r="C351" s="488" t="s">
        <v>552</v>
      </c>
      <c r="D351" s="492"/>
      <c r="E351" s="493"/>
      <c r="F351" s="494"/>
      <c r="G351" s="490">
        <f t="shared" si="12"/>
        <v>0</v>
      </c>
      <c r="H351" s="434"/>
      <c r="I351" s="78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79"/>
      <c r="AL351" s="79"/>
      <c r="AM351" s="79"/>
      <c r="AN351" s="79"/>
      <c r="AO351" s="79"/>
      <c r="AP351" s="79"/>
      <c r="AQ351" s="79"/>
      <c r="AR351" s="79"/>
      <c r="AS351" s="79"/>
      <c r="AT351" s="79"/>
      <c r="AU351" s="79"/>
      <c r="AV351" s="79"/>
      <c r="AW351" s="79"/>
      <c r="AX351" s="79"/>
      <c r="AY351" s="79"/>
      <c r="AZ351" s="79"/>
      <c r="BA351" s="79"/>
      <c r="BB351" s="79"/>
      <c r="BC351" s="79"/>
      <c r="BD351" s="79"/>
      <c r="BE351" s="79"/>
      <c r="BF351" s="79"/>
      <c r="BG351" s="79"/>
      <c r="BH351" s="79"/>
      <c r="BI351" s="79"/>
      <c r="BJ351" s="79"/>
      <c r="BK351" s="79"/>
      <c r="BL351" s="79"/>
      <c r="BM351" s="79"/>
      <c r="BN351" s="79"/>
      <c r="BO351" s="79"/>
      <c r="BP351" s="79"/>
      <c r="BQ351" s="79"/>
      <c r="BR351" s="79"/>
      <c r="BS351" s="79"/>
      <c r="BT351" s="79"/>
      <c r="BU351" s="79"/>
      <c r="BV351" s="79"/>
      <c r="BW351" s="79"/>
      <c r="BX351" s="79"/>
      <c r="BY351" s="79"/>
      <c r="BZ351" s="79"/>
      <c r="CA351" s="79"/>
      <c r="CB351" s="79"/>
      <c r="CC351" s="79"/>
      <c r="CD351" s="79"/>
      <c r="CE351" s="79"/>
      <c r="CF351" s="79"/>
      <c r="CG351" s="79"/>
      <c r="CH351" s="79"/>
      <c r="CI351" s="79"/>
      <c r="CJ351" s="79"/>
      <c r="CK351" s="79"/>
      <c r="CL351" s="79"/>
      <c r="CM351" s="79"/>
      <c r="CN351" s="79"/>
      <c r="CO351" s="79"/>
      <c r="CP351" s="79"/>
      <c r="CQ351" s="79"/>
      <c r="CR351" s="79"/>
      <c r="CS351" s="79"/>
      <c r="CT351" s="79"/>
      <c r="CU351" s="79"/>
      <c r="CV351" s="79"/>
      <c r="CW351" s="79"/>
      <c r="CX351" s="79"/>
      <c r="CY351" s="79"/>
      <c r="CZ351" s="79"/>
      <c r="DA351" s="79"/>
      <c r="DB351" s="79"/>
      <c r="DC351" s="79"/>
      <c r="DD351" s="79"/>
      <c r="DE351" s="79"/>
      <c r="DF351" s="79"/>
    </row>
    <row r="352" spans="2:110" s="74" customFormat="1">
      <c r="B352" s="432">
        <f t="shared" ref="B352:B356" si="14">+B351+0.01</f>
        <v>1.01</v>
      </c>
      <c r="C352" s="489" t="s">
        <v>574</v>
      </c>
      <c r="D352" s="492">
        <v>33</v>
      </c>
      <c r="E352" s="493" t="s">
        <v>143</v>
      </c>
      <c r="F352" s="494"/>
      <c r="G352" s="490">
        <f t="shared" si="12"/>
        <v>0</v>
      </c>
      <c r="H352" s="434"/>
      <c r="I352" s="78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  <c r="AD352" s="79"/>
      <c r="AE352" s="79"/>
      <c r="AF352" s="79"/>
      <c r="AG352" s="79"/>
      <c r="AH352" s="79"/>
      <c r="AI352" s="79"/>
      <c r="AJ352" s="79"/>
      <c r="AK352" s="79"/>
      <c r="AL352" s="79"/>
      <c r="AM352" s="79"/>
      <c r="AN352" s="79"/>
      <c r="AO352" s="79"/>
      <c r="AP352" s="79"/>
      <c r="AQ352" s="79"/>
      <c r="AR352" s="79"/>
      <c r="AS352" s="79"/>
      <c r="AT352" s="79"/>
      <c r="AU352" s="79"/>
      <c r="AV352" s="79"/>
      <c r="AW352" s="79"/>
      <c r="AX352" s="79"/>
      <c r="AY352" s="79"/>
      <c r="AZ352" s="79"/>
      <c r="BA352" s="79"/>
      <c r="BB352" s="79"/>
      <c r="BC352" s="79"/>
      <c r="BD352" s="79"/>
      <c r="BE352" s="79"/>
      <c r="BF352" s="79"/>
      <c r="BG352" s="79"/>
      <c r="BH352" s="79"/>
      <c r="BI352" s="79"/>
      <c r="BJ352" s="79"/>
      <c r="BK352" s="79"/>
      <c r="BL352" s="79"/>
      <c r="BM352" s="79"/>
      <c r="BN352" s="79"/>
      <c r="BO352" s="79"/>
      <c r="BP352" s="79"/>
      <c r="BQ352" s="79"/>
      <c r="BR352" s="79"/>
      <c r="BS352" s="79"/>
      <c r="BT352" s="79"/>
      <c r="BU352" s="79"/>
      <c r="BV352" s="79"/>
      <c r="BW352" s="79"/>
      <c r="BX352" s="79"/>
      <c r="BY352" s="79"/>
      <c r="BZ352" s="79"/>
      <c r="CA352" s="79"/>
      <c r="CB352" s="79"/>
      <c r="CC352" s="79"/>
      <c r="CD352" s="79"/>
      <c r="CE352" s="79"/>
      <c r="CF352" s="79"/>
      <c r="CG352" s="79"/>
      <c r="CH352" s="79"/>
      <c r="CI352" s="79"/>
      <c r="CJ352" s="79"/>
      <c r="CK352" s="79"/>
      <c r="CL352" s="79"/>
      <c r="CM352" s="79"/>
      <c r="CN352" s="79"/>
      <c r="CO352" s="79"/>
      <c r="CP352" s="79"/>
      <c r="CQ352" s="79"/>
      <c r="CR352" s="79"/>
      <c r="CS352" s="79"/>
      <c r="CT352" s="79"/>
      <c r="CU352" s="79"/>
      <c r="CV352" s="79"/>
      <c r="CW352" s="79"/>
      <c r="CX352" s="79"/>
      <c r="CY352" s="79"/>
      <c r="CZ352" s="79"/>
      <c r="DA352" s="79"/>
      <c r="DB352" s="79"/>
      <c r="DC352" s="79"/>
      <c r="DD352" s="79"/>
      <c r="DE352" s="79"/>
      <c r="DF352" s="79"/>
    </row>
    <row r="353" spans="2:110" s="74" customFormat="1" ht="37.5">
      <c r="B353" s="432">
        <f t="shared" si="14"/>
        <v>1.02</v>
      </c>
      <c r="C353" s="489" t="s">
        <v>558</v>
      </c>
      <c r="D353" s="492">
        <v>22</v>
      </c>
      <c r="E353" s="493" t="s">
        <v>143</v>
      </c>
      <c r="F353" s="494"/>
      <c r="G353" s="490">
        <f t="shared" si="12"/>
        <v>0</v>
      </c>
      <c r="H353" s="434"/>
      <c r="I353" s="78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  <c r="AD353" s="79"/>
      <c r="AE353" s="79"/>
      <c r="AF353" s="79"/>
      <c r="AG353" s="79"/>
      <c r="AH353" s="79"/>
      <c r="AI353" s="79"/>
      <c r="AJ353" s="79"/>
      <c r="AK353" s="79"/>
      <c r="AL353" s="79"/>
      <c r="AM353" s="79"/>
      <c r="AN353" s="79"/>
      <c r="AO353" s="79"/>
      <c r="AP353" s="79"/>
      <c r="AQ353" s="79"/>
      <c r="AR353" s="79"/>
      <c r="AS353" s="79"/>
      <c r="AT353" s="79"/>
      <c r="AU353" s="79"/>
      <c r="AV353" s="79"/>
      <c r="AW353" s="79"/>
      <c r="AX353" s="79"/>
      <c r="AY353" s="79"/>
      <c r="AZ353" s="79"/>
      <c r="BA353" s="79"/>
      <c r="BB353" s="79"/>
      <c r="BC353" s="79"/>
      <c r="BD353" s="79"/>
      <c r="BE353" s="79"/>
      <c r="BF353" s="79"/>
      <c r="BG353" s="79"/>
      <c r="BH353" s="79"/>
      <c r="BI353" s="79"/>
      <c r="BJ353" s="79"/>
      <c r="BK353" s="79"/>
      <c r="BL353" s="79"/>
      <c r="BM353" s="79"/>
      <c r="BN353" s="79"/>
      <c r="BO353" s="79"/>
      <c r="BP353" s="79"/>
      <c r="BQ353" s="79"/>
      <c r="BR353" s="79"/>
      <c r="BS353" s="79"/>
      <c r="BT353" s="79"/>
      <c r="BU353" s="79"/>
      <c r="BV353" s="79"/>
      <c r="BW353" s="79"/>
      <c r="BX353" s="79"/>
      <c r="BY353" s="79"/>
      <c r="BZ353" s="79"/>
      <c r="CA353" s="79"/>
      <c r="CB353" s="79"/>
      <c r="CC353" s="79"/>
      <c r="CD353" s="79"/>
      <c r="CE353" s="79"/>
      <c r="CF353" s="79"/>
      <c r="CG353" s="79"/>
      <c r="CH353" s="79"/>
      <c r="CI353" s="79"/>
      <c r="CJ353" s="79"/>
      <c r="CK353" s="79"/>
      <c r="CL353" s="79"/>
      <c r="CM353" s="79"/>
      <c r="CN353" s="79"/>
      <c r="CO353" s="79"/>
      <c r="CP353" s="79"/>
      <c r="CQ353" s="79"/>
      <c r="CR353" s="79"/>
      <c r="CS353" s="79"/>
      <c r="CT353" s="79"/>
      <c r="CU353" s="79"/>
      <c r="CV353" s="79"/>
      <c r="CW353" s="79"/>
      <c r="CX353" s="79"/>
      <c r="CY353" s="79"/>
      <c r="CZ353" s="79"/>
      <c r="DA353" s="79"/>
      <c r="DB353" s="79"/>
      <c r="DC353" s="79"/>
      <c r="DD353" s="79"/>
      <c r="DE353" s="79"/>
      <c r="DF353" s="79"/>
    </row>
    <row r="354" spans="2:110" s="74" customFormat="1" ht="37.5">
      <c r="B354" s="432">
        <f t="shared" si="14"/>
        <v>1.03</v>
      </c>
      <c r="C354" s="489" t="s">
        <v>575</v>
      </c>
      <c r="D354" s="492">
        <v>7</v>
      </c>
      <c r="E354" s="493"/>
      <c r="F354" s="494"/>
      <c r="G354" s="490">
        <f t="shared" si="12"/>
        <v>0</v>
      </c>
      <c r="H354" s="434"/>
      <c r="I354" s="78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  <c r="AD354" s="79"/>
      <c r="AE354" s="79"/>
      <c r="AF354" s="79"/>
      <c r="AG354" s="79"/>
      <c r="AH354" s="79"/>
      <c r="AI354" s="79"/>
      <c r="AJ354" s="79"/>
      <c r="AK354" s="79"/>
      <c r="AL354" s="79"/>
      <c r="AM354" s="79"/>
      <c r="AN354" s="79"/>
      <c r="AO354" s="79"/>
      <c r="AP354" s="79"/>
      <c r="AQ354" s="79"/>
      <c r="AR354" s="79"/>
      <c r="AS354" s="79"/>
      <c r="AT354" s="79"/>
      <c r="AU354" s="79"/>
      <c r="AV354" s="79"/>
      <c r="AW354" s="79"/>
      <c r="AX354" s="79"/>
      <c r="AY354" s="79"/>
      <c r="AZ354" s="79"/>
      <c r="BA354" s="79"/>
      <c r="BB354" s="79"/>
      <c r="BC354" s="79"/>
      <c r="BD354" s="79"/>
      <c r="BE354" s="79"/>
      <c r="BF354" s="79"/>
      <c r="BG354" s="79"/>
      <c r="BH354" s="79"/>
      <c r="BI354" s="79"/>
      <c r="BJ354" s="79"/>
      <c r="BK354" s="79"/>
      <c r="BL354" s="79"/>
      <c r="BM354" s="79"/>
      <c r="BN354" s="79"/>
      <c r="BO354" s="79"/>
      <c r="BP354" s="79"/>
      <c r="BQ354" s="79"/>
      <c r="BR354" s="79"/>
      <c r="BS354" s="79"/>
      <c r="BT354" s="79"/>
      <c r="BU354" s="79"/>
      <c r="BV354" s="79"/>
      <c r="BW354" s="79"/>
      <c r="BX354" s="79"/>
      <c r="BY354" s="79"/>
      <c r="BZ354" s="79"/>
      <c r="CA354" s="79"/>
      <c r="CB354" s="79"/>
      <c r="CC354" s="79"/>
      <c r="CD354" s="79"/>
      <c r="CE354" s="79"/>
      <c r="CF354" s="79"/>
      <c r="CG354" s="79"/>
      <c r="CH354" s="79"/>
      <c r="CI354" s="79"/>
      <c r="CJ354" s="79"/>
      <c r="CK354" s="79"/>
      <c r="CL354" s="79"/>
      <c r="CM354" s="79"/>
      <c r="CN354" s="79"/>
      <c r="CO354" s="79"/>
      <c r="CP354" s="79"/>
      <c r="CQ354" s="79"/>
      <c r="CR354" s="79"/>
      <c r="CS354" s="79"/>
      <c r="CT354" s="79"/>
      <c r="CU354" s="79"/>
      <c r="CV354" s="79"/>
      <c r="CW354" s="79"/>
      <c r="CX354" s="79"/>
      <c r="CY354" s="79"/>
      <c r="CZ354" s="79"/>
      <c r="DA354" s="79"/>
      <c r="DB354" s="79"/>
      <c r="DC354" s="79"/>
      <c r="DD354" s="79"/>
      <c r="DE354" s="79"/>
      <c r="DF354" s="79"/>
    </row>
    <row r="355" spans="2:110" s="74" customFormat="1" ht="37.5">
      <c r="B355" s="432">
        <f t="shared" si="14"/>
        <v>1.04</v>
      </c>
      <c r="C355" s="489" t="s">
        <v>555</v>
      </c>
      <c r="D355" s="492">
        <v>6</v>
      </c>
      <c r="E355" s="493" t="s">
        <v>143</v>
      </c>
      <c r="F355" s="494"/>
      <c r="G355" s="490">
        <f t="shared" si="12"/>
        <v>0</v>
      </c>
      <c r="H355" s="434"/>
      <c r="I355" s="78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  <c r="AD355" s="79"/>
      <c r="AE355" s="79"/>
      <c r="AF355" s="79"/>
      <c r="AG355" s="79"/>
      <c r="AH355" s="79"/>
      <c r="AI355" s="79"/>
      <c r="AJ355" s="79"/>
      <c r="AK355" s="79"/>
      <c r="AL355" s="79"/>
      <c r="AM355" s="79"/>
      <c r="AN355" s="79"/>
      <c r="AO355" s="79"/>
      <c r="AP355" s="79"/>
      <c r="AQ355" s="79"/>
      <c r="AR355" s="79"/>
      <c r="AS355" s="79"/>
      <c r="AT355" s="79"/>
      <c r="AU355" s="79"/>
      <c r="AV355" s="79"/>
      <c r="AW355" s="79"/>
      <c r="AX355" s="79"/>
      <c r="AY355" s="79"/>
      <c r="AZ355" s="79"/>
      <c r="BA355" s="79"/>
      <c r="BB355" s="79"/>
      <c r="BC355" s="79"/>
      <c r="BD355" s="79"/>
      <c r="BE355" s="79"/>
      <c r="BF355" s="79"/>
      <c r="BG355" s="79"/>
      <c r="BH355" s="79"/>
      <c r="BI355" s="79"/>
      <c r="BJ355" s="79"/>
      <c r="BK355" s="79"/>
      <c r="BL355" s="79"/>
      <c r="BM355" s="79"/>
      <c r="BN355" s="79"/>
      <c r="BO355" s="79"/>
      <c r="BP355" s="79"/>
      <c r="BQ355" s="79"/>
      <c r="BR355" s="79"/>
      <c r="BS355" s="79"/>
      <c r="BT355" s="79"/>
      <c r="BU355" s="79"/>
      <c r="BV355" s="79"/>
      <c r="BW355" s="79"/>
      <c r="BX355" s="79"/>
      <c r="BY355" s="79"/>
      <c r="BZ355" s="79"/>
      <c r="CA355" s="79"/>
      <c r="CB355" s="79"/>
      <c r="CC355" s="79"/>
      <c r="CD355" s="79"/>
      <c r="CE355" s="79"/>
      <c r="CF355" s="79"/>
      <c r="CG355" s="79"/>
      <c r="CH355" s="79"/>
      <c r="CI355" s="79"/>
      <c r="CJ355" s="79"/>
      <c r="CK355" s="79"/>
      <c r="CL355" s="79"/>
      <c r="CM355" s="79"/>
      <c r="CN355" s="79"/>
      <c r="CO355" s="79"/>
      <c r="CP355" s="79"/>
      <c r="CQ355" s="79"/>
      <c r="CR355" s="79"/>
      <c r="CS355" s="79"/>
      <c r="CT355" s="79"/>
      <c r="CU355" s="79"/>
      <c r="CV355" s="79"/>
      <c r="CW355" s="79"/>
      <c r="CX355" s="79"/>
      <c r="CY355" s="79"/>
      <c r="CZ355" s="79"/>
      <c r="DA355" s="79"/>
      <c r="DB355" s="79"/>
      <c r="DC355" s="79"/>
      <c r="DD355" s="79"/>
      <c r="DE355" s="79"/>
      <c r="DF355" s="79"/>
    </row>
    <row r="356" spans="2:110" s="74" customFormat="1" ht="37.5">
      <c r="B356" s="432">
        <f t="shared" si="14"/>
        <v>1.05</v>
      </c>
      <c r="C356" s="489" t="s">
        <v>576</v>
      </c>
      <c r="D356" s="492">
        <v>6</v>
      </c>
      <c r="E356" s="493" t="s">
        <v>143</v>
      </c>
      <c r="F356" s="494"/>
      <c r="G356" s="490">
        <f t="shared" si="12"/>
        <v>0</v>
      </c>
      <c r="H356" s="434"/>
      <c r="I356" s="78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  <c r="AD356" s="79"/>
      <c r="AE356" s="79"/>
      <c r="AF356" s="79"/>
      <c r="AG356" s="79"/>
      <c r="AH356" s="79"/>
      <c r="AI356" s="79"/>
      <c r="AJ356" s="79"/>
      <c r="AK356" s="79"/>
      <c r="AL356" s="79"/>
      <c r="AM356" s="79"/>
      <c r="AN356" s="79"/>
      <c r="AO356" s="79"/>
      <c r="AP356" s="79"/>
      <c r="AQ356" s="79"/>
      <c r="AR356" s="79"/>
      <c r="AS356" s="79"/>
      <c r="AT356" s="79"/>
      <c r="AU356" s="79"/>
      <c r="AV356" s="79"/>
      <c r="AW356" s="79"/>
      <c r="AX356" s="79"/>
      <c r="AY356" s="79"/>
      <c r="AZ356" s="79"/>
      <c r="BA356" s="79"/>
      <c r="BB356" s="79"/>
      <c r="BC356" s="79"/>
      <c r="BD356" s="79"/>
      <c r="BE356" s="79"/>
      <c r="BF356" s="79"/>
      <c r="BG356" s="79"/>
      <c r="BH356" s="79"/>
      <c r="BI356" s="79"/>
      <c r="BJ356" s="79"/>
      <c r="BK356" s="79"/>
      <c r="BL356" s="79"/>
      <c r="BM356" s="79"/>
      <c r="BN356" s="79"/>
      <c r="BO356" s="79"/>
      <c r="BP356" s="79"/>
      <c r="BQ356" s="79"/>
      <c r="BR356" s="79"/>
      <c r="BS356" s="79"/>
      <c r="BT356" s="79"/>
      <c r="BU356" s="79"/>
      <c r="BV356" s="79"/>
      <c r="BW356" s="79"/>
      <c r="BX356" s="79"/>
      <c r="BY356" s="79"/>
      <c r="BZ356" s="79"/>
      <c r="CA356" s="79"/>
      <c r="CB356" s="79"/>
      <c r="CC356" s="79"/>
      <c r="CD356" s="79"/>
      <c r="CE356" s="79"/>
      <c r="CF356" s="79"/>
      <c r="CG356" s="79"/>
      <c r="CH356" s="79"/>
      <c r="CI356" s="79"/>
      <c r="CJ356" s="79"/>
      <c r="CK356" s="79"/>
      <c r="CL356" s="79"/>
      <c r="CM356" s="79"/>
      <c r="CN356" s="79"/>
      <c r="CO356" s="79"/>
      <c r="CP356" s="79"/>
      <c r="CQ356" s="79"/>
      <c r="CR356" s="79"/>
      <c r="CS356" s="79"/>
      <c r="CT356" s="79"/>
      <c r="CU356" s="79"/>
      <c r="CV356" s="79"/>
      <c r="CW356" s="79"/>
      <c r="CX356" s="79"/>
      <c r="CY356" s="79"/>
      <c r="CZ356" s="79"/>
      <c r="DA356" s="79"/>
      <c r="DB356" s="79"/>
      <c r="DC356" s="79"/>
      <c r="DD356" s="79"/>
      <c r="DE356" s="79"/>
      <c r="DF356" s="79"/>
    </row>
    <row r="357" spans="2:110" s="74" customFormat="1">
      <c r="B357" s="432"/>
      <c r="C357" s="489"/>
      <c r="D357" s="492"/>
      <c r="E357" s="493"/>
      <c r="F357" s="494"/>
      <c r="G357" s="490">
        <f t="shared" si="12"/>
        <v>0</v>
      </c>
      <c r="H357" s="434">
        <f>SUM(G352:G356)</f>
        <v>0</v>
      </c>
      <c r="I357" s="78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  <c r="AD357" s="79"/>
      <c r="AE357" s="79"/>
      <c r="AF357" s="79"/>
      <c r="AG357" s="79"/>
      <c r="AH357" s="79"/>
      <c r="AI357" s="79"/>
      <c r="AJ357" s="79"/>
      <c r="AK357" s="79"/>
      <c r="AL357" s="79"/>
      <c r="AM357" s="79"/>
      <c r="AN357" s="79"/>
      <c r="AO357" s="79"/>
      <c r="AP357" s="79"/>
      <c r="AQ357" s="79"/>
      <c r="AR357" s="79"/>
      <c r="AS357" s="79"/>
      <c r="AT357" s="79"/>
      <c r="AU357" s="79"/>
      <c r="AV357" s="79"/>
      <c r="AW357" s="79"/>
      <c r="AX357" s="79"/>
      <c r="AY357" s="79"/>
      <c r="AZ357" s="79"/>
      <c r="BA357" s="79"/>
      <c r="BB357" s="79"/>
      <c r="BC357" s="79"/>
      <c r="BD357" s="79"/>
      <c r="BE357" s="79"/>
      <c r="BF357" s="79"/>
      <c r="BG357" s="79"/>
      <c r="BH357" s="79"/>
      <c r="BI357" s="79"/>
      <c r="BJ357" s="79"/>
      <c r="BK357" s="79"/>
      <c r="BL357" s="79"/>
      <c r="BM357" s="79"/>
      <c r="BN357" s="79"/>
      <c r="BO357" s="79"/>
      <c r="BP357" s="79"/>
      <c r="BQ357" s="79"/>
      <c r="BR357" s="79"/>
      <c r="BS357" s="79"/>
      <c r="BT357" s="79"/>
      <c r="BU357" s="79"/>
      <c r="BV357" s="79"/>
      <c r="BW357" s="79"/>
      <c r="BX357" s="79"/>
      <c r="BY357" s="79"/>
      <c r="BZ357" s="79"/>
      <c r="CA357" s="79"/>
      <c r="CB357" s="79"/>
      <c r="CC357" s="79"/>
      <c r="CD357" s="79"/>
      <c r="CE357" s="79"/>
      <c r="CF357" s="79"/>
      <c r="CG357" s="79"/>
      <c r="CH357" s="79"/>
      <c r="CI357" s="79"/>
      <c r="CJ357" s="79"/>
      <c r="CK357" s="79"/>
      <c r="CL357" s="79"/>
      <c r="CM357" s="79"/>
      <c r="CN357" s="79"/>
      <c r="CO357" s="79"/>
      <c r="CP357" s="79"/>
      <c r="CQ357" s="79"/>
      <c r="CR357" s="79"/>
      <c r="CS357" s="79"/>
      <c r="CT357" s="79"/>
      <c r="CU357" s="79"/>
      <c r="CV357" s="79"/>
      <c r="CW357" s="79"/>
      <c r="CX357" s="79"/>
      <c r="CY357" s="79"/>
      <c r="CZ357" s="79"/>
      <c r="DA357" s="79"/>
      <c r="DB357" s="79"/>
      <c r="DC357" s="79"/>
      <c r="DD357" s="79"/>
      <c r="DE357" s="79"/>
      <c r="DF357" s="79"/>
    </row>
    <row r="358" spans="2:110" s="74" customFormat="1">
      <c r="B358" s="435"/>
      <c r="C358" s="488" t="s">
        <v>565</v>
      </c>
      <c r="D358" s="492"/>
      <c r="E358" s="493"/>
      <c r="F358" s="494"/>
      <c r="G358" s="490">
        <f t="shared" si="12"/>
        <v>0</v>
      </c>
      <c r="H358" s="434"/>
      <c r="I358" s="78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79"/>
      <c r="AL358" s="79"/>
      <c r="AM358" s="79"/>
      <c r="AN358" s="79"/>
      <c r="AO358" s="79"/>
      <c r="AP358" s="79"/>
      <c r="AQ358" s="79"/>
      <c r="AR358" s="79"/>
      <c r="AS358" s="79"/>
      <c r="AT358" s="79"/>
      <c r="AU358" s="79"/>
      <c r="AV358" s="79"/>
      <c r="AW358" s="79"/>
      <c r="AX358" s="79"/>
      <c r="AY358" s="79"/>
      <c r="AZ358" s="79"/>
      <c r="BA358" s="79"/>
      <c r="BB358" s="79"/>
      <c r="BC358" s="79"/>
      <c r="BD358" s="79"/>
      <c r="BE358" s="79"/>
      <c r="BF358" s="79"/>
      <c r="BG358" s="79"/>
      <c r="BH358" s="79"/>
      <c r="BI358" s="79"/>
      <c r="BJ358" s="79"/>
      <c r="BK358" s="79"/>
      <c r="BL358" s="79"/>
      <c r="BM358" s="79"/>
      <c r="BN358" s="79"/>
      <c r="BO358" s="79"/>
      <c r="BP358" s="79"/>
      <c r="BQ358" s="79"/>
      <c r="BR358" s="79"/>
      <c r="BS358" s="79"/>
      <c r="BT358" s="79"/>
      <c r="BU358" s="79"/>
      <c r="BV358" s="79"/>
      <c r="BW358" s="79"/>
      <c r="BX358" s="79"/>
      <c r="BY358" s="79"/>
      <c r="BZ358" s="79"/>
      <c r="CA358" s="79"/>
      <c r="CB358" s="79"/>
      <c r="CC358" s="79"/>
      <c r="CD358" s="79"/>
      <c r="CE358" s="79"/>
      <c r="CF358" s="79"/>
      <c r="CG358" s="79"/>
      <c r="CH358" s="79"/>
      <c r="CI358" s="79"/>
      <c r="CJ358" s="79"/>
      <c r="CK358" s="79"/>
      <c r="CL358" s="79"/>
      <c r="CM358" s="79"/>
      <c r="CN358" s="79"/>
      <c r="CO358" s="79"/>
      <c r="CP358" s="79"/>
      <c r="CQ358" s="79"/>
      <c r="CR358" s="79"/>
      <c r="CS358" s="79"/>
      <c r="CT358" s="79"/>
      <c r="CU358" s="79"/>
      <c r="CV358" s="79"/>
      <c r="CW358" s="79"/>
      <c r="CX358" s="79"/>
      <c r="CY358" s="79"/>
      <c r="CZ358" s="79"/>
      <c r="DA358" s="79"/>
      <c r="DB358" s="79"/>
      <c r="DC358" s="79"/>
      <c r="DD358" s="79"/>
      <c r="DE358" s="79"/>
      <c r="DF358" s="79"/>
    </row>
    <row r="359" spans="2:110" s="74" customFormat="1">
      <c r="B359" s="435">
        <v>1</v>
      </c>
      <c r="C359" s="488" t="s">
        <v>552</v>
      </c>
      <c r="D359" s="492"/>
      <c r="E359" s="493"/>
      <c r="F359" s="494"/>
      <c r="G359" s="490">
        <f t="shared" si="12"/>
        <v>0</v>
      </c>
      <c r="H359" s="434"/>
      <c r="I359" s="78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  <c r="AD359" s="79"/>
      <c r="AE359" s="79"/>
      <c r="AF359" s="79"/>
      <c r="AG359" s="79"/>
      <c r="AH359" s="79"/>
      <c r="AI359" s="79"/>
      <c r="AJ359" s="79"/>
      <c r="AK359" s="79"/>
      <c r="AL359" s="79"/>
      <c r="AM359" s="79"/>
      <c r="AN359" s="79"/>
      <c r="AO359" s="79"/>
      <c r="AP359" s="79"/>
      <c r="AQ359" s="79"/>
      <c r="AR359" s="79"/>
      <c r="AS359" s="79"/>
      <c r="AT359" s="79"/>
      <c r="AU359" s="79"/>
      <c r="AV359" s="79"/>
      <c r="AW359" s="79"/>
      <c r="AX359" s="79"/>
      <c r="AY359" s="79"/>
      <c r="AZ359" s="79"/>
      <c r="BA359" s="79"/>
      <c r="BB359" s="79"/>
      <c r="BC359" s="79"/>
      <c r="BD359" s="79"/>
      <c r="BE359" s="79"/>
      <c r="BF359" s="79"/>
      <c r="BG359" s="79"/>
      <c r="BH359" s="79"/>
      <c r="BI359" s="79"/>
      <c r="BJ359" s="79"/>
      <c r="BK359" s="79"/>
      <c r="BL359" s="79"/>
      <c r="BM359" s="79"/>
      <c r="BN359" s="79"/>
      <c r="BO359" s="79"/>
      <c r="BP359" s="79"/>
      <c r="BQ359" s="79"/>
      <c r="BR359" s="79"/>
      <c r="BS359" s="79"/>
      <c r="BT359" s="79"/>
      <c r="BU359" s="79"/>
      <c r="BV359" s="79"/>
      <c r="BW359" s="79"/>
      <c r="BX359" s="79"/>
      <c r="BY359" s="79"/>
      <c r="BZ359" s="79"/>
      <c r="CA359" s="79"/>
      <c r="CB359" s="79"/>
      <c r="CC359" s="79"/>
      <c r="CD359" s="79"/>
      <c r="CE359" s="79"/>
      <c r="CF359" s="79"/>
      <c r="CG359" s="79"/>
      <c r="CH359" s="79"/>
      <c r="CI359" s="79"/>
      <c r="CJ359" s="79"/>
      <c r="CK359" s="79"/>
      <c r="CL359" s="79"/>
      <c r="CM359" s="79"/>
      <c r="CN359" s="79"/>
      <c r="CO359" s="79"/>
      <c r="CP359" s="79"/>
      <c r="CQ359" s="79"/>
      <c r="CR359" s="79"/>
      <c r="CS359" s="79"/>
      <c r="CT359" s="79"/>
      <c r="CU359" s="79"/>
      <c r="CV359" s="79"/>
      <c r="CW359" s="79"/>
      <c r="CX359" s="79"/>
      <c r="CY359" s="79"/>
      <c r="CZ359" s="79"/>
      <c r="DA359" s="79"/>
      <c r="DB359" s="79"/>
      <c r="DC359" s="79"/>
      <c r="DD359" s="79"/>
      <c r="DE359" s="79"/>
      <c r="DF359" s="79"/>
    </row>
    <row r="360" spans="2:110" s="74" customFormat="1">
      <c r="B360" s="432">
        <f t="shared" ref="B360:B362" si="15">+B359+0.01</f>
        <v>1.01</v>
      </c>
      <c r="C360" s="489" t="s">
        <v>566</v>
      </c>
      <c r="D360" s="492">
        <v>14</v>
      </c>
      <c r="E360" s="493" t="s">
        <v>143</v>
      </c>
      <c r="F360" s="494"/>
      <c r="G360" s="490">
        <f t="shared" si="12"/>
        <v>0</v>
      </c>
      <c r="H360" s="434"/>
      <c r="I360" s="78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  <c r="AD360" s="79"/>
      <c r="AE360" s="79"/>
      <c r="AF360" s="79"/>
      <c r="AG360" s="79"/>
      <c r="AH360" s="79"/>
      <c r="AI360" s="79"/>
      <c r="AJ360" s="79"/>
      <c r="AK360" s="79"/>
      <c r="AL360" s="79"/>
      <c r="AM360" s="79"/>
      <c r="AN360" s="79"/>
      <c r="AO360" s="79"/>
      <c r="AP360" s="79"/>
      <c r="AQ360" s="79"/>
      <c r="AR360" s="79"/>
      <c r="AS360" s="79"/>
      <c r="AT360" s="79"/>
      <c r="AU360" s="79"/>
      <c r="AV360" s="79"/>
      <c r="AW360" s="79"/>
      <c r="AX360" s="79"/>
      <c r="AY360" s="79"/>
      <c r="AZ360" s="79"/>
      <c r="BA360" s="79"/>
      <c r="BB360" s="79"/>
      <c r="BC360" s="79"/>
      <c r="BD360" s="79"/>
      <c r="BE360" s="79"/>
      <c r="BF360" s="79"/>
      <c r="BG360" s="79"/>
      <c r="BH360" s="79"/>
      <c r="BI360" s="79"/>
      <c r="BJ360" s="79"/>
      <c r="BK360" s="79"/>
      <c r="BL360" s="79"/>
      <c r="BM360" s="79"/>
      <c r="BN360" s="79"/>
      <c r="BO360" s="79"/>
      <c r="BP360" s="79"/>
      <c r="BQ360" s="79"/>
      <c r="BR360" s="79"/>
      <c r="BS360" s="79"/>
      <c r="BT360" s="79"/>
      <c r="BU360" s="79"/>
      <c r="BV360" s="79"/>
      <c r="BW360" s="79"/>
      <c r="BX360" s="79"/>
      <c r="BY360" s="79"/>
      <c r="BZ360" s="79"/>
      <c r="CA360" s="79"/>
      <c r="CB360" s="79"/>
      <c r="CC360" s="79"/>
      <c r="CD360" s="79"/>
      <c r="CE360" s="79"/>
      <c r="CF360" s="79"/>
      <c r="CG360" s="79"/>
      <c r="CH360" s="79"/>
      <c r="CI360" s="79"/>
      <c r="CJ360" s="79"/>
      <c r="CK360" s="79"/>
      <c r="CL360" s="79"/>
      <c r="CM360" s="79"/>
      <c r="CN360" s="79"/>
      <c r="CO360" s="79"/>
      <c r="CP360" s="79"/>
      <c r="CQ360" s="79"/>
      <c r="CR360" s="79"/>
      <c r="CS360" s="79"/>
      <c r="CT360" s="79"/>
      <c r="CU360" s="79"/>
      <c r="CV360" s="79"/>
      <c r="CW360" s="79"/>
      <c r="CX360" s="79"/>
      <c r="CY360" s="79"/>
      <c r="CZ360" s="79"/>
      <c r="DA360" s="79"/>
      <c r="DB360" s="79"/>
      <c r="DC360" s="79"/>
      <c r="DD360" s="79"/>
      <c r="DE360" s="79"/>
      <c r="DF360" s="79"/>
    </row>
    <row r="361" spans="2:110" s="74" customFormat="1">
      <c r="B361" s="432">
        <f t="shared" si="15"/>
        <v>1.02</v>
      </c>
      <c r="C361" s="489" t="s">
        <v>567</v>
      </c>
      <c r="D361" s="492">
        <v>1</v>
      </c>
      <c r="E361" s="493" t="s">
        <v>143</v>
      </c>
      <c r="F361" s="494"/>
      <c r="G361" s="490">
        <f t="shared" si="12"/>
        <v>0</v>
      </c>
      <c r="H361" s="434"/>
      <c r="I361" s="78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  <c r="AD361" s="79"/>
      <c r="AE361" s="79"/>
      <c r="AF361" s="79"/>
      <c r="AG361" s="79"/>
      <c r="AH361" s="79"/>
      <c r="AI361" s="79"/>
      <c r="AJ361" s="79"/>
      <c r="AK361" s="79"/>
      <c r="AL361" s="79"/>
      <c r="AM361" s="79"/>
      <c r="AN361" s="79"/>
      <c r="AO361" s="79"/>
      <c r="AP361" s="79"/>
      <c r="AQ361" s="79"/>
      <c r="AR361" s="79"/>
      <c r="AS361" s="79"/>
      <c r="AT361" s="79"/>
      <c r="AU361" s="79"/>
      <c r="AV361" s="79"/>
      <c r="AW361" s="79"/>
      <c r="AX361" s="79"/>
      <c r="AY361" s="79"/>
      <c r="AZ361" s="79"/>
      <c r="BA361" s="79"/>
      <c r="BB361" s="79"/>
      <c r="BC361" s="79"/>
      <c r="BD361" s="79"/>
      <c r="BE361" s="79"/>
      <c r="BF361" s="79"/>
      <c r="BG361" s="79"/>
      <c r="BH361" s="79"/>
      <c r="BI361" s="79"/>
      <c r="BJ361" s="79"/>
      <c r="BK361" s="79"/>
      <c r="BL361" s="79"/>
      <c r="BM361" s="79"/>
      <c r="BN361" s="79"/>
      <c r="BO361" s="79"/>
      <c r="BP361" s="79"/>
      <c r="BQ361" s="79"/>
      <c r="BR361" s="79"/>
      <c r="BS361" s="79"/>
      <c r="BT361" s="79"/>
      <c r="BU361" s="79"/>
      <c r="BV361" s="79"/>
      <c r="BW361" s="79"/>
      <c r="BX361" s="79"/>
      <c r="BY361" s="79"/>
      <c r="BZ361" s="79"/>
      <c r="CA361" s="79"/>
      <c r="CB361" s="79"/>
      <c r="CC361" s="79"/>
      <c r="CD361" s="79"/>
      <c r="CE361" s="79"/>
      <c r="CF361" s="79"/>
      <c r="CG361" s="79"/>
      <c r="CH361" s="79"/>
      <c r="CI361" s="79"/>
      <c r="CJ361" s="79"/>
      <c r="CK361" s="79"/>
      <c r="CL361" s="79"/>
      <c r="CM361" s="79"/>
      <c r="CN361" s="79"/>
      <c r="CO361" s="79"/>
      <c r="CP361" s="79"/>
      <c r="CQ361" s="79"/>
      <c r="CR361" s="79"/>
      <c r="CS361" s="79"/>
      <c r="CT361" s="79"/>
      <c r="CU361" s="79"/>
      <c r="CV361" s="79"/>
      <c r="CW361" s="79"/>
      <c r="CX361" s="79"/>
      <c r="CY361" s="79"/>
      <c r="CZ361" s="79"/>
      <c r="DA361" s="79"/>
      <c r="DB361" s="79"/>
      <c r="DC361" s="79"/>
      <c r="DD361" s="79"/>
      <c r="DE361" s="79"/>
      <c r="DF361" s="79"/>
    </row>
    <row r="362" spans="2:110" s="74" customFormat="1">
      <c r="B362" s="432">
        <f t="shared" si="15"/>
        <v>1.03</v>
      </c>
      <c r="C362" s="489" t="s">
        <v>568</v>
      </c>
      <c r="D362" s="492">
        <v>5</v>
      </c>
      <c r="E362" s="493" t="s">
        <v>143</v>
      </c>
      <c r="F362" s="494"/>
      <c r="G362" s="490">
        <f t="shared" si="12"/>
        <v>0</v>
      </c>
      <c r="H362" s="434"/>
      <c r="I362" s="78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  <c r="AD362" s="79"/>
      <c r="AE362" s="79"/>
      <c r="AF362" s="79"/>
      <c r="AG362" s="79"/>
      <c r="AH362" s="79"/>
      <c r="AI362" s="79"/>
      <c r="AJ362" s="79"/>
      <c r="AK362" s="79"/>
      <c r="AL362" s="79"/>
      <c r="AM362" s="79"/>
      <c r="AN362" s="79"/>
      <c r="AO362" s="79"/>
      <c r="AP362" s="79"/>
      <c r="AQ362" s="79"/>
      <c r="AR362" s="79"/>
      <c r="AS362" s="79"/>
      <c r="AT362" s="79"/>
      <c r="AU362" s="79"/>
      <c r="AV362" s="79"/>
      <c r="AW362" s="79"/>
      <c r="AX362" s="79"/>
      <c r="AY362" s="79"/>
      <c r="AZ362" s="79"/>
      <c r="BA362" s="79"/>
      <c r="BB362" s="79"/>
      <c r="BC362" s="79"/>
      <c r="BD362" s="79"/>
      <c r="BE362" s="79"/>
      <c r="BF362" s="79"/>
      <c r="BG362" s="79"/>
      <c r="BH362" s="79"/>
      <c r="BI362" s="79"/>
      <c r="BJ362" s="79"/>
      <c r="BK362" s="79"/>
      <c r="BL362" s="79"/>
      <c r="BM362" s="79"/>
      <c r="BN362" s="79"/>
      <c r="BO362" s="79"/>
      <c r="BP362" s="79"/>
      <c r="BQ362" s="79"/>
      <c r="BR362" s="79"/>
      <c r="BS362" s="79"/>
      <c r="BT362" s="79"/>
      <c r="BU362" s="79"/>
      <c r="BV362" s="79"/>
      <c r="BW362" s="79"/>
      <c r="BX362" s="79"/>
      <c r="BY362" s="79"/>
      <c r="BZ362" s="79"/>
      <c r="CA362" s="79"/>
      <c r="CB362" s="79"/>
      <c r="CC362" s="79"/>
      <c r="CD362" s="79"/>
      <c r="CE362" s="79"/>
      <c r="CF362" s="79"/>
      <c r="CG362" s="79"/>
      <c r="CH362" s="79"/>
      <c r="CI362" s="79"/>
      <c r="CJ362" s="79"/>
      <c r="CK362" s="79"/>
      <c r="CL362" s="79"/>
      <c r="CM362" s="79"/>
      <c r="CN362" s="79"/>
      <c r="CO362" s="79"/>
      <c r="CP362" s="79"/>
      <c r="CQ362" s="79"/>
      <c r="CR362" s="79"/>
      <c r="CS362" s="79"/>
      <c r="CT362" s="79"/>
      <c r="CU362" s="79"/>
      <c r="CV362" s="79"/>
      <c r="CW362" s="79"/>
      <c r="CX362" s="79"/>
      <c r="CY362" s="79"/>
      <c r="CZ362" s="79"/>
      <c r="DA362" s="79"/>
      <c r="DB362" s="79"/>
      <c r="DC362" s="79"/>
      <c r="DD362" s="79"/>
      <c r="DE362" s="79"/>
      <c r="DF362" s="79"/>
    </row>
    <row r="363" spans="2:110" s="74" customFormat="1">
      <c r="B363" s="432"/>
      <c r="C363" s="489"/>
      <c r="D363" s="492"/>
      <c r="E363" s="493"/>
      <c r="F363" s="494"/>
      <c r="G363" s="490">
        <f t="shared" si="12"/>
        <v>0</v>
      </c>
      <c r="H363" s="434">
        <f>SUM(G360:G362)</f>
        <v>0</v>
      </c>
      <c r="I363" s="78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  <c r="AD363" s="79"/>
      <c r="AE363" s="79"/>
      <c r="AF363" s="79"/>
      <c r="AG363" s="79"/>
      <c r="AH363" s="79"/>
      <c r="AI363" s="79"/>
      <c r="AJ363" s="79"/>
      <c r="AK363" s="79"/>
      <c r="AL363" s="79"/>
      <c r="AM363" s="79"/>
      <c r="AN363" s="79"/>
      <c r="AO363" s="79"/>
      <c r="AP363" s="79"/>
      <c r="AQ363" s="79"/>
      <c r="AR363" s="79"/>
      <c r="AS363" s="79"/>
      <c r="AT363" s="79"/>
      <c r="AU363" s="79"/>
      <c r="AV363" s="79"/>
      <c r="AW363" s="79"/>
      <c r="AX363" s="79"/>
      <c r="AY363" s="79"/>
      <c r="AZ363" s="79"/>
      <c r="BA363" s="79"/>
      <c r="BB363" s="79"/>
      <c r="BC363" s="79"/>
      <c r="BD363" s="79"/>
      <c r="BE363" s="79"/>
      <c r="BF363" s="79"/>
      <c r="BG363" s="79"/>
      <c r="BH363" s="79"/>
      <c r="BI363" s="79"/>
      <c r="BJ363" s="79"/>
      <c r="BK363" s="79"/>
      <c r="BL363" s="79"/>
      <c r="BM363" s="79"/>
      <c r="BN363" s="79"/>
      <c r="BO363" s="79"/>
      <c r="BP363" s="79"/>
      <c r="BQ363" s="79"/>
      <c r="BR363" s="79"/>
      <c r="BS363" s="79"/>
      <c r="BT363" s="79"/>
      <c r="BU363" s="79"/>
      <c r="BV363" s="79"/>
      <c r="BW363" s="79"/>
      <c r="BX363" s="79"/>
      <c r="BY363" s="79"/>
      <c r="BZ363" s="79"/>
      <c r="CA363" s="79"/>
      <c r="CB363" s="79"/>
      <c r="CC363" s="79"/>
      <c r="CD363" s="79"/>
      <c r="CE363" s="79"/>
      <c r="CF363" s="79"/>
      <c r="CG363" s="79"/>
      <c r="CH363" s="79"/>
      <c r="CI363" s="79"/>
      <c r="CJ363" s="79"/>
      <c r="CK363" s="79"/>
      <c r="CL363" s="79"/>
      <c r="CM363" s="79"/>
      <c r="CN363" s="79"/>
      <c r="CO363" s="79"/>
      <c r="CP363" s="79"/>
      <c r="CQ363" s="79"/>
      <c r="CR363" s="79"/>
      <c r="CS363" s="79"/>
      <c r="CT363" s="79"/>
      <c r="CU363" s="79"/>
      <c r="CV363" s="79"/>
      <c r="CW363" s="79"/>
      <c r="CX363" s="79"/>
      <c r="CY363" s="79"/>
      <c r="CZ363" s="79"/>
      <c r="DA363" s="79"/>
      <c r="DB363" s="79"/>
      <c r="DC363" s="79"/>
      <c r="DD363" s="79"/>
      <c r="DE363" s="79"/>
      <c r="DF363" s="79"/>
    </row>
    <row r="364" spans="2:110" s="74" customFormat="1">
      <c r="B364" s="432"/>
      <c r="C364" s="489"/>
      <c r="D364" s="495"/>
      <c r="E364" s="496"/>
      <c r="F364" s="497"/>
      <c r="G364" s="491">
        <f t="shared" si="12"/>
        <v>0</v>
      </c>
      <c r="H364" s="434"/>
      <c r="I364" s="78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  <c r="AD364" s="79"/>
      <c r="AE364" s="79"/>
      <c r="AF364" s="79"/>
      <c r="AG364" s="79"/>
      <c r="AH364" s="79"/>
      <c r="AI364" s="79"/>
      <c r="AJ364" s="79"/>
      <c r="AK364" s="79"/>
      <c r="AL364" s="79"/>
      <c r="AM364" s="79"/>
      <c r="AN364" s="79"/>
      <c r="AO364" s="79"/>
      <c r="AP364" s="79"/>
      <c r="AQ364" s="79"/>
      <c r="AR364" s="79"/>
      <c r="AS364" s="79"/>
      <c r="AT364" s="79"/>
      <c r="AU364" s="79"/>
      <c r="AV364" s="79"/>
      <c r="AW364" s="79"/>
      <c r="AX364" s="79"/>
      <c r="AY364" s="79"/>
      <c r="AZ364" s="79"/>
      <c r="BA364" s="79"/>
      <c r="BB364" s="79"/>
      <c r="BC364" s="79"/>
      <c r="BD364" s="79"/>
      <c r="BE364" s="79"/>
      <c r="BF364" s="79"/>
      <c r="BG364" s="79"/>
      <c r="BH364" s="79"/>
      <c r="BI364" s="79"/>
      <c r="BJ364" s="79"/>
      <c r="BK364" s="79"/>
      <c r="BL364" s="79"/>
      <c r="BM364" s="79"/>
      <c r="BN364" s="79"/>
      <c r="BO364" s="79"/>
      <c r="BP364" s="79"/>
      <c r="BQ364" s="79"/>
      <c r="BR364" s="79"/>
      <c r="BS364" s="79"/>
      <c r="BT364" s="79"/>
      <c r="BU364" s="79"/>
      <c r="BV364" s="79"/>
      <c r="BW364" s="79"/>
      <c r="BX364" s="79"/>
      <c r="BY364" s="79"/>
      <c r="BZ364" s="79"/>
      <c r="CA364" s="79"/>
      <c r="CB364" s="79"/>
      <c r="CC364" s="79"/>
      <c r="CD364" s="79"/>
      <c r="CE364" s="79"/>
      <c r="CF364" s="79"/>
      <c r="CG364" s="79"/>
      <c r="CH364" s="79"/>
      <c r="CI364" s="79"/>
      <c r="CJ364" s="79"/>
      <c r="CK364" s="79"/>
      <c r="CL364" s="79"/>
      <c r="CM364" s="79"/>
      <c r="CN364" s="79"/>
      <c r="CO364" s="79"/>
      <c r="CP364" s="79"/>
      <c r="CQ364" s="79"/>
      <c r="CR364" s="79"/>
      <c r="CS364" s="79"/>
      <c r="CT364" s="79"/>
      <c r="CU364" s="79"/>
      <c r="CV364" s="79"/>
      <c r="CW364" s="79"/>
      <c r="CX364" s="79"/>
      <c r="CY364" s="79"/>
      <c r="CZ364" s="79"/>
      <c r="DA364" s="79"/>
      <c r="DB364" s="79"/>
      <c r="DC364" s="79"/>
      <c r="DD364" s="79"/>
      <c r="DE364" s="79"/>
      <c r="DF364" s="79"/>
    </row>
    <row r="365" spans="2:110" s="74" customFormat="1" ht="19.5" thickBot="1">
      <c r="B365" s="80"/>
      <c r="C365" s="81"/>
      <c r="D365" s="81"/>
      <c r="E365" s="81"/>
      <c r="F365" s="81"/>
      <c r="G365" s="82"/>
      <c r="H365" s="83"/>
      <c r="I365" s="78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  <c r="AD365" s="79"/>
      <c r="AE365" s="79"/>
      <c r="AF365" s="79"/>
      <c r="AG365" s="79"/>
      <c r="AH365" s="79"/>
      <c r="AI365" s="79"/>
      <c r="AJ365" s="79"/>
      <c r="AK365" s="79"/>
      <c r="AL365" s="79"/>
      <c r="AM365" s="79"/>
      <c r="AN365" s="79"/>
      <c r="AO365" s="79"/>
      <c r="AP365" s="79"/>
      <c r="AQ365" s="79"/>
      <c r="AR365" s="79"/>
      <c r="AS365" s="79"/>
      <c r="AT365" s="79"/>
      <c r="AU365" s="79"/>
      <c r="AV365" s="79"/>
      <c r="AW365" s="79"/>
      <c r="AX365" s="79"/>
      <c r="AY365" s="79"/>
      <c r="AZ365" s="79"/>
      <c r="BA365" s="79"/>
      <c r="BB365" s="79"/>
      <c r="BC365" s="79"/>
      <c r="BD365" s="79"/>
      <c r="BE365" s="79"/>
      <c r="BF365" s="79"/>
      <c r="BG365" s="79"/>
      <c r="BH365" s="79"/>
      <c r="BI365" s="79"/>
      <c r="BJ365" s="79"/>
      <c r="BK365" s="79"/>
      <c r="BL365" s="79"/>
      <c r="BM365" s="79"/>
      <c r="BN365" s="79"/>
      <c r="BO365" s="79"/>
      <c r="BP365" s="79"/>
      <c r="BQ365" s="79"/>
      <c r="BR365" s="79"/>
      <c r="BS365" s="79"/>
      <c r="BT365" s="79"/>
      <c r="BU365" s="79"/>
      <c r="BV365" s="79"/>
      <c r="BW365" s="79"/>
      <c r="BX365" s="79"/>
      <c r="BY365" s="79"/>
      <c r="BZ365" s="79"/>
      <c r="CA365" s="79"/>
      <c r="CB365" s="79"/>
      <c r="CC365" s="79"/>
      <c r="CD365" s="79"/>
      <c r="CE365" s="79"/>
      <c r="CF365" s="79"/>
      <c r="CG365" s="79"/>
      <c r="CH365" s="79"/>
      <c r="CI365" s="79"/>
      <c r="CJ365" s="79"/>
      <c r="CK365" s="79"/>
      <c r="CL365" s="79"/>
      <c r="CM365" s="79"/>
      <c r="CN365" s="79"/>
      <c r="CO365" s="79"/>
      <c r="CP365" s="79"/>
      <c r="CQ365" s="79"/>
      <c r="CR365" s="79"/>
      <c r="CS365" s="79"/>
      <c r="CT365" s="79"/>
      <c r="CU365" s="79"/>
      <c r="CV365" s="79"/>
      <c r="CW365" s="79"/>
      <c r="CX365" s="79"/>
      <c r="CY365" s="79"/>
      <c r="CZ365" s="79"/>
      <c r="DA365" s="79"/>
      <c r="DB365" s="79"/>
      <c r="DC365" s="79"/>
      <c r="DD365" s="79"/>
      <c r="DE365" s="79"/>
      <c r="DF365" s="79"/>
    </row>
    <row r="366" spans="2:110" s="91" customFormat="1" ht="19.5" thickBot="1">
      <c r="B366" s="84"/>
      <c r="C366" s="85" t="s">
        <v>303</v>
      </c>
      <c r="D366" s="86"/>
      <c r="E366" s="87"/>
      <c r="F366" s="88"/>
      <c r="G366" s="89"/>
      <c r="H366" s="90">
        <f>SUM(H11:H365)</f>
        <v>0</v>
      </c>
      <c r="I366" s="438"/>
    </row>
    <row r="367" spans="2:110" s="91" customFormat="1">
      <c r="B367" s="92"/>
      <c r="C367" s="51"/>
      <c r="D367" s="79"/>
      <c r="E367" s="93"/>
      <c r="F367" s="94"/>
      <c r="G367" s="95"/>
      <c r="H367" s="95"/>
      <c r="I367" s="438"/>
    </row>
    <row r="368" spans="2:110" s="91" customFormat="1">
      <c r="B368" s="92"/>
      <c r="C368" s="51" t="s">
        <v>304</v>
      </c>
      <c r="D368" s="79"/>
      <c r="E368" s="93"/>
      <c r="F368" s="79"/>
      <c r="G368" s="96"/>
      <c r="H368" s="95"/>
      <c r="I368" s="438"/>
    </row>
    <row r="369" spans="2:9" s="99" customFormat="1">
      <c r="B369" s="97"/>
      <c r="C369" s="248" t="s">
        <v>145</v>
      </c>
      <c r="D369" s="253">
        <v>0.1</v>
      </c>
      <c r="E369" s="98"/>
      <c r="F369" s="97"/>
      <c r="G369" s="97">
        <f>+$H$366*D369</f>
        <v>0</v>
      </c>
      <c r="H369" s="53"/>
    </row>
    <row r="370" spans="2:9" s="99" customFormat="1">
      <c r="B370" s="97"/>
      <c r="C370" s="248" t="s">
        <v>146</v>
      </c>
      <c r="D370" s="253">
        <v>0.18</v>
      </c>
      <c r="E370" s="52"/>
      <c r="F370" s="53"/>
      <c r="G370" s="97">
        <f>+D370*G369</f>
        <v>0</v>
      </c>
      <c r="H370" s="53"/>
    </row>
    <row r="371" spans="2:9" s="99" customFormat="1">
      <c r="B371" s="97"/>
      <c r="C371" s="248" t="s">
        <v>9</v>
      </c>
      <c r="D371" s="253">
        <v>0.04</v>
      </c>
      <c r="E371" s="98"/>
      <c r="F371" s="97"/>
      <c r="G371" s="97">
        <f t="shared" ref="G371:G377" si="16">+$H$366*D371</f>
        <v>0</v>
      </c>
      <c r="H371" s="53"/>
    </row>
    <row r="372" spans="2:9" s="99" customFormat="1">
      <c r="B372" s="97"/>
      <c r="C372" s="248" t="s">
        <v>147</v>
      </c>
      <c r="D372" s="253">
        <v>0.02</v>
      </c>
      <c r="E372" s="98"/>
      <c r="F372" s="97"/>
      <c r="G372" s="97">
        <f t="shared" si="16"/>
        <v>0</v>
      </c>
      <c r="H372" s="53"/>
    </row>
    <row r="373" spans="2:9" s="99" customFormat="1">
      <c r="B373" s="97"/>
      <c r="C373" s="248" t="s">
        <v>148</v>
      </c>
      <c r="D373" s="253">
        <v>0.01</v>
      </c>
      <c r="E373" s="52"/>
      <c r="F373" s="97"/>
      <c r="G373" s="97">
        <f t="shared" si="16"/>
        <v>0</v>
      </c>
      <c r="H373" s="53"/>
    </row>
    <row r="374" spans="2:9" s="99" customFormat="1">
      <c r="B374" s="97"/>
      <c r="C374" s="248" t="s">
        <v>149</v>
      </c>
      <c r="D374" s="253">
        <v>0.03</v>
      </c>
      <c r="E374" s="52"/>
      <c r="F374" s="97"/>
      <c r="G374" s="97">
        <f t="shared" si="16"/>
        <v>0</v>
      </c>
      <c r="H374" s="53"/>
    </row>
    <row r="375" spans="2:9" s="99" customFormat="1">
      <c r="B375" s="97"/>
      <c r="C375" s="248" t="s">
        <v>11</v>
      </c>
      <c r="D375" s="253">
        <v>2.5000000000000001E-2</v>
      </c>
      <c r="E375" s="100"/>
      <c r="F375" s="97"/>
      <c r="G375" s="97">
        <f t="shared" si="16"/>
        <v>0</v>
      </c>
      <c r="H375" s="53"/>
    </row>
    <row r="376" spans="2:9" s="99" customFormat="1">
      <c r="B376" s="97"/>
      <c r="C376" s="248" t="s">
        <v>150</v>
      </c>
      <c r="D376" s="253">
        <v>0.05</v>
      </c>
      <c r="E376" s="52"/>
      <c r="F376" s="97"/>
      <c r="G376" s="97">
        <f t="shared" si="16"/>
        <v>0</v>
      </c>
      <c r="H376" s="53"/>
    </row>
    <row r="377" spans="2:9" s="99" customFormat="1">
      <c r="B377" s="97"/>
      <c r="C377" s="248" t="s">
        <v>151</v>
      </c>
      <c r="D377" s="253">
        <v>0.05</v>
      </c>
      <c r="E377" s="52"/>
      <c r="F377" s="53"/>
      <c r="G377" s="97">
        <f t="shared" si="16"/>
        <v>0</v>
      </c>
      <c r="H377" s="53"/>
    </row>
    <row r="378" spans="2:9" s="91" customFormat="1">
      <c r="B378" s="92"/>
      <c r="C378" s="51"/>
      <c r="D378" s="79"/>
      <c r="E378" s="93"/>
      <c r="F378" s="79"/>
      <c r="G378" s="96"/>
      <c r="H378" s="95">
        <f>SUM(G368:G378)</f>
        <v>0</v>
      </c>
      <c r="I378" s="438"/>
    </row>
    <row r="379" spans="2:9" s="91" customFormat="1" ht="19.5" thickBot="1">
      <c r="B379" s="92"/>
      <c r="C379" s="51"/>
      <c r="D379" s="79"/>
      <c r="E379" s="93"/>
      <c r="F379" s="79"/>
      <c r="G379" s="96"/>
      <c r="H379" s="95"/>
      <c r="I379" s="438"/>
    </row>
    <row r="380" spans="2:9" s="91" customFormat="1" ht="19.5" thickBot="1">
      <c r="B380" s="84"/>
      <c r="C380" s="85" t="s">
        <v>305</v>
      </c>
      <c r="D380" s="86"/>
      <c r="E380" s="87"/>
      <c r="F380" s="88"/>
      <c r="G380" s="89"/>
      <c r="H380" s="90">
        <f>SUM(H378,H366)</f>
        <v>0</v>
      </c>
      <c r="I380" s="438"/>
    </row>
    <row r="381" spans="2:9" s="91" customFormat="1">
      <c r="B381" s="92"/>
      <c r="C381" s="51"/>
      <c r="D381" s="79"/>
      <c r="E381" s="93"/>
      <c r="F381" s="79"/>
      <c r="G381" s="96"/>
      <c r="H381" s="95"/>
      <c r="I381" s="438"/>
    </row>
    <row r="382" spans="2:9" s="91" customFormat="1">
      <c r="B382" s="92"/>
      <c r="C382" s="51" t="s">
        <v>15</v>
      </c>
      <c r="D382" s="52">
        <v>0.05</v>
      </c>
      <c r="E382" s="52"/>
      <c r="F382" s="53"/>
      <c r="G382" s="97">
        <f t="shared" ref="G382" si="17">+$H$366*D382</f>
        <v>0</v>
      </c>
      <c r="H382" s="95"/>
      <c r="I382" s="438"/>
    </row>
    <row r="383" spans="2:9" s="91" customFormat="1" ht="19.5" thickBot="1">
      <c r="B383" s="92"/>
      <c r="C383" s="51"/>
      <c r="D383" s="79"/>
      <c r="E383" s="93"/>
      <c r="F383" s="79"/>
      <c r="G383" s="96"/>
      <c r="H383" s="95"/>
      <c r="I383" s="438"/>
    </row>
    <row r="384" spans="2:9" s="91" customFormat="1" ht="19.5" thickBot="1">
      <c r="B384" s="84"/>
      <c r="C384" s="85" t="s">
        <v>4</v>
      </c>
      <c r="D384" s="86"/>
      <c r="E384" s="87"/>
      <c r="F384" s="88"/>
      <c r="G384" s="89"/>
      <c r="H384" s="90">
        <f>H380+G382</f>
        <v>0</v>
      </c>
      <c r="I384" s="438"/>
    </row>
    <row r="385" spans="2:9" s="91" customFormat="1" hidden="1">
      <c r="B385" s="101"/>
      <c r="C385" s="51"/>
      <c r="D385" s="78"/>
      <c r="E385" s="102"/>
      <c r="F385" s="78"/>
      <c r="G385" s="103"/>
      <c r="H385" s="104"/>
      <c r="I385" s="438"/>
    </row>
    <row r="386" spans="2:9" s="54" customFormat="1" hidden="1">
      <c r="B386" s="105" t="s">
        <v>306</v>
      </c>
      <c r="C386" s="106"/>
      <c r="D386" s="106"/>
      <c r="E386" s="106"/>
      <c r="F386" s="106"/>
      <c r="G386" s="107"/>
      <c r="H386" s="108"/>
      <c r="I386" s="106"/>
    </row>
    <row r="387" spans="2:9" s="54" customFormat="1" hidden="1">
      <c r="B387" s="105" t="s">
        <v>307</v>
      </c>
      <c r="C387" s="106"/>
      <c r="D387" s="106"/>
      <c r="E387" s="106"/>
      <c r="F387" s="106"/>
      <c r="G387" s="107"/>
      <c r="H387" s="108"/>
      <c r="I387" s="106"/>
    </row>
    <row r="388" spans="2:9" s="54" customFormat="1" hidden="1">
      <c r="B388" s="105" t="s">
        <v>308</v>
      </c>
      <c r="C388" s="106"/>
      <c r="D388" s="106"/>
      <c r="E388" s="106"/>
      <c r="F388" s="106"/>
      <c r="G388" s="107"/>
      <c r="H388" s="108"/>
      <c r="I388" s="106"/>
    </row>
    <row r="389" spans="2:9" s="54" customFormat="1" hidden="1">
      <c r="B389" s="105" t="s">
        <v>309</v>
      </c>
      <c r="C389" s="106"/>
      <c r="D389" s="106"/>
      <c r="E389" s="106"/>
      <c r="F389" s="106"/>
      <c r="G389" s="107"/>
      <c r="H389" s="108"/>
      <c r="I389" s="106"/>
    </row>
    <row r="390" spans="2:9" s="54" customFormat="1" hidden="1">
      <c r="B390" s="109" t="s">
        <v>310</v>
      </c>
      <c r="C390" s="106"/>
      <c r="D390" s="106"/>
      <c r="E390" s="106"/>
      <c r="F390" s="106"/>
      <c r="G390" s="107"/>
      <c r="H390" s="108"/>
      <c r="I390" s="106"/>
    </row>
    <row r="391" spans="2:9" s="54" customFormat="1" hidden="1">
      <c r="B391" s="109" t="s">
        <v>311</v>
      </c>
      <c r="C391" s="106"/>
      <c r="D391" s="106"/>
      <c r="E391" s="106"/>
      <c r="F391" s="106"/>
      <c r="G391" s="107"/>
      <c r="H391" s="108"/>
      <c r="I391" s="106"/>
    </row>
    <row r="392" spans="2:9" s="54" customFormat="1" hidden="1">
      <c r="B392" s="105" t="s">
        <v>312</v>
      </c>
      <c r="C392" s="106"/>
      <c r="D392" s="106"/>
      <c r="E392" s="106"/>
      <c r="F392" s="106"/>
      <c r="G392" s="107"/>
      <c r="H392" s="108"/>
      <c r="I392" s="106"/>
    </row>
    <row r="393" spans="2:9" s="54" customFormat="1" hidden="1">
      <c r="B393" s="105" t="s">
        <v>313</v>
      </c>
      <c r="C393" s="106"/>
      <c r="D393" s="106"/>
      <c r="E393" s="106"/>
      <c r="F393" s="106"/>
      <c r="G393" s="107"/>
      <c r="H393" s="107"/>
      <c r="I393" s="106"/>
    </row>
    <row r="394" spans="2:9" s="54" customFormat="1" hidden="1">
      <c r="B394" s="105" t="s">
        <v>314</v>
      </c>
      <c r="C394" s="106"/>
      <c r="D394" s="106"/>
      <c r="E394" s="106"/>
      <c r="F394" s="106"/>
      <c r="G394" s="107"/>
      <c r="H394" s="107"/>
      <c r="I394" s="106"/>
    </row>
    <row r="395" spans="2:9" s="54" customFormat="1" hidden="1">
      <c r="B395" s="140" t="s">
        <v>315</v>
      </c>
      <c r="C395" s="106"/>
      <c r="D395" s="106"/>
      <c r="E395" s="106"/>
      <c r="F395" s="106"/>
      <c r="G395" s="107"/>
      <c r="H395" s="107"/>
      <c r="I395" s="106"/>
    </row>
    <row r="396" spans="2:9" s="54" customFormat="1" hidden="1">
      <c r="B396" s="140"/>
      <c r="C396" s="106"/>
      <c r="D396" s="106"/>
      <c r="E396" s="106"/>
      <c r="F396" s="106"/>
      <c r="G396" s="107"/>
      <c r="H396" s="107"/>
      <c r="I396" s="106"/>
    </row>
    <row r="397" spans="2:9" s="54" customFormat="1" hidden="1">
      <c r="B397" s="110"/>
      <c r="C397" s="111" t="s">
        <v>152</v>
      </c>
      <c r="D397" s="106"/>
      <c r="E397" s="111" t="s">
        <v>316</v>
      </c>
      <c r="F397" s="106"/>
      <c r="G397" s="107"/>
      <c r="H397" s="107"/>
      <c r="I397" s="106"/>
    </row>
    <row r="398" spans="2:9" s="54" customFormat="1" hidden="1">
      <c r="B398" s="110"/>
      <c r="C398" s="111"/>
      <c r="D398" s="106"/>
      <c r="E398" s="111"/>
      <c r="F398" s="106"/>
      <c r="G398" s="107"/>
      <c r="H398" s="107"/>
      <c r="I398" s="106"/>
    </row>
    <row r="399" spans="2:9" s="54" customFormat="1" hidden="1">
      <c r="B399" s="110"/>
      <c r="C399" s="111"/>
      <c r="D399" s="106"/>
      <c r="E399" s="111"/>
      <c r="F399" s="106"/>
      <c r="G399" s="107"/>
      <c r="H399" s="107"/>
      <c r="I399" s="106"/>
    </row>
    <row r="400" spans="2:9" s="54" customFormat="1" hidden="1">
      <c r="B400" s="110"/>
      <c r="C400" s="112" t="s">
        <v>153</v>
      </c>
      <c r="D400" s="106"/>
      <c r="E400" s="112" t="s">
        <v>153</v>
      </c>
      <c r="F400" s="106"/>
      <c r="G400" s="107"/>
      <c r="H400" s="107"/>
      <c r="I400" s="106"/>
    </row>
    <row r="401" spans="2:9" s="54" customFormat="1" hidden="1">
      <c r="B401" s="110"/>
      <c r="C401" s="113" t="s">
        <v>317</v>
      </c>
      <c r="D401" s="106"/>
      <c r="E401" s="113" t="s">
        <v>154</v>
      </c>
      <c r="F401" s="106"/>
      <c r="G401" s="107"/>
      <c r="H401" s="107"/>
      <c r="I401" s="106"/>
    </row>
    <row r="402" spans="2:9" s="54" customFormat="1" hidden="1">
      <c r="B402" s="110"/>
      <c r="C402" s="114" t="s">
        <v>318</v>
      </c>
      <c r="D402" s="106"/>
      <c r="E402" s="115" t="s">
        <v>319</v>
      </c>
      <c r="F402" s="106"/>
      <c r="G402" s="107"/>
      <c r="H402" s="107"/>
      <c r="I402" s="106"/>
    </row>
    <row r="403" spans="2:9" s="54" customFormat="1" hidden="1">
      <c r="B403" s="110"/>
      <c r="C403" s="106"/>
      <c r="D403" s="106"/>
      <c r="E403" s="116"/>
      <c r="F403" s="106"/>
      <c r="G403" s="107"/>
      <c r="H403" s="107"/>
      <c r="I403" s="106"/>
    </row>
    <row r="404" spans="2:9" s="54" customFormat="1" hidden="1">
      <c r="B404" s="117"/>
      <c r="C404" s="106"/>
      <c r="D404" s="106"/>
      <c r="E404" s="106"/>
      <c r="F404" s="106"/>
      <c r="G404" s="107"/>
      <c r="H404" s="118"/>
      <c r="I404" s="106"/>
    </row>
    <row r="405" spans="2:9" s="120" customFormat="1" hidden="1">
      <c r="B405" s="117"/>
      <c r="C405" s="111" t="s">
        <v>320</v>
      </c>
      <c r="D405" s="106"/>
      <c r="E405" s="119" t="s">
        <v>156</v>
      </c>
      <c r="F405" s="106"/>
      <c r="G405" s="107"/>
      <c r="H405" s="118"/>
      <c r="I405" s="439"/>
    </row>
    <row r="406" spans="2:9" s="120" customFormat="1" hidden="1">
      <c r="B406" s="117"/>
      <c r="C406" s="111"/>
      <c r="D406" s="106"/>
      <c r="E406" s="119"/>
      <c r="F406" s="106"/>
      <c r="G406" s="107"/>
      <c r="H406" s="118"/>
      <c r="I406" s="439"/>
    </row>
    <row r="407" spans="2:9" s="120" customFormat="1" hidden="1">
      <c r="B407" s="117"/>
      <c r="C407" s="111"/>
      <c r="D407" s="106"/>
      <c r="E407" s="119"/>
      <c r="F407" s="106"/>
      <c r="G407" s="107"/>
      <c r="H407" s="118"/>
      <c r="I407" s="439"/>
    </row>
    <row r="408" spans="2:9" s="120" customFormat="1" hidden="1">
      <c r="B408" s="117"/>
      <c r="C408" s="112" t="s">
        <v>153</v>
      </c>
      <c r="D408" s="106"/>
      <c r="E408" s="112" t="s">
        <v>157</v>
      </c>
      <c r="F408" s="106"/>
      <c r="G408" s="107"/>
      <c r="H408" s="118"/>
      <c r="I408" s="439"/>
    </row>
    <row r="409" spans="2:9" s="120" customFormat="1" hidden="1">
      <c r="B409" s="117"/>
      <c r="C409" s="113" t="s">
        <v>154</v>
      </c>
      <c r="D409" s="106"/>
      <c r="E409" s="121" t="s">
        <v>321</v>
      </c>
      <c r="F409" s="106"/>
      <c r="G409" s="107"/>
      <c r="H409" s="118"/>
      <c r="I409" s="439"/>
    </row>
    <row r="410" spans="2:9" s="120" customFormat="1" hidden="1">
      <c r="B410" s="122"/>
      <c r="C410" s="115" t="s">
        <v>322</v>
      </c>
      <c r="D410" s="106"/>
      <c r="E410" s="121" t="s">
        <v>323</v>
      </c>
      <c r="F410" s="106"/>
      <c r="G410" s="107"/>
      <c r="H410" s="118"/>
      <c r="I410" s="439"/>
    </row>
    <row r="411" spans="2:9" s="120" customFormat="1" hidden="1">
      <c r="B411" s="122"/>
      <c r="C411" s="106"/>
      <c r="D411" s="106"/>
      <c r="E411" s="106"/>
      <c r="F411" s="106"/>
      <c r="G411" s="107"/>
      <c r="H411" s="118"/>
      <c r="I411" s="439"/>
    </row>
    <row r="412" spans="2:9" s="120" customFormat="1" hidden="1">
      <c r="B412" s="122"/>
      <c r="C412" s="106"/>
      <c r="D412" s="106"/>
      <c r="E412" s="106"/>
      <c r="F412" s="106"/>
      <c r="G412" s="107"/>
      <c r="H412" s="118"/>
      <c r="I412" s="439"/>
    </row>
    <row r="413" spans="2:9" s="120" customFormat="1" hidden="1">
      <c r="B413" s="122"/>
      <c r="C413" s="123" t="s">
        <v>160</v>
      </c>
      <c r="D413" s="124"/>
      <c r="E413" s="123" t="s">
        <v>155</v>
      </c>
      <c r="F413" s="115"/>
      <c r="G413" s="125"/>
      <c r="H413" s="118"/>
      <c r="I413" s="122"/>
    </row>
    <row r="414" spans="2:9" s="120" customFormat="1" hidden="1">
      <c r="B414" s="122"/>
      <c r="C414" s="123"/>
      <c r="D414" s="124"/>
      <c r="E414" s="123"/>
      <c r="F414" s="115"/>
      <c r="G414" s="125"/>
      <c r="H414" s="118"/>
      <c r="I414" s="122"/>
    </row>
    <row r="415" spans="2:9" s="120" customFormat="1" hidden="1">
      <c r="B415" s="122"/>
      <c r="C415" s="123"/>
      <c r="D415" s="124"/>
      <c r="E415" s="123"/>
      <c r="F415" s="115"/>
      <c r="G415" s="125"/>
      <c r="H415" s="118"/>
      <c r="I415" s="122"/>
    </row>
    <row r="416" spans="2:9" s="120" customFormat="1" hidden="1">
      <c r="B416" s="122"/>
      <c r="C416" s="109" t="s">
        <v>153</v>
      </c>
      <c r="D416" s="124"/>
      <c r="E416" s="109" t="s">
        <v>153</v>
      </c>
      <c r="F416" s="115"/>
      <c r="G416" s="125"/>
      <c r="H416" s="118"/>
      <c r="I416" s="122"/>
    </row>
    <row r="417" spans="2:9" s="120" customFormat="1" hidden="1">
      <c r="B417" s="122"/>
      <c r="C417" s="109" t="s">
        <v>161</v>
      </c>
      <c r="D417" s="124"/>
      <c r="E417" s="121" t="s">
        <v>158</v>
      </c>
      <c r="F417" s="115"/>
      <c r="G417" s="125"/>
      <c r="H417" s="118"/>
      <c r="I417" s="122"/>
    </row>
    <row r="418" spans="2:9" s="120" customFormat="1" hidden="1">
      <c r="B418" s="126"/>
      <c r="D418" s="124"/>
      <c r="E418" s="121" t="s">
        <v>159</v>
      </c>
      <c r="F418" s="115"/>
      <c r="G418" s="125"/>
      <c r="H418" s="127"/>
      <c r="I418" s="122"/>
    </row>
    <row r="419" spans="2:9" s="91" customFormat="1" hidden="1">
      <c r="B419" s="101"/>
      <c r="C419" s="51"/>
      <c r="D419" s="78"/>
      <c r="E419" s="102"/>
      <c r="F419" s="128"/>
      <c r="G419" s="104"/>
      <c r="H419" s="104"/>
      <c r="I419" s="438"/>
    </row>
    <row r="420" spans="2:9" s="129" customFormat="1">
      <c r="C420" s="130"/>
      <c r="E420" s="131"/>
      <c r="F420" s="78"/>
      <c r="G420" s="103"/>
      <c r="H420" s="104"/>
    </row>
    <row r="421" spans="2:9" s="129" customFormat="1" hidden="1">
      <c r="C421" s="130"/>
      <c r="E421" s="131"/>
      <c r="F421" s="78"/>
      <c r="G421" s="103"/>
      <c r="H421" s="104"/>
    </row>
    <row r="422" spans="2:9" s="129" customFormat="1" hidden="1">
      <c r="B422" s="440" t="s">
        <v>851</v>
      </c>
      <c r="C422" s="441"/>
      <c r="D422" s="442"/>
      <c r="E422" s="443"/>
      <c r="F422" s="444"/>
      <c r="G422" s="445"/>
      <c r="H422" s="446"/>
    </row>
    <row r="423" spans="2:9" s="129" customFormat="1" hidden="1">
      <c r="B423" s="440" t="s">
        <v>852</v>
      </c>
      <c r="C423" s="441"/>
      <c r="D423" s="442"/>
      <c r="E423" s="443"/>
      <c r="F423" s="444"/>
      <c r="G423" s="445"/>
      <c r="H423" s="446"/>
    </row>
    <row r="424" spans="2:9" s="129" customFormat="1" hidden="1">
      <c r="B424" s="440" t="s">
        <v>853</v>
      </c>
      <c r="C424" s="441"/>
      <c r="D424" s="442"/>
      <c r="E424" s="443"/>
      <c r="F424" s="444"/>
      <c r="G424" s="445"/>
      <c r="H424" s="446"/>
    </row>
    <row r="425" spans="2:9" s="129" customFormat="1" hidden="1">
      <c r="B425" s="447" t="s">
        <v>854</v>
      </c>
      <c r="C425" s="448"/>
      <c r="D425" s="448"/>
      <c r="E425" s="448"/>
      <c r="F425" s="448"/>
      <c r="G425" s="448"/>
      <c r="H425" s="446"/>
    </row>
    <row r="426" spans="2:9" s="129" customFormat="1" hidden="1">
      <c r="B426" s="111" t="s">
        <v>855</v>
      </c>
      <c r="C426" s="449"/>
      <c r="D426" s="448"/>
      <c r="E426" s="448"/>
      <c r="F426" s="448"/>
      <c r="G426" s="448"/>
      <c r="H426" s="446"/>
    </row>
    <row r="427" spans="2:9" s="129" customFormat="1" hidden="1">
      <c r="B427" s="111" t="s">
        <v>311</v>
      </c>
      <c r="C427" s="449"/>
      <c r="D427" s="448"/>
      <c r="E427" s="448"/>
      <c r="F427" s="448"/>
      <c r="G427" s="448"/>
      <c r="H427" s="446"/>
    </row>
    <row r="428" spans="2:9" s="129" customFormat="1" hidden="1">
      <c r="B428" s="440" t="s">
        <v>856</v>
      </c>
      <c r="C428" s="441"/>
      <c r="D428" s="442"/>
      <c r="E428" s="443"/>
      <c r="F428" s="444"/>
      <c r="G428" s="445"/>
      <c r="H428" s="446"/>
    </row>
    <row r="429" spans="2:9" s="129" customFormat="1" hidden="1">
      <c r="B429" s="450" t="s">
        <v>857</v>
      </c>
      <c r="C429" s="451"/>
      <c r="D429" s="452"/>
      <c r="E429" s="453"/>
      <c r="F429" s="454"/>
      <c r="G429" s="455"/>
      <c r="H429" s="456"/>
    </row>
    <row r="430" spans="2:9" s="129" customFormat="1" hidden="1">
      <c r="B430" s="440" t="s">
        <v>858</v>
      </c>
      <c r="C430" s="441"/>
      <c r="D430" s="442"/>
      <c r="E430" s="443"/>
      <c r="F430" s="444"/>
      <c r="G430" s="445"/>
      <c r="H430" s="446"/>
    </row>
    <row r="431" spans="2:9" s="129" customFormat="1" hidden="1">
      <c r="B431" s="440" t="s">
        <v>859</v>
      </c>
      <c r="C431" s="440"/>
      <c r="D431" s="443"/>
      <c r="E431" s="443"/>
      <c r="F431" s="444"/>
      <c r="G431" s="443"/>
      <c r="H431" s="443"/>
    </row>
    <row r="432" spans="2:9" s="129" customFormat="1" hidden="1">
      <c r="B432" s="457" t="s">
        <v>860</v>
      </c>
      <c r="C432" s="441"/>
      <c r="D432" s="442"/>
      <c r="E432" s="443"/>
      <c r="F432" s="444"/>
      <c r="G432" s="445"/>
      <c r="H432" s="446"/>
    </row>
    <row r="433" spans="2:8" s="129" customFormat="1" hidden="1">
      <c r="B433" s="458" t="s">
        <v>861</v>
      </c>
      <c r="C433" s="459"/>
      <c r="D433" s="460"/>
      <c r="E433" s="460"/>
      <c r="F433" s="460"/>
      <c r="G433" s="461"/>
      <c r="H433" s="446"/>
    </row>
    <row r="434" spans="2:8" hidden="1">
      <c r="B434" s="462"/>
      <c r="C434" s="448"/>
      <c r="D434" s="463"/>
      <c r="E434" s="448"/>
      <c r="F434" s="448"/>
      <c r="G434" s="448"/>
      <c r="H434" s="464"/>
    </row>
    <row r="435" spans="2:8" hidden="1">
      <c r="B435" s="397"/>
      <c r="C435" s="465" t="s">
        <v>152</v>
      </c>
      <c r="D435" s="448"/>
      <c r="E435" s="465" t="s">
        <v>316</v>
      </c>
      <c r="F435" s="448"/>
      <c r="G435" s="448"/>
      <c r="H435" s="448"/>
    </row>
    <row r="436" spans="2:8" hidden="1">
      <c r="B436" s="397"/>
      <c r="C436" s="465"/>
      <c r="D436" s="448"/>
      <c r="E436" s="465"/>
      <c r="F436" s="448"/>
      <c r="G436" s="448"/>
      <c r="H436" s="448"/>
    </row>
    <row r="437" spans="2:8" hidden="1">
      <c r="B437" s="397"/>
      <c r="C437" s="465"/>
      <c r="D437" s="448"/>
      <c r="E437" s="465"/>
      <c r="F437" s="448"/>
      <c r="G437" s="448"/>
      <c r="H437" s="448"/>
    </row>
    <row r="438" spans="2:8" hidden="1">
      <c r="B438" s="397"/>
      <c r="C438" s="273" t="s">
        <v>153</v>
      </c>
      <c r="D438" s="448"/>
      <c r="E438" s="273" t="s">
        <v>153</v>
      </c>
      <c r="F438" s="448"/>
      <c r="G438" s="448"/>
      <c r="H438" s="448"/>
    </row>
    <row r="439" spans="2:8" hidden="1">
      <c r="B439" s="397"/>
      <c r="C439" s="113" t="s">
        <v>862</v>
      </c>
      <c r="D439" s="448"/>
      <c r="E439" s="113" t="s">
        <v>863</v>
      </c>
      <c r="F439" s="448"/>
      <c r="G439" s="448"/>
      <c r="H439" s="448"/>
    </row>
    <row r="440" spans="2:8" hidden="1">
      <c r="B440" s="397"/>
      <c r="C440" s="466" t="s">
        <v>864</v>
      </c>
      <c r="D440" s="448"/>
      <c r="E440" s="466" t="s">
        <v>319</v>
      </c>
      <c r="F440" s="448"/>
      <c r="G440" s="448"/>
      <c r="H440" s="448"/>
    </row>
    <row r="441" spans="2:8" hidden="1">
      <c r="B441" s="463"/>
      <c r="C441" s="423"/>
      <c r="D441" s="448"/>
      <c r="E441" s="467"/>
      <c r="F441" s="448"/>
      <c r="G441" s="448"/>
      <c r="H441" s="448"/>
    </row>
    <row r="442" spans="2:8" hidden="1">
      <c r="B442" s="468"/>
      <c r="C442" s="463"/>
      <c r="D442" s="448"/>
      <c r="E442" s="469"/>
      <c r="F442" s="448"/>
      <c r="G442" s="448"/>
      <c r="H442" s="470"/>
    </row>
    <row r="443" spans="2:8" hidden="1">
      <c r="B443" s="397"/>
      <c r="C443" s="471" t="s">
        <v>155</v>
      </c>
      <c r="D443" s="448"/>
      <c r="E443" s="472" t="s">
        <v>153</v>
      </c>
      <c r="F443" s="448"/>
      <c r="G443" s="448"/>
      <c r="H443" s="470"/>
    </row>
    <row r="444" spans="2:8" hidden="1">
      <c r="B444" s="397"/>
      <c r="C444" s="471"/>
      <c r="D444" s="448"/>
      <c r="E444" s="473" t="s">
        <v>865</v>
      </c>
      <c r="F444" s="448"/>
      <c r="G444" s="448"/>
      <c r="H444" s="470"/>
    </row>
    <row r="445" spans="2:8" hidden="1">
      <c r="B445" s="397"/>
      <c r="C445" s="471"/>
      <c r="D445" s="448"/>
      <c r="E445" s="472" t="s">
        <v>866</v>
      </c>
      <c r="F445" s="448"/>
      <c r="G445" s="448"/>
      <c r="H445" s="470"/>
    </row>
    <row r="446" spans="2:8" hidden="1">
      <c r="B446" s="397"/>
      <c r="C446" s="474" t="s">
        <v>153</v>
      </c>
      <c r="D446" s="448"/>
      <c r="E446" s="472"/>
      <c r="F446" s="448"/>
      <c r="G446" s="448"/>
      <c r="H446" s="470"/>
    </row>
    <row r="447" spans="2:8" hidden="1">
      <c r="B447" s="397"/>
      <c r="C447" s="475" t="s">
        <v>158</v>
      </c>
      <c r="D447" s="448"/>
      <c r="E447" s="472"/>
      <c r="F447" s="448"/>
      <c r="G447" s="448"/>
      <c r="H447" s="470"/>
    </row>
    <row r="448" spans="2:8" hidden="1">
      <c r="B448" s="397"/>
      <c r="C448" s="475" t="s">
        <v>159</v>
      </c>
      <c r="D448" s="448"/>
      <c r="E448" s="476" t="s">
        <v>156</v>
      </c>
      <c r="F448" s="448"/>
      <c r="G448" s="448"/>
      <c r="H448" s="470"/>
    </row>
    <row r="449" spans="2:8" hidden="1">
      <c r="B449" s="397"/>
      <c r="C449" s="475"/>
      <c r="D449" s="448"/>
      <c r="E449" s="476"/>
      <c r="F449" s="448"/>
      <c r="G449" s="448"/>
      <c r="H449" s="470"/>
    </row>
    <row r="450" spans="2:8" hidden="1">
      <c r="B450" s="468"/>
      <c r="C450" s="475"/>
      <c r="D450" s="448"/>
      <c r="E450" s="476"/>
      <c r="F450" s="448"/>
      <c r="G450" s="448"/>
      <c r="H450" s="470"/>
    </row>
    <row r="451" spans="2:8" hidden="1">
      <c r="B451" s="397"/>
      <c r="C451" s="477" t="s">
        <v>160</v>
      </c>
      <c r="D451" s="478"/>
      <c r="E451" s="273" t="s">
        <v>153</v>
      </c>
      <c r="F451" s="479"/>
      <c r="G451" s="480"/>
      <c r="H451" s="470"/>
    </row>
    <row r="452" spans="2:8" hidden="1">
      <c r="B452" s="397"/>
      <c r="C452" s="477"/>
      <c r="D452" s="478"/>
      <c r="E452" s="113" t="s">
        <v>867</v>
      </c>
      <c r="F452" s="479"/>
      <c r="G452" s="480"/>
      <c r="H452" s="470"/>
    </row>
    <row r="453" spans="2:8" hidden="1">
      <c r="B453" s="397"/>
      <c r="C453" s="477"/>
      <c r="D453" s="478"/>
      <c r="E453" s="466" t="s">
        <v>319</v>
      </c>
      <c r="F453" s="479"/>
      <c r="G453" s="480"/>
      <c r="H453" s="470"/>
    </row>
    <row r="454" spans="2:8" hidden="1">
      <c r="B454" s="397"/>
      <c r="C454" s="474" t="s">
        <v>153</v>
      </c>
      <c r="D454" s="478"/>
      <c r="E454" s="467"/>
      <c r="F454" s="479"/>
      <c r="G454" s="480"/>
      <c r="H454" s="481"/>
    </row>
    <row r="455" spans="2:8" hidden="1">
      <c r="B455" s="397"/>
      <c r="C455" s="482" t="s">
        <v>161</v>
      </c>
      <c r="D455" s="478"/>
      <c r="E455" s="469"/>
      <c r="F455" s="479"/>
      <c r="G455" s="480"/>
      <c r="H455" s="481"/>
    </row>
    <row r="456" spans="2:8" hidden="1">
      <c r="B456" s="468"/>
      <c r="C456" s="397"/>
      <c r="D456" s="478"/>
      <c r="E456" s="472" t="s">
        <v>153</v>
      </c>
      <c r="F456" s="479"/>
      <c r="G456" s="480"/>
      <c r="H456" s="124"/>
    </row>
    <row r="457" spans="2:8" hidden="1">
      <c r="E457" s="473" t="s">
        <v>867</v>
      </c>
    </row>
    <row r="458" spans="2:8" hidden="1">
      <c r="E458" s="472" t="s">
        <v>866</v>
      </c>
    </row>
    <row r="459" spans="2:8" hidden="1">
      <c r="E459" s="472"/>
    </row>
    <row r="460" spans="2:8" hidden="1">
      <c r="E460" s="476"/>
    </row>
    <row r="461" spans="2:8" hidden="1">
      <c r="E461" s="273" t="s">
        <v>157</v>
      </c>
    </row>
    <row r="462" spans="2:8" hidden="1">
      <c r="E462" s="483" t="s">
        <v>868</v>
      </c>
    </row>
    <row r="463" spans="2:8" hidden="1">
      <c r="E463" s="483" t="s">
        <v>819</v>
      </c>
    </row>
    <row r="464" spans="2:8" hidden="1">
      <c r="E464" s="463"/>
    </row>
    <row r="465" spans="5:5" hidden="1">
      <c r="E465" s="463"/>
    </row>
  </sheetData>
  <mergeCells count="3">
    <mergeCell ref="B1:H1"/>
    <mergeCell ref="B2:H2"/>
    <mergeCell ref="B3:H3"/>
  </mergeCells>
  <printOptions horizontalCentered="1" gridLinesSet="0"/>
  <pageMargins left="0.11811023622047245" right="0.11811023622047245" top="0" bottom="0.55118110236220474" header="0.31496062992125984" footer="0.31496062992125984"/>
  <pageSetup scale="54" orientation="portrait" horizontalDpi="4294967295" verticalDpi="4294967295" r:id="rId1"/>
  <headerFooter alignWithMargins="0">
    <oddFooter>&amp;C&amp;"Times New Roman,Negrita"&amp;F&amp;R&amp;"Times New Roman,Normal"&amp;P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7</vt:i4>
      </vt:variant>
    </vt:vector>
  </HeadingPairs>
  <TitlesOfParts>
    <vt:vector size="12" baseType="lpstr">
      <vt:lpstr>RESUMEN</vt:lpstr>
      <vt:lpstr>Civil</vt:lpstr>
      <vt:lpstr>Sanitaria UASD</vt:lpstr>
      <vt:lpstr>Climatizacion</vt:lpstr>
      <vt:lpstr>electrica</vt:lpstr>
      <vt:lpstr>Civil!Área_de_impresión</vt:lpstr>
      <vt:lpstr>Climatizacion!Área_de_impresión</vt:lpstr>
      <vt:lpstr>electrica!Área_de_impresión</vt:lpstr>
      <vt:lpstr>RESUMEN!Área_de_impresión</vt:lpstr>
      <vt:lpstr>'Sanitaria UASD'!Área_de_impresión</vt:lpstr>
      <vt:lpstr>Civil!Títulos_a_imprimir</vt:lpstr>
      <vt:lpstr>RESUMEN!Títulos_a_imprimir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Alberto Herrera Cuevas</dc:creator>
  <cp:lastModifiedBy>Freddy Natanael Castillo Guzman</cp:lastModifiedBy>
  <cp:lastPrinted>2019-09-20T19:27:04Z</cp:lastPrinted>
  <dcterms:created xsi:type="dcterms:W3CDTF">2019-08-30T18:48:34Z</dcterms:created>
  <dcterms:modified xsi:type="dcterms:W3CDTF">2019-09-20T19:28:04Z</dcterms:modified>
</cp:coreProperties>
</file>